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fileSharing readOnlyRecommended="1"/>
  <workbookPr filterPrivacy="1"/>
  <xr:revisionPtr revIDLastSave="0" documentId="8_{95DFF556-8170-471E-B49D-84A1E7E69DCB}" xr6:coauthVersionLast="47" xr6:coauthVersionMax="47" xr10:uidLastSave="{00000000-0000-0000-0000-000000000000}"/>
  <workbookProtection lockStructure="1"/>
  <bookViews>
    <workbookView xWindow="-120" yWindow="-120" windowWidth="29040" windowHeight="15720" tabRatio="1000" firstSheet="12" activeTab="12" xr2:uid="{9E694B0A-04CA-4AD4-9C4A-0D263E143B17}"/>
  </bookViews>
  <sheets>
    <sheet name="Cover" sheetId="20" r:id="rId1"/>
    <sheet name="Overview" sheetId="4" r:id="rId2"/>
    <sheet name="Conceptual_Model" sheetId="30" r:id="rId3"/>
    <sheet name="F_Inputs" sheetId="22" r:id="rId4"/>
    <sheet name="F_Inputs_Formatted" sheetId="38" r:id="rId5"/>
    <sheet name="Overrides" sheetId="43" r:id="rId6"/>
    <sheet name="FD_Input_Final_Data" sheetId="41" r:id="rId7"/>
    <sheet name="PR19_PCLs" sheetId="39" r:id="rId8"/>
    <sheet name="PR24_DD_PCLs" sheetId="40" r:id="rId9"/>
    <sheet name="2024-25 Outturn" sheetId="45" r:id="rId10"/>
    <sheet name="Additional_Analysis" sheetId="32" r:id="rId11"/>
    <sheet name="CMA_Redetermined_PCLs" sheetId="44" r:id="rId12"/>
    <sheet name="Output_Final_PCLs" sheetId="42" r:id="rId13"/>
    <sheet name="F_Outputs&gt;&gt;&gt;" sheetId="34" r:id="rId14"/>
    <sheet name="F_Outputs_Mapping" sheetId="35" r:id="rId15"/>
    <sheet name="F_Outputs_Prep" sheetId="36" r:id="rId16"/>
    <sheet name="F_Outputs" sheetId="7" r:id="rId17"/>
    <sheet name="FD_Lists" sheetId="33" r:id="rId18"/>
  </sheets>
  <definedNames>
    <definedName name="\0" localSheetId="4">#REF!</definedName>
    <definedName name="\0" localSheetId="6">#REF!</definedName>
    <definedName name="\0" localSheetId="12">#REF!</definedName>
    <definedName name="\0" localSheetId="5">#REF!</definedName>
    <definedName name="\0" localSheetId="7">#REF!</definedName>
    <definedName name="\0" localSheetId="8">#REF!</definedName>
    <definedName name="\0">#REF!</definedName>
    <definedName name="\A" localSheetId="4">#REF!</definedName>
    <definedName name="\A" localSheetId="6">#REF!</definedName>
    <definedName name="\A" localSheetId="12">#REF!</definedName>
    <definedName name="\A" localSheetId="5">#REF!</definedName>
    <definedName name="\A" localSheetId="7">#REF!</definedName>
    <definedName name="\A" localSheetId="8">#REF!</definedName>
    <definedName name="\A">#REF!</definedName>
    <definedName name="\C" localSheetId="4">#REF!</definedName>
    <definedName name="\C" localSheetId="6">#REF!</definedName>
    <definedName name="\C" localSheetId="12">#REF!</definedName>
    <definedName name="\C" localSheetId="5">#REF!</definedName>
    <definedName name="\C" localSheetId="7">#REF!</definedName>
    <definedName name="\C" localSheetId="8">#REF!</definedName>
    <definedName name="\C">#REF!</definedName>
    <definedName name="\P">#REF!</definedName>
    <definedName name="\Q">#REF!</definedName>
    <definedName name="\V">#REF!</definedName>
    <definedName name="\X">#REF!</definedName>
    <definedName name="\Z">#REF!</definedName>
    <definedName name="____net1" localSheetId="0" hidden="1">{"NET",#N/A,FALSE,"401C11"}</definedName>
    <definedName name="____net1" localSheetId="4" hidden="1">{"NET",#N/A,FALSE,"401C11"}</definedName>
    <definedName name="____net1" localSheetId="6" hidden="1">{"NET",#N/A,FALSE,"401C11"}</definedName>
    <definedName name="____net1" localSheetId="12" hidden="1">{"NET",#N/A,FALSE,"401C11"}</definedName>
    <definedName name="____net1" localSheetId="5" hidden="1">{"NET",#N/A,FALSE,"401C11"}</definedName>
    <definedName name="____net1" localSheetId="7" hidden="1">{"NET",#N/A,FALSE,"401C11"}</definedName>
    <definedName name="____net1" localSheetId="8" hidden="1">{"NET",#N/A,FALSE,"401C11"}</definedName>
    <definedName name="____net1" hidden="1">{"NET",#N/A,FALSE,"401C11"}</definedName>
    <definedName name="___INDEX_SHEET___ASAP_Utilities">#REF!</definedName>
    <definedName name="__123Graph_A" localSheetId="0" hidden="1">#REF!</definedName>
    <definedName name="__123Graph_A" hidden="1">#REF!</definedName>
    <definedName name="__123Graph_AHSIZE" hidden="1">#REF!</definedName>
    <definedName name="__123Graph_B" localSheetId="0" hidden="1">#REF!</definedName>
    <definedName name="__123Graph_B" hidden="1">#REF!</definedName>
    <definedName name="__123Graph_BHSIZE" hidden="1">#REF!</definedName>
    <definedName name="__123Graph_C" localSheetId="0" hidden="1">#REF!</definedName>
    <definedName name="__123Graph_C" hidden="1">#REF!</definedName>
    <definedName name="__123Graph_CHSIZE" hidden="1">#REF!</definedName>
    <definedName name="__123Graph_X" localSheetId="0" hidden="1">#REF!</definedName>
    <definedName name="__123Graph_X" hidden="1">#REF!</definedName>
    <definedName name="__123Graph_XHSIZE" hidden="1">#REF!</definedName>
    <definedName name="__net1" localSheetId="0" hidden="1">{"NET",#N/A,FALSE,"401C11"}</definedName>
    <definedName name="__net1" localSheetId="4" hidden="1">{"NET",#N/A,FALSE,"401C11"}</definedName>
    <definedName name="__net1" localSheetId="6" hidden="1">{"NET",#N/A,FALSE,"401C11"}</definedName>
    <definedName name="__net1" localSheetId="12" hidden="1">{"NET",#N/A,FALSE,"401C11"}</definedName>
    <definedName name="__net1" localSheetId="5" hidden="1">{"NET",#N/A,FALSE,"401C11"}</definedName>
    <definedName name="__net1" localSheetId="7" hidden="1">{"NET",#N/A,FALSE,"401C11"}</definedName>
    <definedName name="__net1" localSheetId="8" hidden="1">{"NET",#N/A,FALSE,"401C11"}</definedName>
    <definedName name="__net1" hidden="1">{"NET",#N/A,FALSE,"401C11"}</definedName>
    <definedName name="_1___Data_table_for_graph___Leakage___AR4__AR3__AR2__AR1_and_Ofwat_leakage_targets">#REF!</definedName>
    <definedName name="_1__Data_table_for_graph___meter_penetration___AR4__AR3__AR2__and_AR1">#REF!</definedName>
    <definedName name="_1__Graph___meter_penetration___AR4__AR3__AR2__and_AR1">#REF!</definedName>
    <definedName name="_1_0__123Grap" localSheetId="0" hidden="1">#REF!</definedName>
    <definedName name="_1_0__123Grap" hidden="1">#REF!</definedName>
    <definedName name="_1_123Grap" localSheetId="0" hidden="1">#REF!</definedName>
    <definedName name="_1_123Grap" hidden="1">#REF!</definedName>
    <definedName name="_1_8_4_Step2">#REF!</definedName>
    <definedName name="_123Graph_F" localSheetId="0" hidden="1">#REF!</definedName>
    <definedName name="_123Graph_F" hidden="1">#REF!</definedName>
    <definedName name="_1st_model_column_flag">#REF!</definedName>
    <definedName name="_2__Graph___Leakage_AR4__AR3__AR2__AR1_and_Ofwat_leakage_targets">#REF!</definedName>
    <definedName name="_2__Graph___meter_penetration___AR4__AR3__AR2__and_AR1">#REF!</definedName>
    <definedName name="_2_0__123Grap" localSheetId="0" hidden="1">#REF!</definedName>
    <definedName name="_2_0__123Grap" hidden="1">#REF!</definedName>
    <definedName name="_2_123Grap" localSheetId="0" hidden="1">#REF!</definedName>
    <definedName name="_2_123Grap" hidden="1">#REF!</definedName>
    <definedName name="_2020_25_RCV___nominal.ADDN1">#REF!</definedName>
    <definedName name="_2020_25_RCV___nominal.ADDN1.BEG">#REF!</definedName>
    <definedName name="_2020_25_RCV___nominal.ADDN2">#REF!</definedName>
    <definedName name="_2020_25_RCV___nominal.ADDN2.BEG">#REF!</definedName>
    <definedName name="_2020_25_RCV___nominal.BR">#REF!</definedName>
    <definedName name="_2020_25_RCV___nominal.BR.BEG">#REF!</definedName>
    <definedName name="_2020_25_RCV___nominal.WN">#REF!</definedName>
    <definedName name="_2020_25_RCV___nominal.WN.BEG">#REF!</definedName>
    <definedName name="_2020_25_RCV___nominal.WR">#REF!</definedName>
    <definedName name="_2020_25_RCV___nominal.WR.BEG">#REF!</definedName>
    <definedName name="_2020_25_RCV___nominal.WWN">#REF!</definedName>
    <definedName name="_2020_25_RCV___nominal.WWN.BEG">#REF!</definedName>
    <definedName name="_2020_25_RCV___not_negative_check.ADDN1">#REF!</definedName>
    <definedName name="_2020_25_RCV___not_negative_check.ADDN2">#REF!</definedName>
    <definedName name="_2020_25_RCV___not_negative_check.BR">#REF!</definedName>
    <definedName name="_2020_25_RCV___not_negative_check.WN">#REF!</definedName>
    <definedName name="_2020_25_RCV___not_negative_check.WR">#REF!</definedName>
    <definedName name="_2020_25_RCV___not_negative_check.WWN">#REF!</definedName>
    <definedName name="_2020_25_RCV___not_negative_check_overall.ADDN1">#REF!</definedName>
    <definedName name="_2020_25_RCV___not_negative_check_overall.ADDN2">#REF!</definedName>
    <definedName name="_2020_25_RCV___not_negative_check_overall.BR">#REF!</definedName>
    <definedName name="_2020_25_RCV___not_negative_check_overall.WN">#REF!</definedName>
    <definedName name="_2020_25_RCV___not_negative_check_overall.WR">#REF!</definedName>
    <definedName name="_2020_25_RCV___not_negative_check_overall.WWN">#REF!</definedName>
    <definedName name="_2020_25_RCV___opening_plus_movement___nominal.ADDN1">#REF!</definedName>
    <definedName name="_2020_25_RCV___opening_plus_movement___nominal.ADDN2">#REF!</definedName>
    <definedName name="_2020_25_RCV___opening_plus_movement___nominal.BR">#REF!</definedName>
    <definedName name="_2020_25_RCV___opening_plus_movement___nominal.WN">#REF!</definedName>
    <definedName name="_2020_25_RCV___opening_plus_movement___nominal.WR">#REF!</definedName>
    <definedName name="_2020_25_RCV___opening_plus_movement___nominal.WWN">#REF!</definedName>
    <definedName name="_2020_25_RCV___real.ADDN1">#REF!</definedName>
    <definedName name="_2020_25_RCV___real.ADDN2">#REF!</definedName>
    <definedName name="_2020_25_RCV___real.BR">#REF!</definedName>
    <definedName name="_2020_25_RCV___real.WN">#REF!</definedName>
    <definedName name="_2020_25_RCV___real.WR">#REF!</definedName>
    <definedName name="_2020_25_RCV___real.WWN">#REF!</definedName>
    <definedName name="_2020_25_RCV_initial_balance___nominal.ADDN1">#REF!</definedName>
    <definedName name="_2020_25_RCV_initial_balance___nominal.ADDN2">#REF!</definedName>
    <definedName name="_2020_25_RCV_initial_balance___nominal.BR">#REF!</definedName>
    <definedName name="_2020_25_RCV_initial_balance___nominal.WN">#REF!</definedName>
    <definedName name="_2020_25_RCV_initial_balance___nominal.WR">#REF!</definedName>
    <definedName name="_2020_25_RCV_initial_balance___nominal.WWN">#REF!</definedName>
    <definedName name="_2020_25_RCV_initial_balance___not_negative_check.ADDN1">#REF!</definedName>
    <definedName name="_2020_25_RCV_initial_balance___not_negative_check.ADDN2">#REF!</definedName>
    <definedName name="_2020_25_RCV_initial_balance___not_negative_check.BR">#REF!</definedName>
    <definedName name="_2020_25_RCV_initial_balance___not_negative_check.WN">#REF!</definedName>
    <definedName name="_2020_25_RCV_initial_balance___not_negative_check.WR">#REF!</definedName>
    <definedName name="_2020_25_RCV_initial_balance___not_negative_check.WWN">#REF!</definedName>
    <definedName name="_2020_25_RCV_initial_balance___not_negative_check_overall.ADDN1">#REF!</definedName>
    <definedName name="_2020_25_RCV_initial_balance___not_negative_check_overall.ADDN2">#REF!</definedName>
    <definedName name="_2020_25_RCV_initial_balance___not_negative_check_overall.BR">#REF!</definedName>
    <definedName name="_2020_25_RCV_initial_balance___not_negative_check_overall.WN">#REF!</definedName>
    <definedName name="_2020_25_RCV_initial_balance___not_negative_check_overall.WR">#REF!</definedName>
    <definedName name="_2020_25_RCV_initial_balance___not_negative_check_overall.WWN">#REF!</definedName>
    <definedName name="_2020_25_RCV_initial_balance___wholesale___nominal">#REF!</definedName>
    <definedName name="_2020_25_RCV_run_off___nominal.ADDN1">#REF!</definedName>
    <definedName name="_2020_25_RCV_run_off___nominal.ADDN2">#REF!</definedName>
    <definedName name="_2020_25_RCV_run_off___nominal.BR">#REF!</definedName>
    <definedName name="_2020_25_RCV_run_off___nominal.WN">#REF!</definedName>
    <definedName name="_2020_25_RCV_run_off___nominal.WR">#REF!</definedName>
    <definedName name="_2020_25_RCV_run_off___nominal.WWN">#REF!</definedName>
    <definedName name="_2020_25_RCV_run_off___real.ADDN1">#REF!</definedName>
    <definedName name="_2020_25_RCV_run_off___real.ADDN2">#REF!</definedName>
    <definedName name="_2020_25_RCV_run_off___real.BR">#REF!</definedName>
    <definedName name="_2020_25_RCV_run_off___real.WN">#REF!</definedName>
    <definedName name="_2020_25_RCV_run_off___real.WR">#REF!</definedName>
    <definedName name="_2020_25_RCV_run_off___real.WWN">#REF!</definedName>
    <definedName name="_3__Table_of_Leakage__Ml_d__percent_change_since_AR3__AR2__AR1">#REF!</definedName>
    <definedName name="_3__Table_of_meter_penetration_percent_change_since_AR3__AR2_and_AR1">#REF!</definedName>
    <definedName name="_3_0_S" localSheetId="0" hidden="1">#REF!</definedName>
    <definedName name="_3_0_S" hidden="1">#REF!</definedName>
    <definedName name="_3_123Grap" localSheetId="0" hidden="1">#REF!</definedName>
    <definedName name="_3_123Grap" hidden="1">#REF!</definedName>
    <definedName name="_3_8_4_Step2">#REF!</definedName>
    <definedName name="_34_123Grap" localSheetId="0" hidden="1">#REF!</definedName>
    <definedName name="_34_123Grap" hidden="1">#REF!</definedName>
    <definedName name="_42S" localSheetId="0" hidden="1">#REF!</definedName>
    <definedName name="_42S" hidden="1">#REF!</definedName>
    <definedName name="_4S" localSheetId="0" hidden="1">#REF!</definedName>
    <definedName name="_4S" hidden="1">#REF!</definedName>
    <definedName name="_5_0__123Grap" localSheetId="0" hidden="1">#REF!</definedName>
    <definedName name="_5_0__123Grap" hidden="1">#REF!</definedName>
    <definedName name="_6_0_S" localSheetId="0" hidden="1">#REF!</definedName>
    <definedName name="_6_0_S" hidden="1">#REF!</definedName>
    <definedName name="_6_123Grap" localSheetId="0" hidden="1">#REF!</definedName>
    <definedName name="_6_123Grap" hidden="1">#REF!</definedName>
    <definedName name="_8_123Grap" localSheetId="0" hidden="1">#REF!</definedName>
    <definedName name="_8_123Grap" hidden="1">#REF!</definedName>
    <definedName name="_8S" localSheetId="0" hidden="1">#REF!</definedName>
    <definedName name="_8S" hidden="1">#REF!</definedName>
    <definedName name="_Amp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GoalSeekTargetValue" hidden="1">0</definedName>
    <definedName name="_AtRisk_SimSetting_LiveUpdate">TRUE</definedName>
    <definedName name="_AtRisk_SimSetting_LiveUpdatePeriod">-1</definedName>
    <definedName name="_AtRisk_SimSetting_MacroMode" hidden="1">0</definedName>
    <definedName name="_AtRisk_SimSetting_MacroRecalculationBehavior">0</definedName>
    <definedName name="_AtRisk_SimSetting_MultipleCPUManualCount" hidden="1">4</definedName>
    <definedName name="_AtRisk_SimSetting_MultipleCPUMode" hidden="1">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ReportStyle" hidden="1">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BYr3">#REF!</definedName>
    <definedName name="_Dec02">#REF!</definedName>
    <definedName name="_Dist_Values" localSheetId="4" hidden="1">#REF!</definedName>
    <definedName name="_Dist_Values" localSheetId="6" hidden="1">#REF!</definedName>
    <definedName name="_Dist_Values" localSheetId="5" hidden="1">#REF!</definedName>
    <definedName name="_Dist_Values" hidden="1">#REF!</definedName>
    <definedName name="_Feb03">#REF!</definedName>
    <definedName name="_Fill" localSheetId="0" hidden="1">#REF!</definedName>
    <definedName name="_Fill" localSheetId="4" hidden="1">#REF!</definedName>
    <definedName name="_Fill" localSheetId="6" hidden="1">#REF!</definedName>
    <definedName name="_Fill" localSheetId="5" hidden="1">#REF!</definedName>
    <definedName name="_Fill" hidden="1">#REF!</definedName>
    <definedName name="_xlnm._FilterDatabase" localSheetId="3" hidden="1">F_Inputs!$A$6:$BB$162</definedName>
    <definedName name="_xlnm._FilterDatabase" localSheetId="4" hidden="1">F_Inputs_Formatted!$A$4:$AN$174</definedName>
    <definedName name="_xlnm._FilterDatabase" localSheetId="16" hidden="1">F_Outputs!$A$1:$S$113</definedName>
    <definedName name="_xlnm._FilterDatabase" localSheetId="15" hidden="1">F_Outputs_Prep!$A$4:$AC$55</definedName>
    <definedName name="_xlnm._FilterDatabase" localSheetId="6" hidden="1">FD_Input_Final_Data!$A$4:$AN$174</definedName>
    <definedName name="_xlnm._FilterDatabase" localSheetId="12" hidden="1">Output_Final_PCLs!$B$6:$R$57</definedName>
    <definedName name="_xlnm._FilterDatabase" localSheetId="5" hidden="1">Overrides!$A$4:$AN$174</definedName>
    <definedName name="_Jan03" localSheetId="4">#REF!</definedName>
    <definedName name="_Jan03" localSheetId="6">#REF!</definedName>
    <definedName name="_Jan03" localSheetId="12">#REF!</definedName>
    <definedName name="_Jan03" localSheetId="5">#REF!</definedName>
    <definedName name="_Jan03" localSheetId="7">#REF!</definedName>
    <definedName name="_Jan03" localSheetId="8">#REF!</definedName>
    <definedName name="_Jan03">#REF!</definedName>
    <definedName name="_Key1" localSheetId="0" hidden="1">#REF!</definedName>
    <definedName name="_Key1" localSheetId="4" hidden="1">#REF!</definedName>
    <definedName name="_Key1" localSheetId="6" hidden="1">#REF!</definedName>
    <definedName name="_Key1" localSheetId="12" hidden="1">#REF!</definedName>
    <definedName name="_Key1" localSheetId="5" hidden="1">#REF!</definedName>
    <definedName name="_Key1" localSheetId="7" hidden="1">#REF!</definedName>
    <definedName name="_Key1" localSheetId="8" hidden="1">#REF!</definedName>
    <definedName name="_Key1" hidden="1">#REF!</definedName>
    <definedName name="_Key2" localSheetId="0" hidden="1">#REF!</definedName>
    <definedName name="_Key2" localSheetId="4" hidden="1">#REF!</definedName>
    <definedName name="_Key2" localSheetId="6" hidden="1">#REF!</definedName>
    <definedName name="_Key2" localSheetId="5" hidden="1">#REF!</definedName>
    <definedName name="_Key2" hidden="1">#REF!</definedName>
    <definedName name="_mQg3710" localSheetId="4">OFFSET(#REF!,0,#REF!,1,#REF!)</definedName>
    <definedName name="_mQg3710" localSheetId="6">OFFSET(#REF!,0,#REF!,1,#REF!)</definedName>
    <definedName name="_mQg3710" localSheetId="12">OFFSET(#REF!,0,#REF!,1,#REF!)</definedName>
    <definedName name="_mQg3710" localSheetId="5">OFFSET(#REF!,0,#REF!,1,#REF!)</definedName>
    <definedName name="_mQg3710" localSheetId="7">OFFSET(#REF!,0,#REF!,1,#REF!)</definedName>
    <definedName name="_mQg3710" localSheetId="8">OFFSET(#REF!,0,#REF!,1,#REF!)</definedName>
    <definedName name="_mQg3710">OFFSET(#REF!,0,#REF!,1,#REF!)</definedName>
    <definedName name="_mQg3810">OFFSET(#REF!,0,#REF!,1,#REF!)</definedName>
    <definedName name="_mQg57">OFFSET(#REF!,0,#REF!,1,#REF!)</definedName>
    <definedName name="_net1" localSheetId="0" hidden="1">{"NET",#N/A,FALSE,"401C11"}</definedName>
    <definedName name="_net1" localSheetId="4" hidden="1">{"NET",#N/A,FALSE,"401C11"}</definedName>
    <definedName name="_net1" localSheetId="6" hidden="1">{"NET",#N/A,FALSE,"401C11"}</definedName>
    <definedName name="_net1" localSheetId="12" hidden="1">{"NET",#N/A,FALSE,"401C11"}</definedName>
    <definedName name="_net1" localSheetId="5" hidden="1">{"NET",#N/A,FALSE,"401C11"}</definedName>
    <definedName name="_net1" localSheetId="7" hidden="1">{"NET",#N/A,FALSE,"401C11"}</definedName>
    <definedName name="_net1" localSheetId="8" hidden="1">{"NET",#N/A,FALSE,"401C11"}</definedName>
    <definedName name="_net1" hidden="1">{"NET",#N/A,FALSE,"401C11"}</definedName>
    <definedName name="_Order1">255</definedName>
    <definedName name="_Order2">255</definedName>
    <definedName name="_Sort" localSheetId="0" hidden="1">#REF!</definedName>
    <definedName name="_Sort" localSheetId="4" hidden="1">#REF!</definedName>
    <definedName name="_Sort" localSheetId="6" hidden="1">#REF!</definedName>
    <definedName name="_Sort" localSheetId="12" hidden="1">#REF!</definedName>
    <definedName name="_Sort" localSheetId="5" hidden="1">#REF!</definedName>
    <definedName name="_Sort" localSheetId="7" hidden="1">#REF!</definedName>
    <definedName name="_Sort" localSheetId="8" hidden="1">#REF!</definedName>
    <definedName name="_Sort" hidden="1">#REF!</definedName>
    <definedName name="_SYr3" localSheetId="4">#REF!</definedName>
    <definedName name="_SYr3" localSheetId="6">#REF!</definedName>
    <definedName name="_SYr3" localSheetId="12">#REF!</definedName>
    <definedName name="_SYr3" localSheetId="5">#REF!</definedName>
    <definedName name="_SYr3" localSheetId="7">#REF!</definedName>
    <definedName name="_SYr3" localSheetId="8">#REF!</definedName>
    <definedName name="_SYr3">#REF!</definedName>
    <definedName name="_UYr3">#REF!</definedName>
    <definedName name="a" localSheetId="0" hidden="1">{"CHARGE",#N/A,FALSE,"401C11"}</definedName>
    <definedName name="a" localSheetId="4" hidden="1">{"CHARGE",#N/A,FALSE,"401C11"}</definedName>
    <definedName name="a" localSheetId="6" hidden="1">{"CHARGE",#N/A,FALSE,"401C11"}</definedName>
    <definedName name="a" localSheetId="12" hidden="1">{"CHARGE",#N/A,FALSE,"401C11"}</definedName>
    <definedName name="a" localSheetId="5" hidden="1">{"CHARGE",#N/A,FALSE,"401C11"}</definedName>
    <definedName name="a" localSheetId="7" hidden="1">{"CHARGE",#N/A,FALSE,"401C11"}</definedName>
    <definedName name="a" localSheetId="8" hidden="1">{"CHARGE",#N/A,FALSE,"401C11"}</definedName>
    <definedName name="a" hidden="1">{"CHARGE",#N/A,FALSE,"401C11"}</definedName>
    <definedName name="A_A_H">#REF!</definedName>
    <definedName name="A_A_L">#REF!</definedName>
    <definedName name="A_A_M">#REF!</definedName>
    <definedName name="A_AL_W">#REF!</definedName>
    <definedName name="A_AW_H">#REF!</definedName>
    <definedName name="A_AW_L">#REF!</definedName>
    <definedName name="A_AW_M">#REF!</definedName>
    <definedName name="A_E">#REF!</definedName>
    <definedName name="A_G">#REF!</definedName>
    <definedName name="A_H">#REF!</definedName>
    <definedName name="A_H_No">#REF!</definedName>
    <definedName name="A_L">#REF!</definedName>
    <definedName name="A_L_No">#REF!</definedName>
    <definedName name="A_M">#REF!</definedName>
    <definedName name="A_M_No">#REF!</definedName>
    <definedName name="A_N_No">#REF!</definedName>
    <definedName name="A_W">#REF!</definedName>
    <definedName name="aa" localSheetId="0" hidden="1">{"CHARGE",#N/A,FALSE,"401C11"}</definedName>
    <definedName name="aa" localSheetId="4" hidden="1">{"CHARGE",#N/A,FALSE,"401C11"}</definedName>
    <definedName name="aa" localSheetId="6" hidden="1">{"CHARGE",#N/A,FALSE,"401C11"}</definedName>
    <definedName name="aa" localSheetId="12" hidden="1">{"CHARGE",#N/A,FALSE,"401C11"}</definedName>
    <definedName name="aa" localSheetId="5" hidden="1">{"CHARGE",#N/A,FALSE,"401C11"}</definedName>
    <definedName name="aa" localSheetId="7" hidden="1">{"CHARGE",#N/A,FALSE,"401C11"}</definedName>
    <definedName name="aa" localSheetId="8" hidden="1">{"CHARGE",#N/A,FALSE,"401C11"}</definedName>
    <definedName name="aa" hidden="1">{"CHARGE",#N/A,FALSE,"401C11"}</definedName>
    <definedName name="aaa" localSheetId="0" hidden="1">{"CHARGE",#N/A,FALSE,"401C11"}</definedName>
    <definedName name="aaa" localSheetId="4" hidden="1">{"CHARGE",#N/A,FALSE,"401C11"}</definedName>
    <definedName name="aaa" localSheetId="6" hidden="1">{"CHARGE",#N/A,FALSE,"401C11"}</definedName>
    <definedName name="aaa" localSheetId="12" hidden="1">{"CHARGE",#N/A,FALSE,"401C11"}</definedName>
    <definedName name="aaa" localSheetId="5" hidden="1">{"CHARGE",#N/A,FALSE,"401C11"}</definedName>
    <definedName name="aaa" localSheetId="7" hidden="1">{"CHARGE",#N/A,FALSE,"401C11"}</definedName>
    <definedName name="aaa" localSheetId="8" hidden="1">{"CHARGE",#N/A,FALSE,"401C11"}</definedName>
    <definedName name="aaa" hidden="1">{"CHARGE",#N/A,FALSE,"401C11"}</definedName>
    <definedName name="aaaa" localSheetId="0" hidden="1">{"CHARGE",#N/A,FALSE,"401C11"}</definedName>
    <definedName name="aaaa" localSheetId="4" hidden="1">{"CHARGE",#N/A,FALSE,"401C11"}</definedName>
    <definedName name="aaaa" localSheetId="6" hidden="1">{"CHARGE",#N/A,FALSE,"401C11"}</definedName>
    <definedName name="aaaa" localSheetId="12" hidden="1">{"CHARGE",#N/A,FALSE,"401C11"}</definedName>
    <definedName name="aaaa" localSheetId="5" hidden="1">{"CHARGE",#N/A,FALSE,"401C11"}</definedName>
    <definedName name="aaaa" localSheetId="7" hidden="1">{"CHARGE",#N/A,FALSE,"401C11"}</definedName>
    <definedName name="aaaa" localSheetId="8" hidden="1">{"CHARGE",#N/A,FALSE,"401C11"}</definedName>
    <definedName name="aaaa" hidden="1">{"CHARGE",#N/A,FALSE,"401C11"}</definedName>
    <definedName name="abc" localSheetId="0" hidden="1">{"NET",#N/A,FALSE,"401C11"}</definedName>
    <definedName name="abc" localSheetId="4" hidden="1">{"NET",#N/A,FALSE,"401C11"}</definedName>
    <definedName name="abc" localSheetId="6" hidden="1">{"NET",#N/A,FALSE,"401C11"}</definedName>
    <definedName name="abc" localSheetId="12" hidden="1">{"NET",#N/A,FALSE,"401C11"}</definedName>
    <definedName name="abc" localSheetId="5" hidden="1">{"NET",#N/A,FALSE,"401C11"}</definedName>
    <definedName name="abc" localSheetId="7" hidden="1">{"NET",#N/A,FALSE,"401C11"}</definedName>
    <definedName name="abc" localSheetId="8" hidden="1">{"NET",#N/A,FALSE,"401C11"}</definedName>
    <definedName name="abc" hidden="1">{"NET",#N/A,FALSE,"401C11"}</definedName>
    <definedName name="AccessDatabase" hidden="1">"C:\Budgets\2003\NM and VS BP forecast 2003 NM37 VS197 311002 v1.mdb"</definedName>
    <definedName name="Active_____of_dividends_issued_as_scrip_shares">#REF!</definedName>
    <definedName name="Active_____of_ILD">#REF!</definedName>
    <definedName name="Active_____of_ordinary_dividends_paid_as_interim_dividend">#REF!</definedName>
    <definedName name="Active___2020_25_RCV_opening_balance___real.ADDN1">#REF!</definedName>
    <definedName name="Active___2020_25_RCV_opening_balance___real.ADDN2">#REF!</definedName>
    <definedName name="Active___2020_25_RCV_opening_balance___real.BR">#REF!</definedName>
    <definedName name="Active___2020_25_RCV_opening_balance___real.WN">#REF!</definedName>
    <definedName name="Active___2020_25_RCV_opening_balance___real.WR">#REF!</definedName>
    <definedName name="Active___2020_25_RCV_opening_balance___real.WWN">#REF!</definedName>
    <definedName name="Active___accounting_charge_included_in_regulatory_accounts_for_Defined_Contribution_schemes___charge_for_DC_schemes___control___real.ADDN1">#REF!</definedName>
    <definedName name="Active___accounting_charge_included_in_regulatory_accounts_for_Defined_Contribution_schemes___charge_for_DC_schemes___control___real.ADDN2">#REF!</definedName>
    <definedName name="Active___accounting_charge_included_in_regulatory_accounts_for_Defined_Contribution_schemes___charge_for_DC_schemes___control___real.BR">#REF!</definedName>
    <definedName name="Active___accounting_charge_included_in_regulatory_accounts_for_Defined_Contribution_schemes___charge_for_DC_schemes___control___real.WN">#REF!</definedName>
    <definedName name="Active___accounting_charge_included_in_regulatory_accounts_for_Defined_Contribution_schemes___charge_for_DC_schemes___control___real.WR">#REF!</definedName>
    <definedName name="Active___accounting_charge_included_in_regulatory_accounts_for_Defined_Contribution_schemes___charge_for_DC_schemes___control___real.WWN">#REF!</definedName>
    <definedName name="Active___actual_opening_Fixed_rate_debt___nominal.ADDN1">#REF!</definedName>
    <definedName name="Active___actual_opening_Fixed_rate_debt___nominal.ADDN2">#REF!</definedName>
    <definedName name="Active___actual_opening_Fixed_rate_debt___nominal.BR">#REF!</definedName>
    <definedName name="Active___actual_opening_Fixed_rate_debt___nominal.WN">#REF!</definedName>
    <definedName name="Active___actual_opening_Fixed_rate_debt___nominal.WR">#REF!</definedName>
    <definedName name="Active___actual_opening_Fixed_rate_debt___nominal.WWN">#REF!</definedName>
    <definedName name="Active___actual_opening_Floating_rate_debt___nominal.ADDN1">#REF!</definedName>
    <definedName name="Active___actual_opening_Floating_rate_debt___nominal.ADDN2">#REF!</definedName>
    <definedName name="Active___actual_opening_Floating_rate_debt___nominal.BR">#REF!</definedName>
    <definedName name="Active___actual_opening_Floating_rate_debt___nominal.WN">#REF!</definedName>
    <definedName name="Active___actual_opening_Floating_rate_debt___nominal.WR">#REF!</definedName>
    <definedName name="Active___actual_opening_Floating_rate_debt___nominal.WWN">#REF!</definedName>
    <definedName name="Active___actual_opening_index_linked_debt___nominal.ADDN1">#REF!</definedName>
    <definedName name="Active___actual_opening_index_linked_debt___nominal.ADDN2">#REF!</definedName>
    <definedName name="Active___actual_opening_index_linked_debt___nominal.BR">#REF!</definedName>
    <definedName name="Active___actual_opening_index_linked_debt___nominal.WN">#REF!</definedName>
    <definedName name="Active___actual_opening_index_linked_debt___nominal.WR">#REF!</definedName>
    <definedName name="Active___actual_opening_index_linked_debt___nominal.WWN">#REF!</definedName>
    <definedName name="Active___adjustment_to_tax_payment___control___nominal.ADDN1">#REF!</definedName>
    <definedName name="Active___adjustment_to_tax_payment___control___nominal.ADDN2">#REF!</definedName>
    <definedName name="Active___adjustment_to_tax_payment___control___nominal.BR">#REF!</definedName>
    <definedName name="Active___adjustment_to_tax_payment___control___nominal.WN">#REF!</definedName>
    <definedName name="Active___adjustment_to_tax_payment___control___nominal.WR">#REF!</definedName>
    <definedName name="Active___adjustment_to_tax_payment___control___nominal.WWN">#REF!</definedName>
    <definedName name="Active___Adjustment_to_Wholesale_revenue_requirement___real.ADDN1">#REF!</definedName>
    <definedName name="Active___Adjustment_to_Wholesale_revenue_requirement___real.ADDN2">#REF!</definedName>
    <definedName name="Active___Adjustment_to_Wholesale_revenue_requirement___real.BR">#REF!</definedName>
    <definedName name="Active___Adjustment_to_Wholesale_revenue_requirement___real.WN">#REF!</definedName>
    <definedName name="Active___Adjustment_to_Wholesale_revenue_requirement___real.WR">#REF!</definedName>
    <definedName name="Active___Adjustment_to_Wholesale_revenue_requirement___real.WWN">#REF!</definedName>
    <definedName name="Active___Allowable_depreciation_on_capitalised_revenue_expenditure__infra___non_infra____control___nominal.ADDN1">#REF!</definedName>
    <definedName name="Active___Allowable_depreciation_on_capitalised_revenue_expenditure__infra___non_infra____control___nominal.ADDN2">#REF!</definedName>
    <definedName name="Active___Allowable_depreciation_on_capitalised_revenue_expenditure__infra___non_infra____control___nominal.BR">#REF!</definedName>
    <definedName name="Active___Allowable_depreciation_on_capitalised_revenue_expenditure__infra___non_infra____control___nominal.WN">#REF!</definedName>
    <definedName name="Active___Allowable_depreciation_on_capitalised_revenue_expenditure__infra___non_infra____control___nominal.WR">#REF!</definedName>
    <definedName name="Active___Allowable_depreciation_on_capitalised_revenue_expenditure__infra___non_infra____control___nominal.WWN">#REF!</definedName>
    <definedName name="Active___Allowed_depreciation___Business___nominal">#REF!</definedName>
    <definedName name="Active___Alternative_revenue_value___nominal.ADDN1">#REF!</definedName>
    <definedName name="Active___Alternative_revenue_value___nominal.ADDN2">#REF!</definedName>
    <definedName name="Active___Alternative_revenue_value___nominal.BR">#REF!</definedName>
    <definedName name="Active___Alternative_revenue_value___nominal.WN">#REF!</definedName>
    <definedName name="Active___Alternative_revenue_value___nominal.WR">#REF!</definedName>
    <definedName name="Active___Alternative_revenue_value___nominal.WWN">#REF!</definedName>
    <definedName name="Active___Alternative_revenue_value___real.ADDN1">#REF!</definedName>
    <definedName name="Active___Alternative_revenue_value___real.ADDN2">#REF!</definedName>
    <definedName name="Active___Alternative_revenue_value___real.BR">#REF!</definedName>
    <definedName name="Active___Alternative_revenue_value___real.WN">#REF!</definedName>
    <definedName name="Active___Alternative_revenue_value___real.WR">#REF!</definedName>
    <definedName name="Active___Alternative_revenue_value___real.WWN">#REF!</definedName>
    <definedName name="Active___bank_interest_rate__receivable_.ADDN1">#REF!</definedName>
    <definedName name="Active___bank_interest_rate__receivable_.ADDN2">#REF!</definedName>
    <definedName name="Active___bank_interest_rate__receivable_.BR">#REF!</definedName>
    <definedName name="Active___bank_interest_rate__receivable_.WN">#REF!</definedName>
    <definedName name="Active___bank_interest_rate__receivable_.WR">#REF!</definedName>
    <definedName name="Active___bank_interest_rate__receivable_.WWN">#REF!</definedName>
    <definedName name="Active___Base_revenue_for_2024_25___real.ADDN1">#REF!</definedName>
    <definedName name="Active___Base_revenue_for_2024_25___real.ADDN2">#REF!</definedName>
    <definedName name="Active___Base_revenue_for_2024_25___real.BR">#REF!</definedName>
    <definedName name="Active___Base_revenue_for_2024_25___real.WN">#REF!</definedName>
    <definedName name="Active___Base_revenue_for_2024_25___real.WR">#REF!</definedName>
    <definedName name="Active___Base_revenue_for_2024_25___real.WWN">#REF!</definedName>
    <definedName name="Active___Blended_interest_rate_on_change_in_borrowings">#REF!</definedName>
    <definedName name="Active___Busines_retail_Advance_receipts_creditor_days_unmeasured">#REF!</definedName>
    <definedName name="Active___Busines_retail_Measured_income_accrual_rate">#REF!</definedName>
    <definedName name="Active___Business__retail_total_allowed_depreciation___real">#REF!</definedName>
    <definedName name="Active___Business_Advance_Receipts_Weighting___Unmeasured">#REF!</definedName>
    <definedName name="Active___Business_Measured_income_accrual_Opening_balance___nominal">#REF!</definedName>
    <definedName name="Active___Business_measured_income_proportion_of_total_Business_income">#REF!</definedName>
    <definedName name="Active___Business_retail_average_cost_per_customer_in_Tariff_Band__Welsh_companies____real.1">#REF!</definedName>
    <definedName name="Active___Business_retail_average_cost_per_customer_in_Tariff_Band__Welsh_companies____real.2">#REF!</definedName>
    <definedName name="Active___Business_retail_average_cost_per_customer_in_Tariff_Band__Welsh_companies____real.3">#REF!</definedName>
    <definedName name="Active___Business_retail_margin___Override">#REF!</definedName>
    <definedName name="Active___Business_retail_revenue_adjustment___real">#REF!</definedName>
    <definedName name="Active___Business_retail_revenue_override___nominal">#REF!</definedName>
    <definedName name="Active___business_weighted_average_debtor_days">#REF!</definedName>
    <definedName name="Active___Capex_creditor_days">#REF!</definedName>
    <definedName name="Active___Capital_expenditure___proportion_of_new_capital_expenditure_qualifying_for_the_main_rate_pool___control.ADDN1">#REF!</definedName>
    <definedName name="Active___Capital_expenditure___proportion_of_new_capital_expenditure_qualifying_for_the_main_rate_pool___control.ADDN2">#REF!</definedName>
    <definedName name="Active___Capital_expenditure___proportion_of_new_capital_expenditure_qualifying_for_the_main_rate_pool___control.BR">#REF!</definedName>
    <definedName name="Active___Capital_expenditure___proportion_of_new_capital_expenditure_qualifying_for_the_main_rate_pool___control.WN">#REF!</definedName>
    <definedName name="Active___Capital_expenditure___proportion_of_new_capital_expenditure_qualifying_for_the_main_rate_pool___control.WR">#REF!</definedName>
    <definedName name="Active___Capital_expenditure___proportion_of_new_capital_expenditure_qualifying_for_the_main_rate_pool___control.WWN">#REF!</definedName>
    <definedName name="Active___Capital_expenditure___proportion_of_new_capital_expenditure_qualifying_for_the_special_rate_pool___control.ADDN1">#REF!</definedName>
    <definedName name="Active___Capital_expenditure___proportion_of_new_capital_expenditure_qualifying_for_the_special_rate_pool___control.ADDN2">#REF!</definedName>
    <definedName name="Active___Capital_expenditure___proportion_of_new_capital_expenditure_qualifying_for_the_special_rate_pool___control.BR">#REF!</definedName>
    <definedName name="Active___Capital_expenditure___proportion_of_new_capital_expenditure_qualifying_for_the_special_rate_pool___control.WN">#REF!</definedName>
    <definedName name="Active___Capital_expenditure___proportion_of_new_capital_expenditure_qualifying_for_the_special_rate_pool___control.WR">#REF!</definedName>
    <definedName name="Active___Capital_expenditure___proportion_of_new_capital_expenditure_qualifying_for_the_special_rate_pool___control.WWN">#REF!</definedName>
    <definedName name="Active___Capital_expenditure_on_assets_principally_used_by_business_retail___real">#REF!</definedName>
    <definedName name="Active___Capital_expenditure_on_assets_principally_used_by_residential_retail___real">#REF!</definedName>
    <definedName name="Active___Capital_expenditure_writing_down_allowance_main_rate_pool">#REF!</definedName>
    <definedName name="Active___Capital_expenditure_writing_down_allowance_main_rate_pool___first_year_rate">#REF!</definedName>
    <definedName name="Active___Capital_expenditure_writing_down_allowance_special_rate_pool">#REF!</definedName>
    <definedName name="Active___Capital_expenditure_writing_down_allowance_special_rate_pool___first_year_rate">#REF!</definedName>
    <definedName name="Active___Capital_expenditure_writing_down_allowance_structures_and_buildings_rate_pool">#REF!</definedName>
    <definedName name="Active___Capital_expenditure_writing_down_allowance_structures_and_buildings_rate_pool___first_year_rate">#REF!</definedName>
    <definedName name="Active___Cash_and_cash_equivalents_actual_initial_balance___control___nominal.ADDN1">#REF!</definedName>
    <definedName name="Active___Cash_and_cash_equivalents_actual_initial_balance___control___nominal.ADDN2">#REF!</definedName>
    <definedName name="Active___Cash_and_cash_equivalents_actual_initial_balance___control___nominal.BR">#REF!</definedName>
    <definedName name="Active___Cash_and_cash_equivalents_actual_initial_balance___control___nominal.WN">#REF!</definedName>
    <definedName name="Active___Cash_and_cash_equivalents_actual_initial_balance___control___nominal.WR">#REF!</definedName>
    <definedName name="Active___Cash_and_cash_equivalents_actual_initial_balance___control___nominal.WWN">#REF!</definedName>
    <definedName name="Active___Cash_and_cash_equivalents_actual_initial_balance___wholesale___nominal">#REF!</definedName>
    <definedName name="Active___Cash_contributions__DB_schemes__ongoing____actual_and_forecast___control___real.ADDN1">#REF!</definedName>
    <definedName name="Active___Cash_contributions__DB_schemes__ongoing____actual_and_forecast___control___real.ADDN2">#REF!</definedName>
    <definedName name="Active___Cash_contributions__DB_schemes__ongoing____actual_and_forecast___control___real.BR">#REF!</definedName>
    <definedName name="Active___Cash_contributions__DB_schemes__ongoing____actual_and_forecast___control___real.WN">#REF!</definedName>
    <definedName name="Active___Cash_contributions__DB_schemes__ongoing____actual_and_forecast___control___real.WR">#REF!</definedName>
    <definedName name="Active___Cash_contributions__DB_schemes__ongoing____actual_and_forecast___control___real.WWN">#REF!</definedName>
    <definedName name="Active___Charge_for_DB_schemes___residential_retail___charge_for_DB_schemes___control___real.ADDN1">#REF!</definedName>
    <definedName name="Active___Charge_for_DB_schemes___residential_retail___charge_for_DB_schemes___control___real.ADDN2">#REF!</definedName>
    <definedName name="Active___Charge_for_DB_schemes___residential_retail___charge_for_DB_schemes___control___real.BR">#REF!</definedName>
    <definedName name="Active___Charge_for_DB_schemes___residential_retail___charge_for_DB_schemes___control___real.WN">#REF!</definedName>
    <definedName name="Active___Charge_for_DB_schemes___residential_retail___charge_for_DB_schemes___control___real.WR">#REF!</definedName>
    <definedName name="Active___Charge_for_DB_schemes___residential_retail___charge_for_DB_schemes___control___real.WWN">#REF!</definedName>
    <definedName name="Active___Consumer_price_index__including_housing_costs____Consumer_Price_Index__with_housing__for_April">#REF!</definedName>
    <definedName name="Active___Consumer_price_index__including_housing_costs____Consumer_Price_Index__with_housing__for_August">#REF!</definedName>
    <definedName name="Active___Consumer_price_index__including_housing_costs____Consumer_Price_Index__with_housing__for_December">#REF!</definedName>
    <definedName name="Active___Consumer_price_index__including_housing_costs____Consumer_Price_Index__with_housing__for_February">#REF!</definedName>
    <definedName name="Active___Consumer_price_index__including_housing_costs____Consumer_Price_Index__with_housing__for_January">#REF!</definedName>
    <definedName name="Active___Consumer_price_index__including_housing_costs____Consumer_Price_Index__with_housing__for_July">#REF!</definedName>
    <definedName name="Active___Consumer_price_index__including_housing_costs____Consumer_Price_Index__with_housing__for_June">#REF!</definedName>
    <definedName name="Active___Consumer_price_index__including_housing_costs____Consumer_Price_Index__with_housing__for_March">#REF!</definedName>
    <definedName name="Active___Consumer_price_index__including_housing_costs____Consumer_Price_Index__with_housing__for_May">#REF!</definedName>
    <definedName name="Active___Consumer_price_index__including_housing_costs____Consumer_Price_Index__with_housing__for_November">#REF!</definedName>
    <definedName name="Active___Consumer_price_index__including_housing_costs____Consumer_Price_Index__with_housing__for_November___Constant">#REF!</definedName>
    <definedName name="Active___Consumer_price_index__including_housing_costs____Consumer_Price_Index__with_housing__for_October">#REF!</definedName>
    <definedName name="Active___Consumer_price_index__including_housing_costs____Consumer_Price_Index__with_housing__for_September">#REF!</definedName>
    <definedName name="Active___Cost_to_serve_metered_dual_customers___real">#REF!</definedName>
    <definedName name="Active___Cost_to_serve_metered_sewerage_customers___real">#REF!</definedName>
    <definedName name="Active___Cost_to_serve_metered_water_customers___real">#REF!</definedName>
    <definedName name="Active___Cost_to_serve_per_unmetered_water_customers___real">#REF!</definedName>
    <definedName name="Active___Cost_to_serve_unmetered_dual_customers___real">#REF!</definedName>
    <definedName name="Active___Cost_to_serve_unmetered_sewerage_customers___real">#REF!</definedName>
    <definedName name="Active___CPI_H____2022_23___April">#REF!</definedName>
    <definedName name="Active___CPI_H____2022_23___August">#REF!</definedName>
    <definedName name="Active___CPI_H____2022_23___December">#REF!</definedName>
    <definedName name="Active___CPI_H____2022_23___February">#REF!</definedName>
    <definedName name="Active___CPI_H____2022_23___January">#REF!</definedName>
    <definedName name="Active___CPI_H____2022_23___July">#REF!</definedName>
    <definedName name="Active___CPI_H____2022_23___June">#REF!</definedName>
    <definedName name="Active___CPI_H____2022_23___March">#REF!</definedName>
    <definedName name="Active___CPI_H____2022_23___May">#REF!</definedName>
    <definedName name="Active___CPI_H____2022_23___November">#REF!</definedName>
    <definedName name="Active___CPI_H____2022_23___October">#REF!</definedName>
    <definedName name="Active___CPI_H____2022_23___September">#REF!</definedName>
    <definedName name="Active___Current_tax_liabilities___Appointee_b_f___nominal">#REF!</definedName>
    <definedName name="Active___Debtors_other___nominal">#REF!</definedName>
    <definedName name="Active___Depreciation_b_f___control___active___nominal.ADDN1">#REF!</definedName>
    <definedName name="Active___Depreciation_b_f___control___active___nominal.ADDN2">#REF!</definedName>
    <definedName name="Active___Depreciation_b_f___control___active___nominal.BR">#REF!</definedName>
    <definedName name="Active___Depreciation_b_f___control___active___nominal.WN">#REF!</definedName>
    <definedName name="Active___Depreciation_b_f___control___active___nominal.WR">#REF!</definedName>
    <definedName name="Active___Depreciation_b_f___control___active___nominal.WWN">#REF!</definedName>
    <definedName name="Active___Disallowable_expenditure___Change_in_general_provisions___control___nominal.ADDN1">#REF!</definedName>
    <definedName name="Active___Disallowable_expenditure___Change_in_general_provisions___control___nominal.ADDN2">#REF!</definedName>
    <definedName name="Active___Disallowable_expenditure___Change_in_general_provisions___control___nominal.BR">#REF!</definedName>
    <definedName name="Active___Disallowable_expenditure___Change_in_general_provisions___control___nominal.WN">#REF!</definedName>
    <definedName name="Active___Disallowable_expenditure___Change_in_general_provisions___control___nominal.WR">#REF!</definedName>
    <definedName name="Active___Disallowable_expenditure___Change_in_general_provisions___control___nominal.WWN">#REF!</definedName>
    <definedName name="Active___Discount_rate_for_reprofiling_allowed_revenue.ADDN1">#REF!</definedName>
    <definedName name="Active___Discount_rate_for_reprofiling_allowed_revenue.ADDN2">#REF!</definedName>
    <definedName name="Active___Discount_rate_for_reprofiling_allowed_revenue.BR">#REF!</definedName>
    <definedName name="Active___Discount_rate_for_reprofiling_allowed_revenue.WN">#REF!</definedName>
    <definedName name="Active___Discount_rate_for_reprofiling_allowed_revenue.WR">#REF!</definedName>
    <definedName name="Active___Discount_rate_for_reprofiling_allowed_revenue.WWN">#REF!</definedName>
    <definedName name="Active___Dividend_creditors_wholesale_retail_split____business_retail___nominal">#REF!</definedName>
    <definedName name="Active___Dividend_creditors_wholesale_retail_split___Dividend_creditors___residential_retail___nominal">#REF!</definedName>
    <definedName name="Active___dividend_yield">#REF!</definedName>
    <definedName name="Active___Expenditure___Total_residential_retail_costs___Residential_measured___Water_and_Wastewater___nominal">#REF!</definedName>
    <definedName name="Active___Expenditure___Total_residential_retail_costs___Residential_unmeasured___Water_and_Wastewater___nominal">#REF!</definedName>
    <definedName name="Active___Finance_lease_depreciation___control___nominal.ADDN1">#REF!</definedName>
    <definedName name="Active___Finance_lease_depreciation___control___nominal.ADDN2">#REF!</definedName>
    <definedName name="Active___Finance_lease_depreciation___control___nominal.BR">#REF!</definedName>
    <definedName name="Active___Finance_lease_depreciation___control___nominal.WN">#REF!</definedName>
    <definedName name="Active___Finance_lease_depreciation___control___nominal.WR">#REF!</definedName>
    <definedName name="Active___Finance_lease_depreciation___control___nominal.WWN">#REF!</definedName>
    <definedName name="Active___Fixed_asset_net_book_value_at_31_March___business_retail___nominal">#REF!</definedName>
    <definedName name="Active___Fixed_asset_net_book_value_at_31_March___residential_retail___nominal">#REF!</definedName>
    <definedName name="Active___Fixed_assets_b_f___control___active___nominal.ADDN1">#REF!</definedName>
    <definedName name="Active___Fixed_assets_b_f___control___active___nominal.ADDN2">#REF!</definedName>
    <definedName name="Active___Fixed_assets_b_f___control___active___nominal.BR">#REF!</definedName>
    <definedName name="Active___Fixed_assets_b_f___control___active___nominal.WN">#REF!</definedName>
    <definedName name="Active___Fixed_assets_b_f___control___active___nominal.WR">#REF!</definedName>
    <definedName name="Active___Fixed_assets_b_f___control___active___nominal.WWN">#REF!</definedName>
    <definedName name="Active___Grants_and_contributions___capex___non_price_control___real.ADDN1">#REF!</definedName>
    <definedName name="Active___Grants_and_contributions___capex___non_price_control___real.ADDN2">#REF!</definedName>
    <definedName name="Active___Grants_and_contributions___capex___non_price_control___real.BR">#REF!</definedName>
    <definedName name="Active___Grants_and_contributions___capex___non_price_control___real.WN">#REF!</definedName>
    <definedName name="Active___Grants_and_contributions___capex___non_price_control___real.WR">#REF!</definedName>
    <definedName name="Active___Grants_and_contributions___capex___non_price_control___real.WWN">#REF!</definedName>
    <definedName name="Active___Grants_and_contributions___opex___non_price_control___real.ADDN1">#REF!</definedName>
    <definedName name="Active___Grants_and_contributions___opex___non_price_control___real.ADDN2">#REF!</definedName>
    <definedName name="Active___Grants_and_contributions___opex___non_price_control___real.BR">#REF!</definedName>
    <definedName name="Active___Grants_and_contributions___opex___non_price_control___real.WN">#REF!</definedName>
    <definedName name="Active___Grants_and_contributions___opex___non_price_control___real.WR">#REF!</definedName>
    <definedName name="Active___Grants_and_contributions___opex___non_price_control___real.WWN">#REF!</definedName>
    <definedName name="Active___Grants_and_contributions_net_of_income_offset___capex___price_control___real.ADDN1">#REF!</definedName>
    <definedName name="Active___Grants_and_contributions_net_of_income_offset___capex___price_control___real.ADDN2">#REF!</definedName>
    <definedName name="Active___Grants_and_contributions_net_of_income_offset___capex___price_control___real.BR">#REF!</definedName>
    <definedName name="Active___Grants_and_contributions_net_of_income_offset___capex___price_control___real.WN">#REF!</definedName>
    <definedName name="Active___Grants_and_contributions_net_of_income_offset___capex___price_control___real.WR">#REF!</definedName>
    <definedName name="Active___Grants_and_contributions_net_of_income_offset___capex___price_control___real.WWN">#REF!</definedName>
    <definedName name="Active___Grants_and_contributions_net_of_income_offset___opex___price_control___real.ADDN1">#REF!</definedName>
    <definedName name="Active___Grants_and_contributions_net_of_income_offset___opex___price_control___real.ADDN2">#REF!</definedName>
    <definedName name="Active___Grants_and_contributions_net_of_income_offset___opex___price_control___real.BR">#REF!</definedName>
    <definedName name="Active___Grants_and_contributions_net_of_income_offset___opex___price_control___real.WN">#REF!</definedName>
    <definedName name="Active___Grants_and_contributions_net_of_income_offset___opex___price_control___real.WR">#REF!</definedName>
    <definedName name="Active___Grants_and_contributions_net_of_income_offset___opex___price_control___real.WWN">#REF!</definedName>
    <definedName name="Active___Gross_capital_expenditure_including_g_c___including_cost_sharing___real.ADDN1">#REF!</definedName>
    <definedName name="Active___Gross_capital_expenditure_including_g_c___including_cost_sharing___real.ADDN2">#REF!</definedName>
    <definedName name="Active___Gross_capital_expenditure_including_g_c___including_cost_sharing___real.BR">#REF!</definedName>
    <definedName name="Active___Gross_capital_expenditure_including_g_c___including_cost_sharing___real.WN">#REF!</definedName>
    <definedName name="Active___Gross_capital_expenditure_including_g_c___including_cost_sharing___real.WR">#REF!</definedName>
    <definedName name="Active___Gross_capital_expenditure_including_g_c___including_cost_sharing___real.WWN">#REF!</definedName>
    <definedName name="Active___HH_Advance_receipts_creditor_days_measured">#REF!</definedName>
    <definedName name="Active___HH_Advance_receipts_creditor_days_unmeasured">#REF!</definedName>
    <definedName name="Active___HH_Measured_income_accrual___nominal">#REF!</definedName>
    <definedName name="Active___HH_Measured_income_accrual_rate">#REF!</definedName>
    <definedName name="Active___HH_measured_trade_debtors">#REF!</definedName>
    <definedName name="Active___HH_measured_trade_receivables___net___nominal">#REF!</definedName>
    <definedName name="Active___HH_unmeasured_trade_debtors">#REF!</definedName>
    <definedName name="Active___HH_unmeasured_trade_receivables___nominal">#REF!</definedName>
    <definedName name="Active___Households_connected_for_sewerage_only___metered">#REF!</definedName>
    <definedName name="Active___Households_connected_for_sewerage_only___unmetered">#REF!</definedName>
    <definedName name="Active___Households_connected_for_water_and_sewerage___metered">#REF!</definedName>
    <definedName name="Active___Households_connected_for_water_and_sewerage___unmetered">#REF!</definedName>
    <definedName name="Active___Households_connected_for_water_only___metered">#REF!</definedName>
    <definedName name="Active___Households_connected_for_water_only___unmetered">#REF!</definedName>
    <definedName name="Active___Innovation___Water_efficiency_funding___real.ADDN1">#REF!</definedName>
    <definedName name="Active___Innovation___Water_efficiency_funding___real.ADDN2">#REF!</definedName>
    <definedName name="Active___Innovation___Water_efficiency_funding___real.BR">#REF!</definedName>
    <definedName name="Active___Innovation___Water_efficiency_funding___real.WN">#REF!</definedName>
    <definedName name="Active___Innovation___Water_efficiency_funding___real.WR">#REF!</definedName>
    <definedName name="Active___Innovation___Water_efficiency_funding___real.WWN">#REF!</definedName>
    <definedName name="Active___Innovation_funding___real.ADDN1">#REF!</definedName>
    <definedName name="Active___Innovation_funding___real.ADDN2">#REF!</definedName>
    <definedName name="Active___Innovation_funding___real.BR">#REF!</definedName>
    <definedName name="Active___Innovation_funding___real.WN">#REF!</definedName>
    <definedName name="Active___Innovation_funding___real.WR">#REF!</definedName>
    <definedName name="Active___Innovation_funding___real.WWN">#REF!</definedName>
    <definedName name="Active___Interest_rate___Business___Active">#REF!</definedName>
    <definedName name="Active___Interest_rate___Residential">#REF!</definedName>
    <definedName name="Active___interest_rate_on_CPIH_index_linked_loans.ADDN1">#REF!</definedName>
    <definedName name="Active___interest_rate_on_CPIH_index_linked_loans.ADDN2">#REF!</definedName>
    <definedName name="Active___interest_rate_on_CPIH_index_linked_loans.BR">#REF!</definedName>
    <definedName name="Active___interest_rate_on_CPIH_index_linked_loans.WN">#REF!</definedName>
    <definedName name="Active___interest_rate_on_CPIH_index_linked_loans.WR">#REF!</definedName>
    <definedName name="Active___interest_rate_on_CPIH_index_linked_loans.WWN">#REF!</definedName>
    <definedName name="Active___interest_rate_on_fixed_rate_debt.ADDN1">#REF!</definedName>
    <definedName name="Active___interest_rate_on_fixed_rate_debt.ADDN2">#REF!</definedName>
    <definedName name="Active___interest_rate_on_fixed_rate_debt.BR">#REF!</definedName>
    <definedName name="Active___interest_rate_on_fixed_rate_debt.WN">#REF!</definedName>
    <definedName name="Active___interest_rate_on_fixed_rate_debt.WR">#REF!</definedName>
    <definedName name="Active___interest_rate_on_fixed_rate_debt.WWN">#REF!</definedName>
    <definedName name="Active___interest_rate_on_RPI_index_linked_loans.ADDN1">#REF!</definedName>
    <definedName name="Active___interest_rate_on_RPI_index_linked_loans.ADDN2">#REF!</definedName>
    <definedName name="Active___interest_rate_on_RPI_index_linked_loans.BR">#REF!</definedName>
    <definedName name="Active___interest_rate_on_RPI_index_linked_loans.WN">#REF!</definedName>
    <definedName name="Active___interest_rate_on_RPI_index_linked_loans.WR">#REF!</definedName>
    <definedName name="Active___interest_rate_on_RPI_index_linked_loans.WWN">#REF!</definedName>
    <definedName name="Active___Inventories_balance___control___nominal.ADDN1">#REF!</definedName>
    <definedName name="Active___Inventories_balance___control___nominal.ADDN2">#REF!</definedName>
    <definedName name="Active___Inventories_balance___control___nominal.BR">#REF!</definedName>
    <definedName name="Active___Inventories_balance___control___nominal.WN">#REF!</definedName>
    <definedName name="Active___Inventories_balance___control___nominal.WR">#REF!</definedName>
    <definedName name="Active___Inventories_balance___control___nominal.WWN">#REF!</definedName>
    <definedName name="Active___IRE_totex_adjustment_for_ACICR__Ofwat____nominal.ADDN1">#REF!</definedName>
    <definedName name="Active___IRE_totex_adjustment_for_ACICR__Ofwat____nominal.ADDN2">#REF!</definedName>
    <definedName name="Active___IRE_totex_adjustment_for_ACICR__Ofwat____nominal.BR">#REF!</definedName>
    <definedName name="Active___IRE_totex_adjustment_for_ACICR__Ofwat____nominal.WN">#REF!</definedName>
    <definedName name="Active___IRE_totex_adjustment_for_ACICR__Ofwat____nominal.WR">#REF!</definedName>
    <definedName name="Active___IRE_totex_adjustment_for_ACICR__Ofwat____nominal.WWN">#REF!</definedName>
    <definedName name="Active___IRE_totex_adjustment_for_ACICR__Ofwat____real.ADDN1">#REF!</definedName>
    <definedName name="Active___IRE_totex_adjustment_for_ACICR__Ofwat____real.ADDN2">#REF!</definedName>
    <definedName name="Active___IRE_totex_adjustment_for_ACICR__Ofwat____real.BR">#REF!</definedName>
    <definedName name="Active___IRE_totex_adjustment_for_ACICR__Ofwat____real.WN">#REF!</definedName>
    <definedName name="Active___IRE_totex_adjustment_for_ACICR__Ofwat____real.WR">#REF!</definedName>
    <definedName name="Active___IRE_totex_adjustment_for_ACICR__Ofwat____real.WWN">#REF!</definedName>
    <definedName name="Active___Long_term_CPI_H__assumed_percentage_increase">#REF!</definedName>
    <definedName name="Active___Measured_charge___business.ADDN1">#REF!</definedName>
    <definedName name="Active___Measured_charge___business.ADDN2">#REF!</definedName>
    <definedName name="Active___Measured_charge___business.BR">#REF!</definedName>
    <definedName name="Active___Measured_charge___business.WN">#REF!</definedName>
    <definedName name="Active___Measured_charge___business.WR">#REF!</definedName>
    <definedName name="Active___Measured_charge___business.WWN">#REF!</definedName>
    <definedName name="Active___Measured_charge___residential.ADDN1">#REF!</definedName>
    <definedName name="Active___Measured_charge___residential.ADDN2">#REF!</definedName>
    <definedName name="Active___Measured_charge___residential.BR">#REF!</definedName>
    <definedName name="Active___Measured_charge___residential.WN">#REF!</definedName>
    <definedName name="Active___Measured_charge___residential.WR">#REF!</definedName>
    <definedName name="Active___Measured_charge___residential.WWN">#REF!</definedName>
    <definedName name="Active___Movement_in_intangible_asset_and_investments_balance___control___nominal.ADDN1">#REF!</definedName>
    <definedName name="Active___Movement_in_intangible_asset_and_investments_balance___control___nominal.ADDN2">#REF!</definedName>
    <definedName name="Active___Movement_in_intangible_asset_and_investments_balance___control___nominal.BR">#REF!</definedName>
    <definedName name="Active___Movement_in_intangible_asset_and_investments_balance___control___nominal.WN">#REF!</definedName>
    <definedName name="Active___Movement_in_intangible_asset_and_investments_balance___control___nominal.WR">#REF!</definedName>
    <definedName name="Active___Movement_in_intangible_asset_and_investments_balance___control___nominal.WWN">#REF!</definedName>
    <definedName name="Active___Movement_in_other_liabilities___control___nominal.ADDN1">#REF!</definedName>
    <definedName name="Active___Movement_in_other_liabilities___control___nominal.ADDN2">#REF!</definedName>
    <definedName name="Active___Movement_in_other_liabilities___control___nominal.BR">#REF!</definedName>
    <definedName name="Active___Movement_in_other_liabilities___control___nominal.WN">#REF!</definedName>
    <definedName name="Active___Movement_in_other_liabilities___control___nominal.WR">#REF!</definedName>
    <definedName name="Active___Movement_in_other_liabilities___control___nominal.WWN">#REF!</definedName>
    <definedName name="Active___Movement_in_Pensions___control___nominal.ADDN1">#REF!</definedName>
    <definedName name="Active___Movement_in_Pensions___control___nominal.ADDN2">#REF!</definedName>
    <definedName name="Active___Movement_in_Pensions___control___nominal.BR">#REF!</definedName>
    <definedName name="Active___Movement_in_Pensions___control___nominal.WN">#REF!</definedName>
    <definedName name="Active___Movement_in_Pensions___control___nominal.WR">#REF!</definedName>
    <definedName name="Active___Movement_in_Pensions___control___nominal.WWN">#REF!</definedName>
    <definedName name="Active___Movement_in_provisions___control___nominal.ADDN1">#REF!</definedName>
    <definedName name="Active___Movement_in_provisions___control___nominal.ADDN2">#REF!</definedName>
    <definedName name="Active___Movement_in_provisions___control___nominal.BR">#REF!</definedName>
    <definedName name="Active___Movement_in_provisions___control___nominal.WN">#REF!</definedName>
    <definedName name="Active___Movement_in_provisions___control___nominal.WR">#REF!</definedName>
    <definedName name="Active___Movement_in_provisions___control___nominal.WWN">#REF!</definedName>
    <definedName name="Active___movement_in_trade_debtor___business___nominal">#REF!</definedName>
    <definedName name="Active___new_capital_expenditure___proportion_of_new_capital_expenditure_not_qualifying_for_capital_allowance_deductions.ADDN1">#REF!</definedName>
    <definedName name="Active___new_capital_expenditure___proportion_of_new_capital_expenditure_not_qualifying_for_capital_allowance_deductions.ADDN2">#REF!</definedName>
    <definedName name="Active___new_capital_expenditure___proportion_of_new_capital_expenditure_not_qualifying_for_capital_allowance_deductions.BR">#REF!</definedName>
    <definedName name="Active___new_capital_expenditure___proportion_of_new_capital_expenditure_not_qualifying_for_capital_allowance_deductions.WN">#REF!</definedName>
    <definedName name="Active___new_capital_expenditure___proportion_of_new_capital_expenditure_not_qualifying_for_capital_allowance_deductions.WR">#REF!</definedName>
    <definedName name="Active___new_capital_expenditure___proportion_of_new_capital_expenditure_not_qualifying_for_capital_allowance_deductions.WWN">#REF!</definedName>
    <definedName name="Active___New_capital_expenditure___proportion_of_new_capital_expenditure_qualifying_for_the_structures_and_buildings_pool___control.ADDN1">#REF!</definedName>
    <definedName name="Active___New_capital_expenditure___proportion_of_new_capital_expenditure_qualifying_for_the_structures_and_buildings_pool___control.ADDN2">#REF!</definedName>
    <definedName name="Active___New_capital_expenditure___proportion_of_new_capital_expenditure_qualifying_for_the_structures_and_buildings_pool___control.BR">#REF!</definedName>
    <definedName name="Active___New_capital_expenditure___proportion_of_new_capital_expenditure_qualifying_for_the_structures_and_buildings_pool___control.WN">#REF!</definedName>
    <definedName name="Active___New_capital_expenditure___proportion_of_new_capital_expenditure_qualifying_for_the_structures_and_buildings_pool___control.WR">#REF!</definedName>
    <definedName name="Active___New_capital_expenditure___proportion_of_new_capital_expenditure_qualifying_for_the_structures_and_buildings_pool___control.WWN">#REF!</definedName>
    <definedName name="Active___Non_price_control_income___principal_services___real.ADDN1">#REF!</definedName>
    <definedName name="Active___Non_price_control_income___principal_services___real.ADDN2">#REF!</definedName>
    <definedName name="Active___Non_price_control_income___principal_services___real.BR">#REF!</definedName>
    <definedName name="Active___Non_price_control_income___principal_services___real.WN">#REF!</definedName>
    <definedName name="Active___Non_price_control_income___principal_services___real.WR">#REF!</definedName>
    <definedName name="Active___Non_price_control_income___principal_services___real.WWN">#REF!</definedName>
    <definedName name="Active___Non_price_control_income___third_party_services___Bulk_supplies___contract_not_qualifying_for_water_trading_incentives___signed_before_1_April_2020___real.ADDN1">#REF!</definedName>
    <definedName name="Active___Non_price_control_income___third_party_services___Bulk_supplies___contract_not_qualifying_for_water_trading_incentives___signed_before_1_April_2020___real.ADDN2">#REF!</definedName>
    <definedName name="Active___Non_price_control_income___third_party_services___Bulk_supplies___contract_not_qualifying_for_water_trading_incentives___signed_before_1_April_2020___real.BR">#REF!</definedName>
    <definedName name="Active___Non_price_control_income___third_party_services___Bulk_supplies___contract_not_qualifying_for_water_trading_incentives___signed_before_1_April_2020___real.WN">#REF!</definedName>
    <definedName name="Active___Non_price_control_income___third_party_services___Bulk_supplies___contract_not_qualifying_for_water_trading_incentives___signed_before_1_April_2020___real.WR">#REF!</definedName>
    <definedName name="Active___Non_price_control_income___third_party_services___Bulk_supplies___contract_not_qualifying_for_water_trading_incentives___signed_before_1_April_2020___real.WWN">#REF!</definedName>
    <definedName name="Active___Non_price_control_income___third_party_services___Bulk_supplies___contract_qualifying_for_water_trading_incentives___on_or_after_1_April_2020___real.ADDN1">#REF!</definedName>
    <definedName name="Active___Non_price_control_income___third_party_services___Bulk_supplies___contract_qualifying_for_water_trading_incentives___on_or_after_1_April_2020___real.ADDN2">#REF!</definedName>
    <definedName name="Active___Non_price_control_income___third_party_services___Bulk_supplies___contract_qualifying_for_water_trading_incentives___on_or_after_1_April_2020___real.BR">#REF!</definedName>
    <definedName name="Active___Non_price_control_income___third_party_services___Bulk_supplies___contract_qualifying_for_water_trading_incentives___on_or_after_1_April_2020___real.WN">#REF!</definedName>
    <definedName name="Active___Non_price_control_income___third_party_services___Bulk_supplies___contract_qualifying_for_water_trading_incentives___on_or_after_1_April_2020___real.WR">#REF!</definedName>
    <definedName name="Active___Non_price_control_income___third_party_services___Bulk_supplies___contract_qualifying_for_water_trading_incentives___on_or_after_1_April_2020___real.WWN">#REF!</definedName>
    <definedName name="Active___Non_price_control_income___third_party_services___Bulk_supplies___General___real.ADDN1">#REF!</definedName>
    <definedName name="Active___Non_price_control_income___third_party_services___Bulk_supplies___General___real.ADDN2">#REF!</definedName>
    <definedName name="Active___Non_price_control_income___third_party_services___Bulk_supplies___General___real.BR">#REF!</definedName>
    <definedName name="Active___Non_price_control_income___third_party_services___Bulk_supplies___General___real.WN">#REF!</definedName>
    <definedName name="Active___Non_price_control_income___third_party_services___Bulk_supplies___General___real.WR">#REF!</definedName>
    <definedName name="Active___Non_price_control_income___third_party_services___Bulk_supplies___General___real.WWN">#REF!</definedName>
    <definedName name="Active___Non_price_control_income___third_party_services___other___real.ADDN1">#REF!</definedName>
    <definedName name="Active___Non_price_control_income___third_party_services___other___real.ADDN2">#REF!</definedName>
    <definedName name="Active___Non_price_control_income___third_party_services___other___real.BR">#REF!</definedName>
    <definedName name="Active___Non_price_control_income___third_party_services___other___real.WN">#REF!</definedName>
    <definedName name="Active___Non_price_control_income___third_party_services___other___real.WR">#REF!</definedName>
    <definedName name="Active___Non_price_control_income___third_party_services___other___real.WWN">#REF!</definedName>
    <definedName name="Active___Notional_target_gearing___control.ADDN1">#REF!</definedName>
    <definedName name="Active___Notional_target_gearing___control.ADDN2">#REF!</definedName>
    <definedName name="Active___Notional_target_gearing___control.BR">#REF!</definedName>
    <definedName name="Active___Notional_target_gearing___control.WN">#REF!</definedName>
    <definedName name="Active___Notional_target_gearing___control.WR">#REF!</definedName>
    <definedName name="Active___Notional_target_gearing___control.WWN">#REF!</definedName>
    <definedName name="Active___opening_business_debtors_measured___nominal">#REF!</definedName>
    <definedName name="Active___opening_business_debtors_unmeasured___nominal">#REF!</definedName>
    <definedName name="Active___Opening_business_retail_measured_advance_receipts___nominal">#REF!</definedName>
    <definedName name="Active___Opening_business_retail_unmeasured_advance_receipts___nominal">#REF!</definedName>
    <definedName name="Active___Opening_Called_up_share_capital_balance___control___nominal.ADDN1">#REF!</definedName>
    <definedName name="Active___Opening_Called_up_share_capital_balance___control___nominal.ADDN2">#REF!</definedName>
    <definedName name="Active___Opening_Called_up_share_capital_balance___control___nominal.BR">#REF!</definedName>
    <definedName name="Active___Opening_Called_up_share_capital_balance___control___nominal.WN">#REF!</definedName>
    <definedName name="Active___Opening_Called_up_share_capital_balance___control___nominal.WR">#REF!</definedName>
    <definedName name="Active___Opening_Called_up_share_capital_balance___control___nominal.WWN">#REF!</definedName>
    <definedName name="Active___Opening_Capex_creditors_balance___control___nominal.ADDN1">#REF!</definedName>
    <definedName name="Active___Opening_Capex_creditors_balance___control___nominal.ADDN2">#REF!</definedName>
    <definedName name="Active___Opening_Capex_creditors_balance___control___nominal.BR">#REF!</definedName>
    <definedName name="Active___Opening_Capex_creditors_balance___control___nominal.WN">#REF!</definedName>
    <definedName name="Active___Opening_Capex_creditors_balance___control___nominal.WR">#REF!</definedName>
    <definedName name="Active___Opening_Capex_creditors_balance___control___nominal.WWN">#REF!</definedName>
    <definedName name="Active___Opening_Capital_allowance_balance___main_rate_pool___new_capital_expenditure___control___nominal.ADDN1">#REF!</definedName>
    <definedName name="Active___Opening_Capital_allowance_balance___main_rate_pool___new_capital_expenditure___control___nominal.ADDN2">#REF!</definedName>
    <definedName name="Active___Opening_Capital_allowance_balance___main_rate_pool___new_capital_expenditure___control___nominal.BR">#REF!</definedName>
    <definedName name="Active___Opening_Capital_allowance_balance___main_rate_pool___new_capital_expenditure___control___nominal.WN">#REF!</definedName>
    <definedName name="Active___Opening_Capital_allowance_balance___main_rate_pool___new_capital_expenditure___control___nominal.WR">#REF!</definedName>
    <definedName name="Active___Opening_Capital_allowance_balance___main_rate_pool___new_capital_expenditure___control___nominal.WWN">#REF!</definedName>
    <definedName name="Active___Opening_Capital_allowance_balance___special_rate_pool___Capital_expenditure___control___nominal.ADDN1">#REF!</definedName>
    <definedName name="Active___Opening_Capital_allowance_balance___special_rate_pool___Capital_expenditure___control___nominal.ADDN2">#REF!</definedName>
    <definedName name="Active___Opening_Capital_allowance_balance___special_rate_pool___Capital_expenditure___control___nominal.BR">#REF!</definedName>
    <definedName name="Active___Opening_Capital_allowance_balance___special_rate_pool___Capital_expenditure___control___nominal.WN">#REF!</definedName>
    <definedName name="Active___Opening_Capital_allowance_balance___special_rate_pool___Capital_expenditure___control___nominal.WR">#REF!</definedName>
    <definedName name="Active___Opening_Capital_allowance_balance___special_rate_pool___Capital_expenditure___control___nominal.WWN">#REF!</definedName>
    <definedName name="Active___Opening_Capital_allowance_balance___structures_and_buildings_pool___Capital_expenditure___control___nominal.ADDN1">#REF!</definedName>
    <definedName name="Active___Opening_Capital_allowance_balance___structures_and_buildings_pool___Capital_expenditure___control___nominal.ADDN2">#REF!</definedName>
    <definedName name="Active___Opening_Capital_allowance_balance___structures_and_buildings_pool___Capital_expenditure___control___nominal.BR">#REF!</definedName>
    <definedName name="Active___Opening_Capital_allowance_balance___structures_and_buildings_pool___Capital_expenditure___control___nominal.WN">#REF!</definedName>
    <definedName name="Active___Opening_Capital_allowance_balance___structures_and_buildings_pool___Capital_expenditure___control___nominal.WR">#REF!</definedName>
    <definedName name="Active___Opening_Capital_allowance_balance___structures_and_buildings_pool___Capital_expenditure___control___nominal.WWN">#REF!</definedName>
    <definedName name="Active___Opening_cash_balance___Appointee___nominal">#REF!</definedName>
    <definedName name="Active___opening_current_tax_liabilities___control___nominal.ADDN1">#REF!</definedName>
    <definedName name="Active___opening_current_tax_liabilities___control___nominal.ADDN2">#REF!</definedName>
    <definedName name="Active___opening_current_tax_liabilities___control___nominal.BR">#REF!</definedName>
    <definedName name="Active___opening_current_tax_liabilities___control___nominal.WN">#REF!</definedName>
    <definedName name="Active___opening_current_tax_liabilities___control___nominal.WR">#REF!</definedName>
    <definedName name="Active___opening_current_tax_liabilities___control___nominal.WWN">#REF!</definedName>
    <definedName name="Active___Opening_Deferred_tax_balance___control___nominal.ADDN1">#REF!</definedName>
    <definedName name="Active___Opening_Deferred_tax_balance___control___nominal.ADDN2">#REF!</definedName>
    <definedName name="Active___Opening_Deferred_tax_balance___control___nominal.BR">#REF!</definedName>
    <definedName name="Active___Opening_Deferred_tax_balance___control___nominal.WN">#REF!</definedName>
    <definedName name="Active___Opening_Deferred_tax_balance___control___nominal.WR">#REF!</definedName>
    <definedName name="Active___Opening_Deferred_tax_balance___control___nominal.WWN">#REF!</definedName>
    <definedName name="Active___Opening_Dividend_cashflow_balance___control___nominal.ADDN1">#REF!</definedName>
    <definedName name="Active___Opening_Dividend_cashflow_balance___control___nominal.ADDN2">#REF!</definedName>
    <definedName name="Active___Opening_Dividend_cashflow_balance___control___nominal.BR">#REF!</definedName>
    <definedName name="Active___Opening_Dividend_cashflow_balance___control___nominal.WN">#REF!</definedName>
    <definedName name="Active___Opening_Dividend_cashflow_balance___control___nominal.WR">#REF!</definedName>
    <definedName name="Active___Opening_Dividend_cashflow_balance___control___nominal.WWN">#REF!</definedName>
    <definedName name="Active___Opening_Dividend_creditors_balance___control___nominal.ADDN1">#REF!</definedName>
    <definedName name="Active___Opening_Dividend_creditors_balance___control___nominal.ADDN2">#REF!</definedName>
    <definedName name="Active___Opening_Dividend_creditors_balance___control___nominal.BR">#REF!</definedName>
    <definedName name="Active___Opening_Dividend_creditors_balance___control___nominal.WN">#REF!</definedName>
    <definedName name="Active___Opening_Dividend_creditors_balance___control___nominal.WR">#REF!</definedName>
    <definedName name="Active___Opening_Dividend_creditors_balance___control___nominal.WWN">#REF!</definedName>
    <definedName name="Active___Opening_household_measured_advance_receipts___nominal">#REF!</definedName>
    <definedName name="Active___Opening_household_unmeasured_advance_receipts___nominal">#REF!</definedName>
    <definedName name="Active___opening_Intangible_asset_and_investments_balance___control___nominal.ADDN1">#REF!</definedName>
    <definedName name="Active___opening_Intangible_asset_and_investments_balance___control___nominal.ADDN2">#REF!</definedName>
    <definedName name="Active___opening_Intangible_asset_and_investments_balance___control___nominal.BR">#REF!</definedName>
    <definedName name="Active___opening_Intangible_asset_and_investments_balance___control___nominal.WN">#REF!</definedName>
    <definedName name="Active___opening_Intangible_asset_and_investments_balance___control___nominal.WR">#REF!</definedName>
    <definedName name="Active___opening_Intangible_asset_and_investments_balance___control___nominal.WWN">#REF!</definedName>
    <definedName name="Active___Opening_Non_distributable_reserves_balance___control___nominal.ADDN1">#REF!</definedName>
    <definedName name="Active___Opening_Non_distributable_reserves_balance___control___nominal.ADDN2">#REF!</definedName>
    <definedName name="Active___Opening_Non_distributable_reserves_balance___control___nominal.BR">#REF!</definedName>
    <definedName name="Active___Opening_Non_distributable_reserves_balance___control___nominal.WN">#REF!</definedName>
    <definedName name="Active___Opening_Non_distributable_reserves_balance___control___nominal.WR">#REF!</definedName>
    <definedName name="Active___Opening_Non_distributable_reserves_balance___control___nominal.WWN">#REF!</definedName>
    <definedName name="Active___Opening_Other_creditors_balance___control___nominal.ADDN1">#REF!</definedName>
    <definedName name="Active___Opening_Other_creditors_balance___control___nominal.ADDN2">#REF!</definedName>
    <definedName name="Active___Opening_Other_creditors_balance___control___nominal.BR">#REF!</definedName>
    <definedName name="Active___Opening_Other_creditors_balance___control___nominal.WN">#REF!</definedName>
    <definedName name="Active___Opening_Other_creditors_balance___control___nominal.WR">#REF!</definedName>
    <definedName name="Active___Opening_Other_creditors_balance___control___nominal.WWN">#REF!</definedName>
    <definedName name="Active___Opening_Other_debtors_balance___control___nominal.ADDN1">#REF!</definedName>
    <definedName name="Active___Opening_Other_debtors_balance___control___nominal.ADDN2">#REF!</definedName>
    <definedName name="Active___Opening_Other_debtors_balance___control___nominal.BR">#REF!</definedName>
    <definedName name="Active___Opening_Other_debtors_balance___control___nominal.WN">#REF!</definedName>
    <definedName name="Active___Opening_Other_debtors_balance___control___nominal.WR">#REF!</definedName>
    <definedName name="Active___Opening_Other_debtors_balance___control___nominal.WWN">#REF!</definedName>
    <definedName name="Active___Opening_Other_liabilities_balance___control___nominal.ADDN1">#REF!</definedName>
    <definedName name="Active___Opening_Other_liabilities_balance___control___nominal.ADDN2">#REF!</definedName>
    <definedName name="Active___Opening_Other_liabilities_balance___control___nominal.BR">#REF!</definedName>
    <definedName name="Active___Opening_Other_liabilities_balance___control___nominal.WN">#REF!</definedName>
    <definedName name="Active___Opening_Other_liabilities_balance___control___nominal.WR">#REF!</definedName>
    <definedName name="Active___Opening_Other_liabilities_balance___control___nominal.WWN">#REF!</definedName>
    <definedName name="Active___Opening_Provisions_balance___control___nominal.ADDN1">#REF!</definedName>
    <definedName name="Active___Opening_Provisions_balance___control___nominal.ADDN2">#REF!</definedName>
    <definedName name="Active___Opening_Provisions_balance___control___nominal.BR">#REF!</definedName>
    <definedName name="Active___Opening_Provisions_balance___control___nominal.WN">#REF!</definedName>
    <definedName name="Active___Opening_Provisions_balance___control___nominal.WR">#REF!</definedName>
    <definedName name="Active___Opening_Provisions_balance___control___nominal.WWN">#REF!</definedName>
    <definedName name="Active___Opening_retained_cash_balance___Business___nominal">#REF!</definedName>
    <definedName name="Active___Opening_retained_cash_balance___Residential___nominal">#REF!</definedName>
    <definedName name="Active___Opening_retained_cash_balance___Retail___nominal">#REF!</definedName>
    <definedName name="Active___Opening_retained_earnings_balance___Business___nominal">#REF!</definedName>
    <definedName name="Active___opening_retained_earnings_balance___control___nominal.ADDN1">#REF!</definedName>
    <definedName name="Active___opening_retained_earnings_balance___control___nominal.ADDN2">#REF!</definedName>
    <definedName name="Active___opening_retained_earnings_balance___control___nominal.BR">#REF!</definedName>
    <definedName name="Active___opening_retained_earnings_balance___control___nominal.WN">#REF!</definedName>
    <definedName name="Active___opening_retained_earnings_balance___control___nominal.WR">#REF!</definedName>
    <definedName name="Active___opening_retained_earnings_balance___control___nominal.WWN">#REF!</definedName>
    <definedName name="Active___opening_retained_earnings_balance___Retail___nominal">#REF!</definedName>
    <definedName name="Active___opening_retained_earnings_balance___wholesale___nominal">#REF!</definedName>
    <definedName name="Active___Opening_Retirement_benefit_asset____liabilities__balance___control___nominal.ADDN1">#REF!</definedName>
    <definedName name="Active___Opening_Retirement_benefit_asset____liabilities__balance___control___nominal.ADDN2">#REF!</definedName>
    <definedName name="Active___Opening_Retirement_benefit_asset____liabilities__balance___control___nominal.BR">#REF!</definedName>
    <definedName name="Active___Opening_Retirement_benefit_asset____liabilities__balance___control___nominal.WN">#REF!</definedName>
    <definedName name="Active___Opening_Retirement_benefit_asset____liabilities__balance___control___nominal.WR">#REF!</definedName>
    <definedName name="Active___Opening_Retirement_benefit_asset____liabilities__balance___control___nominal.WWN">#REF!</definedName>
    <definedName name="Active___opening_Tax_loss_balance___wholesale___nominal.ADDN1">#REF!</definedName>
    <definedName name="Active___opening_Tax_loss_balance___wholesale___nominal.ADDN2">#REF!</definedName>
    <definedName name="Active___opening_Tax_loss_balance___wholesale___nominal.BR">#REF!</definedName>
    <definedName name="Active___opening_Tax_loss_balance___wholesale___nominal.WN">#REF!</definedName>
    <definedName name="Active___opening_Tax_loss_balance___wholesale___nominal.WR">#REF!</definedName>
    <definedName name="Active___opening_Tax_loss_balance___wholesale___nominal.WWN">#REF!</definedName>
    <definedName name="Active___Opening_trade_and_other_payables___Wholesale_creditors___business_retail___nominal">#REF!</definedName>
    <definedName name="Active___Opening_Trade_creditors_balance___control___nominal.ADDN1">#REF!</definedName>
    <definedName name="Active___Opening_Trade_creditors_balance___control___nominal.ADDN2">#REF!</definedName>
    <definedName name="Active___Opening_Trade_creditors_balance___control___nominal.BR">#REF!</definedName>
    <definedName name="Active___Opening_Trade_creditors_balance___control___nominal.WN">#REF!</definedName>
    <definedName name="Active___Opening_Trade_creditors_balance___control___nominal.WR">#REF!</definedName>
    <definedName name="Active___Opening_Trade_creditors_balance___control___nominal.WWN">#REF!</definedName>
    <definedName name="Active___Opening_Trade_debtors_balance___control___nominal.ADDN1">#REF!</definedName>
    <definedName name="Active___Opening_Trade_debtors_balance___control___nominal.ADDN2">#REF!</definedName>
    <definedName name="Active___Opening_Trade_debtors_balance___control___nominal.BR">#REF!</definedName>
    <definedName name="Active___Opening_Trade_debtors_balance___control___nominal.WN">#REF!</definedName>
    <definedName name="Active___Opening_Trade_debtors_balance___control___nominal.WR">#REF!</definedName>
    <definedName name="Active___Opening_Trade_debtors_balance___control___nominal.WWN">#REF!</definedName>
    <definedName name="Active___operating_costs_associated_with_equity_issuance___real.ADDN1">#REF!</definedName>
    <definedName name="Active___operating_costs_associated_with_equity_issuance___real.ADDN2">#REF!</definedName>
    <definedName name="Active___operating_costs_associated_with_equity_issuance___real.BR">#REF!</definedName>
    <definedName name="Active___operating_costs_associated_with_equity_issuance___real.WN">#REF!</definedName>
    <definedName name="Active___operating_costs_associated_with_equity_issuance___real.WR">#REF!</definedName>
    <definedName name="Active___operating_costs_associated_with_equity_issuance___real.WWN">#REF!</definedName>
    <definedName name="Active___Ordinary_dividend_override___nominal">#REF!</definedName>
    <definedName name="Active___Ordinary_shares_issued___control___nominal.ADDN1">#REF!</definedName>
    <definedName name="Active___Ordinary_shares_issued___control___nominal.ADDN2">#REF!</definedName>
    <definedName name="Active___Ordinary_shares_issued___control___nominal.BR">#REF!</definedName>
    <definedName name="Active___Ordinary_shares_issued___control___nominal.WN">#REF!</definedName>
    <definedName name="Active___Ordinary_shares_issued___control___nominal.WR">#REF!</definedName>
    <definedName name="Active___Ordinary_shares_issued___control___nominal.WWN">#REF!</definedName>
    <definedName name="Active___Other_adjustments_to_taxable_profits___control___nominal.ADDN1">#REF!</definedName>
    <definedName name="Active___Other_adjustments_to_taxable_profits___control___nominal.ADDN2">#REF!</definedName>
    <definedName name="Active___Other_adjustments_to_taxable_profits___control___nominal.BR">#REF!</definedName>
    <definedName name="Active___Other_adjustments_to_taxable_profits___control___nominal.WN">#REF!</definedName>
    <definedName name="Active___Other_adjustments_to_taxable_profits___control___nominal.WR">#REF!</definedName>
    <definedName name="Active___Other_adjustments_to_taxable_profits___control___nominal.WWN">#REF!</definedName>
    <definedName name="Active___Other_creditors_target_balance___control___nominal.ADDN1">#REF!</definedName>
    <definedName name="Active___Other_creditors_target_balance___control___nominal.ADDN2">#REF!</definedName>
    <definedName name="Active___Other_creditors_target_balance___control___nominal.BR">#REF!</definedName>
    <definedName name="Active___Other_creditors_target_balance___control___nominal.WN">#REF!</definedName>
    <definedName name="Active___Other_creditors_target_balance___control___nominal.WR">#REF!</definedName>
    <definedName name="Active___Other_creditors_target_balance___control___nominal.WWN">#REF!</definedName>
    <definedName name="Active___other_debtors_target_balance___control___nominal.ADDN1">#REF!</definedName>
    <definedName name="Active___other_debtors_target_balance___control___nominal.ADDN2">#REF!</definedName>
    <definedName name="Active___other_debtors_target_balance___control___nominal.BR">#REF!</definedName>
    <definedName name="Active___other_debtors_target_balance___control___nominal.WN">#REF!</definedName>
    <definedName name="Active___other_debtors_target_balance___control___nominal.WR">#REF!</definedName>
    <definedName name="Active___other_debtors_target_balance___control___nominal.WWN">#REF!</definedName>
    <definedName name="Active___Other_operating_income___real.ADDN1">#REF!</definedName>
    <definedName name="Active___Other_operating_income___real.ADDN2">#REF!</definedName>
    <definedName name="Active___Other_operating_income___real.BR">#REF!</definedName>
    <definedName name="Active___Other_operating_income___real.WN">#REF!</definedName>
    <definedName name="Active___Other_operating_income___real.WR">#REF!</definedName>
    <definedName name="Active___Other_operating_income___real.WWN">#REF!</definedName>
    <definedName name="Active___Other_price_control_income___Third_party_revenue___real.ADDN1">#REF!</definedName>
    <definedName name="Active___Other_price_control_income___Third_party_revenue___real.ADDN2">#REF!</definedName>
    <definedName name="Active___Other_price_control_income___Third_party_revenue___real.BR">#REF!</definedName>
    <definedName name="Active___Other_price_control_income___Third_party_revenue___real.WN">#REF!</definedName>
    <definedName name="Active___Other_price_control_income___Third_party_revenue___real.WR">#REF!</definedName>
    <definedName name="Active___Other_price_control_income___Third_party_revenue___real.WWN">#REF!</definedName>
    <definedName name="Active___Other_taxable_income___Amortisation_on_grants_and_contributions___control___nominal.ADDN1">#REF!</definedName>
    <definedName name="Active___Other_taxable_income___Amortisation_on_grants_and_contributions___control___nominal.ADDN2">#REF!</definedName>
    <definedName name="Active___Other_taxable_income___Amortisation_on_grants_and_contributions___control___nominal.BR">#REF!</definedName>
    <definedName name="Active___Other_taxable_income___Amortisation_on_grants_and_contributions___control___nominal.WN">#REF!</definedName>
    <definedName name="Active___Other_taxable_income___Amortisation_on_grants_and_contributions___control___nominal.WR">#REF!</definedName>
    <definedName name="Active___Other_taxable_income___Amortisation_on_grants_and_contributions___control___nominal.WWN">#REF!</definedName>
    <definedName name="Active___Other_taxable_income___Grants_and_contributions_taxable_on_receipt___control___nominal.ADDN1">#REF!</definedName>
    <definedName name="Active___Other_taxable_income___Grants_and_contributions_taxable_on_receipt___control___nominal.ADDN2">#REF!</definedName>
    <definedName name="Active___Other_taxable_income___Grants_and_contributions_taxable_on_receipt___control___nominal.BR">#REF!</definedName>
    <definedName name="Active___Other_taxable_income___Grants_and_contributions_taxable_on_receipt___control___nominal.WN">#REF!</definedName>
    <definedName name="Active___Other_taxable_income___Grants_and_contributions_taxable_on_receipt___control___nominal.WR">#REF!</definedName>
    <definedName name="Active___Other_taxable_income___Grants_and_contributions_taxable_on_receipt___control___nominal.WWN">#REF!</definedName>
    <definedName name="Active___overdraft_interest_rate.ADDN1">#REF!</definedName>
    <definedName name="Active___overdraft_interest_rate.ADDN2">#REF!</definedName>
    <definedName name="Active___overdraft_interest_rate.BR">#REF!</definedName>
    <definedName name="Active___overdraft_interest_rate.WN">#REF!</definedName>
    <definedName name="Active___overdraft_interest_rate.WR">#REF!</definedName>
    <definedName name="Active___overdraft_interest_rate.WWN">#REF!</definedName>
    <definedName name="Active___P_L_expenditure_not_allowable_as_a_deduction_from_taxable_trading_profits___control___nominal.ADDN1">#REF!</definedName>
    <definedName name="Active___P_L_expenditure_not_allowable_as_a_deduction_from_taxable_trading_profits___control___nominal.ADDN2">#REF!</definedName>
    <definedName name="Active___P_L_expenditure_not_allowable_as_a_deduction_from_taxable_trading_profits___control___nominal.BR">#REF!</definedName>
    <definedName name="Active___P_L_expenditure_not_allowable_as_a_deduction_from_taxable_trading_profits___control___nominal.WN">#REF!</definedName>
    <definedName name="Active___P_L_expenditure_not_allowable_as_a_deduction_from_taxable_trading_profits___control___nominal.WR">#REF!</definedName>
    <definedName name="Active___P_L_expenditure_not_allowable_as_a_deduction_from_taxable_trading_profits___control___nominal.WWN">#REF!</definedName>
    <definedName name="Active___P_L_expenditure_relating_to_renewals_not_allowable_as_a_deduction_from_taxable_trading_profits___control___nominal.ADDN1">#REF!</definedName>
    <definedName name="Active___P_L_expenditure_relating_to_renewals_not_allowable_as_a_deduction_from_taxable_trading_profits___control___nominal.ADDN2">#REF!</definedName>
    <definedName name="Active___P_L_expenditure_relating_to_renewals_not_allowable_as_a_deduction_from_taxable_trading_profits___control___nominal.BR">#REF!</definedName>
    <definedName name="Active___P_L_expenditure_relating_to_renewals_not_allowable_as_a_deduction_from_taxable_trading_profits___control___nominal.WN">#REF!</definedName>
    <definedName name="Active___P_L_expenditure_relating_to_renewals_not_allowable_as_a_deduction_from_taxable_trading_profits___control___nominal.WR">#REF!</definedName>
    <definedName name="Active___P_L_expenditure_relating_to_renewals_not_allowable_as_a_deduction_from_taxable_trading_profits___control___nominal.WWN">#REF!</definedName>
    <definedName name="Active___PAYG_rate___Total_PAYG_rate.ADDN1">#REF!</definedName>
    <definedName name="Active___PAYG_rate___Total_PAYG_rate.ADDN2">#REF!</definedName>
    <definedName name="Active___PAYG_rate___Total_PAYG_rate.BR">#REF!</definedName>
    <definedName name="Active___PAYG_rate___Total_PAYG_rate.WN">#REF!</definedName>
    <definedName name="Active___PAYG_rate___Total_PAYG_rate.WR">#REF!</definedName>
    <definedName name="Active___PAYG_rate___Total_PAYG_rate.WWN">#REF!</definedName>
    <definedName name="Active___Pension_deficit_recovery____real.ADDN1">#REF!</definedName>
    <definedName name="Active___Pension_deficit_recovery____real.ADDN2">#REF!</definedName>
    <definedName name="Active___Pension_deficit_recovery____real.BR">#REF!</definedName>
    <definedName name="Active___Pension_deficit_recovery____real.WN">#REF!</definedName>
    <definedName name="Active___Pension_deficit_recovery____real.WR">#REF!</definedName>
    <definedName name="Active___Pension_deficit_recovery____real.WWN">#REF!</definedName>
    <definedName name="Active___Percentage_earnings_distributed_as_dividends">#REF!</definedName>
    <definedName name="Active___Post_financeability_adjustments_eligible_for_tax_uplift___real.ADDN1">#REF!</definedName>
    <definedName name="Active___Post_financeability_adjustments_eligible_for_tax_uplift___real.ADDN2">#REF!</definedName>
    <definedName name="Active___Post_financeability_adjustments_eligible_for_tax_uplift___real.BR">#REF!</definedName>
    <definedName name="Active___Post_financeability_adjustments_eligible_for_tax_uplift___real.WN">#REF!</definedName>
    <definedName name="Active___Post_financeability_adjustments_eligible_for_tax_uplift___real.WR">#REF!</definedName>
    <definedName name="Active___Post_financeability_adjustments_eligible_for_tax_uplift___real.WWN">#REF!</definedName>
    <definedName name="Active___Post_financeability_adjustments_not_eligible_for_tax_uplift___real.ADDN1">#REF!</definedName>
    <definedName name="Active___Post_financeability_adjustments_not_eligible_for_tax_uplift___real.ADDN2">#REF!</definedName>
    <definedName name="Active___Post_financeability_adjustments_not_eligible_for_tax_uplift___real.BR">#REF!</definedName>
    <definedName name="Active___Post_financeability_adjustments_not_eligible_for_tax_uplift___real.WN">#REF!</definedName>
    <definedName name="Active___Post_financeability_adjustments_not_eligible_for_tax_uplift___real.WR">#REF!</definedName>
    <definedName name="Active___Post_financeability_adjustments_not_eligible_for_tax_uplift___real.WWN">#REF!</definedName>
    <definedName name="Active___Pre_2020_RCV_opening_balance___real.ADDN1">#REF!</definedName>
    <definedName name="Active___Pre_2020_RCV_opening_balance___real.ADDN2">#REF!</definedName>
    <definedName name="Active___Pre_2020_RCV_opening_balance___real.BR">#REF!</definedName>
    <definedName name="Active___Pre_2020_RCV_opening_balance___real.WN">#REF!</definedName>
    <definedName name="Active___Pre_2020_RCV_opening_balance___real.WR">#REF!</definedName>
    <definedName name="Active___Pre_2020_RCV_opening_balance___real.WWN">#REF!</definedName>
    <definedName name="Active___Pre_2025_RCV_Run_off_rate.ADDN1">#REF!</definedName>
    <definedName name="Active___Pre_2025_RCV_Run_off_rate.ADDN2">#REF!</definedName>
    <definedName name="Active___Pre_2025_RCV_Run_off_rate.BR">#REF!</definedName>
    <definedName name="Active___Pre_2025_RCV_Run_off_rate.WN">#REF!</definedName>
    <definedName name="Active___Pre_2025_RCV_Run_off_rate.WR">#REF!</definedName>
    <definedName name="Active___Pre_2025_RCV_Run_off_rate.WWN">#REF!</definedName>
    <definedName name="Active___Price_control_income___third_party_services___Rechargeable_works___real.ADDN1">#REF!</definedName>
    <definedName name="Active___Price_control_income___third_party_services___Rechargeable_works___real.ADDN2">#REF!</definedName>
    <definedName name="Active___Price_control_income___third_party_services___Rechargeable_works___real.BR">#REF!</definedName>
    <definedName name="Active___Price_control_income___third_party_services___Rechargeable_works___real.WN">#REF!</definedName>
    <definedName name="Active___Price_control_income___third_party_services___Rechargeable_works___real.WR">#REF!</definedName>
    <definedName name="Active___Price_control_income___third_party_services___Rechargeable_works___real.WWN">#REF!</definedName>
    <definedName name="Active___Prior_period_company_residential_apportionment">#REF!</definedName>
    <definedName name="Active___Proportion_of_capitalised_revenue_expenditure__infra___non_infra_.ADDN1">#REF!</definedName>
    <definedName name="Active___Proportion_of_capitalised_revenue_expenditure__infra___non_infra_.ADDN2">#REF!</definedName>
    <definedName name="Active___Proportion_of_capitalised_revenue_expenditure__infra___non_infra_.BR">#REF!</definedName>
    <definedName name="Active___Proportion_of_capitalised_revenue_expenditure__infra___non_infra_.WN">#REF!</definedName>
    <definedName name="Active___Proportion_of_capitalised_revenue_expenditure__infra___non_infra_.WR">#REF!</definedName>
    <definedName name="Active___Proportion_of_capitalised_revenue_expenditure__infra___non_infra_.WWN">#REF!</definedName>
    <definedName name="Active___proportion_of_new_capital_expenditure_qualifying_for_a_full_deduction.ADDN1">#REF!</definedName>
    <definedName name="Active___proportion_of_new_capital_expenditure_qualifying_for_a_full_deduction.ADDN2">#REF!</definedName>
    <definedName name="Active___proportion_of_new_capital_expenditure_qualifying_for_a_full_deduction.BR">#REF!</definedName>
    <definedName name="Active___proportion_of_new_capital_expenditure_qualifying_for_a_full_deduction.WN">#REF!</definedName>
    <definedName name="Active___proportion_of_new_capital_expenditure_qualifying_for_a_full_deduction.WR">#REF!</definedName>
    <definedName name="Active___proportion_of_new_capital_expenditure_qualifying_for_a_full_deduction.WWN">#REF!</definedName>
    <definedName name="Active___Proportion_of_new_capital_expenditure_qualifying_for_high_level_deduction_main_rate_pool.ADDN1">#REF!</definedName>
    <definedName name="Active___Proportion_of_new_capital_expenditure_qualifying_for_high_level_deduction_main_rate_pool.ADDN2">#REF!</definedName>
    <definedName name="Active___Proportion_of_new_capital_expenditure_qualifying_for_high_level_deduction_main_rate_pool.BR">#REF!</definedName>
    <definedName name="Active___Proportion_of_new_capital_expenditure_qualifying_for_high_level_deduction_main_rate_pool.WN">#REF!</definedName>
    <definedName name="Active___Proportion_of_new_capital_expenditure_qualifying_for_high_level_deduction_main_rate_pool.WR">#REF!</definedName>
    <definedName name="Active___Proportion_of_new_capital_expenditure_qualifying_for_high_level_deduction_main_rate_pool.WWN">#REF!</definedName>
    <definedName name="Active___Proportion_of_new_capital_expenditure_qualifying_for_high_level_deduction_special_rate_pool.ADDN1">#REF!</definedName>
    <definedName name="Active___Proportion_of_new_capital_expenditure_qualifying_for_high_level_deduction_special_rate_pool.ADDN2">#REF!</definedName>
    <definedName name="Active___Proportion_of_new_capital_expenditure_qualifying_for_high_level_deduction_special_rate_pool.BR">#REF!</definedName>
    <definedName name="Active___Proportion_of_new_capital_expenditure_qualifying_for_high_level_deduction_special_rate_pool.WN">#REF!</definedName>
    <definedName name="Active___Proportion_of_new_capital_expenditure_qualifying_for_high_level_deduction_special_rate_pool.WR">#REF!</definedName>
    <definedName name="Active___Proportion_of_new_capital_expenditure_qualifying_for_high_level_deduction_special_rate_pool.WWN">#REF!</definedName>
    <definedName name="Active___Proportion_of_new_capital_expenditure_qualifying_for_high_level_deduction_structures_and_buildings_rate_pool.ADDN1">#REF!</definedName>
    <definedName name="Active___Proportion_of_new_capital_expenditure_qualifying_for_high_level_deduction_structures_and_buildings_rate_pool.ADDN2">#REF!</definedName>
    <definedName name="Active___Proportion_of_new_capital_expenditure_qualifying_for_high_level_deduction_structures_and_buildings_rate_pool.BR">#REF!</definedName>
    <definedName name="Active___Proportion_of_new_capital_expenditure_qualifying_for_high_level_deduction_structures_and_buildings_rate_pool.WN">#REF!</definedName>
    <definedName name="Active___Proportion_of_new_capital_expenditure_qualifying_for_high_level_deduction_structures_and_buildings_rate_pool.WR">#REF!</definedName>
    <definedName name="Active___Proportion_of_new_capital_expenditure_qualifying_for_high_level_deduction_structures_and_buildings_rate_pool.WWN">#REF!</definedName>
    <definedName name="Active___Proportion_of_RPI_linked_debt">#REF!</definedName>
    <definedName name="Active___proportion_of_taxable_profits_available_for_tax_loss_utilisation">#REF!</definedName>
    <definedName name="Active___QAA_reward__penalty____real.ADDN1">#REF!</definedName>
    <definedName name="Active___QAA_reward__penalty____real.ADDN2">#REF!</definedName>
    <definedName name="Active___QAA_reward__penalty____real.BR">#REF!</definedName>
    <definedName name="Active___QAA_reward__penalty____real.WN">#REF!</definedName>
    <definedName name="Active___QAA_reward__penalty____real.WR">#REF!</definedName>
    <definedName name="Active___QAA_reward__penalty____real.WWN">#REF!</definedName>
    <definedName name="Active___real_dividend_growth">#REF!</definedName>
    <definedName name="Active___Reprofiling_revenue___real.ADDN1">#REF!</definedName>
    <definedName name="Active___Reprofiling_revenue___real.ADDN2">#REF!</definedName>
    <definedName name="Active___Reprofiling_revenue___real.BR">#REF!</definedName>
    <definedName name="Active___Reprofiling_revenue___real.WN">#REF!</definedName>
    <definedName name="Active___Reprofiling_revenue___real.WR">#REF!</definedName>
    <definedName name="Active___Reprofiling_revenue___real.WWN">#REF!</definedName>
    <definedName name="Active___Residential_net_margin_for_company">#REF!</definedName>
    <definedName name="Active___Residential_Retail_allowed_depreciation__post_efficiency_challenge_and_adjustments____real">#REF!</definedName>
    <definedName name="Active___Residential_retail_costs__opex_plus_depn__exc_3rd_party_services____measured___Wastewater_only___nominal">#REF!</definedName>
    <definedName name="Active___Residential_retail_costs__opex_plus_depn__exc_3rd_party_services____measured___Water_only___nominal">#REF!</definedName>
    <definedName name="Active___Residential_retail_costs__opex_plus_depn__exc_3rd_party_services____unmeasured___Wastewater_only___nominal">#REF!</definedName>
    <definedName name="Active___Residential_retail_costs__opex_plus_depn__exc_3rd_party_services____unmeasured___Water_only___nominal">#REF!</definedName>
    <definedName name="Active___Residential_retail_revenue_adjustment___real">#REF!</definedName>
    <definedName name="Active___Retail___Corporation_tax_creditor_b_f___nominal">#REF!</definedName>
    <definedName name="Active___Retail___Retail_creditor_months__Payment_terms___Business_retail_pays_wholesaler_in_arrears__advance_">#REF!</definedName>
    <definedName name="Active___Retail___Retail_creditor_months__Payment_terms___Residential_retail_pays_wholesaler_in_arrears__advance_">#REF!</definedName>
    <definedName name="Active___Retirement_benefit_asset____liability__balance___Business___nominal">#REF!</definedName>
    <definedName name="Active___Retirement_benefit_asset____liability__balance___Residential___nominal">#REF!</definedName>
    <definedName name="Active___Run_off_rate_for_Post_2025_RCV.ADDN1">#REF!</definedName>
    <definedName name="Active___Run_off_rate_for_Post_2025_RCV.ADDN2">#REF!</definedName>
    <definedName name="Active___Run_off_rate_for_Post_2025_RCV.BR">#REF!</definedName>
    <definedName name="Active___Run_off_rate_for_Post_2025_RCV.WN">#REF!</definedName>
    <definedName name="Active___Run_off_rate_for_Post_2025_RCV.WR">#REF!</definedName>
    <definedName name="Active___Run_off_rate_for_Post_2025_RCV.WWN">#REF!</definedName>
    <definedName name="Active___Statutory_Corporation_tax_rate">#REF!</definedName>
    <definedName name="Active___Tariff_Band___Forecast_allocated_wholesale_charge___nominal.1">#REF!</definedName>
    <definedName name="Active___Tariff_Band___Forecast_allocated_wholesale_charge___nominal.2">#REF!</definedName>
    <definedName name="Active___Tariff_Band___Forecast_allocated_wholesale_charge___nominal.3">#REF!</definedName>
    <definedName name="Active___tariff_band___net_margin_percentage.1">#REF!</definedName>
    <definedName name="Active___tariff_band___net_margin_percentage.2">#REF!</definedName>
    <definedName name="Active___tariff_band___net_margin_percentage.3">#REF!</definedName>
    <definedName name="Active___Tariff_Band___Number_of_customers___Tariff_Band.1">#REF!</definedName>
    <definedName name="Active___Tariff_Band___Number_of_customers___Tariff_Band.2">#REF!</definedName>
    <definedName name="Active___Tariff_Band___Number_of_customers___Tariff_Band.3">#REF!</definedName>
    <definedName name="Active___tax_cashflow_initial_balance___wholesale___nominal.ADDN1">#REF!</definedName>
    <definedName name="Active___tax_cashflow_initial_balance___wholesale___nominal.ADDN2">#REF!</definedName>
    <definedName name="Active___tax_cashflow_initial_balance___wholesale___nominal.BR">#REF!</definedName>
    <definedName name="Active___tax_cashflow_initial_balance___wholesale___nominal.WN">#REF!</definedName>
    <definedName name="Active___tax_cashflow_initial_balance___wholesale___nominal.WR">#REF!</definedName>
    <definedName name="Active___tax_cashflow_initial_balance___wholesale___nominal.WWN">#REF!</definedName>
    <definedName name="Active___Tax_loss_allowance___nominal">#REF!</definedName>
    <definedName name="Active___Tonnes_of_dry_solid___BR">#REF!</definedName>
    <definedName name="Active___Total_Additional_control_customers_WN">#REF!</definedName>
    <definedName name="Active___Total_Additional_control_customers_WR">#REF!</definedName>
    <definedName name="Active___Total_direct_procurement_from_customers___infrastructure_cost____control___real.ADDN1">#REF!</definedName>
    <definedName name="Active___Total_direct_procurement_from_customers___infrastructure_cost____control___real.ADDN2">#REF!</definedName>
    <definedName name="Active___Total_direct_procurement_from_customers___infrastructure_cost____control___real.BR">#REF!</definedName>
    <definedName name="Active___Total_direct_procurement_from_customers___infrastructure_cost____control___real.WN">#REF!</definedName>
    <definedName name="Active___Total_direct_procurement_from_customers___infrastructure_cost____control___real.WR">#REF!</definedName>
    <definedName name="Active___Total_direct_procurement_from_customers___infrastructure_cost____control___real.WWN">#REF!</definedName>
    <definedName name="Active___Total_direct_procurement_from_customers___infrastructure_cost_1___real.ADDN1">#REF!</definedName>
    <definedName name="Active___Total_direct_procurement_from_customers___infrastructure_cost_1___real.ADDN2">#REF!</definedName>
    <definedName name="Active___Total_direct_procurement_from_customers___infrastructure_cost_1___real.BR">#REF!</definedName>
    <definedName name="Active___Total_direct_procurement_from_customers___infrastructure_cost_1___real.WN">#REF!</definedName>
    <definedName name="Active___Total_direct_procurement_from_customers___infrastructure_cost_1___real.WR">#REF!</definedName>
    <definedName name="Active___Total_direct_procurement_from_customers___infrastructure_cost_1___real.WWN">#REF!</definedName>
    <definedName name="Active___Total_direct_procurement_from_customers___infrastructure_cost_2___real.ADDN1">#REF!</definedName>
    <definedName name="Active___Total_direct_procurement_from_customers___infrastructure_cost_2___real.ADDN2">#REF!</definedName>
    <definedName name="Active___Total_direct_procurement_from_customers___infrastructure_cost_2___real.BR">#REF!</definedName>
    <definedName name="Active___Total_direct_procurement_from_customers___infrastructure_cost_2___real.WN">#REF!</definedName>
    <definedName name="Active___Total_direct_procurement_from_customers___infrastructure_cost_2___real.WR">#REF!</definedName>
    <definedName name="Active___Total_direct_procurement_from_customers___infrastructure_cost_2___real.WWN">#REF!</definedName>
    <definedName name="Active___Total_direct_procurement_from_customers___infrastructure_cost_3___real.ADDN1">#REF!</definedName>
    <definedName name="Active___Total_direct_procurement_from_customers___infrastructure_cost_3___real.ADDN2">#REF!</definedName>
    <definedName name="Active___Total_direct_procurement_from_customers___infrastructure_cost_3___real.BR">#REF!</definedName>
    <definedName name="Active___Total_direct_procurement_from_customers___infrastructure_cost_3___real.WN">#REF!</definedName>
    <definedName name="Active___Total_direct_procurement_from_customers___infrastructure_cost_3___real.WR">#REF!</definedName>
    <definedName name="Active___Total_direct_procurement_from_customers___infrastructure_cost_3___real.WWN">#REF!</definedName>
    <definedName name="Active___Total_direct_procurement_from_customers___infrastructure_cost_4___real.ADDN1">#REF!</definedName>
    <definedName name="Active___Total_direct_procurement_from_customers___infrastructure_cost_4___real.ADDN2">#REF!</definedName>
    <definedName name="Active___Total_direct_procurement_from_customers___infrastructure_cost_4___real.BR">#REF!</definedName>
    <definedName name="Active___Total_direct_procurement_from_customers___infrastructure_cost_4___real.WN">#REF!</definedName>
    <definedName name="Active___Total_direct_procurement_from_customers___infrastructure_cost_4___real.WR">#REF!</definedName>
    <definedName name="Active___Total_direct_procurement_from_customers___infrastructure_cost_4___real.WWN">#REF!</definedName>
    <definedName name="Active___Total_direct_procurement_from_customers___infrastructure_cost_5___real.ADDN1">#REF!</definedName>
    <definedName name="Active___Total_direct_procurement_from_customers___infrastructure_cost_5___real.ADDN2">#REF!</definedName>
    <definedName name="Active___Total_direct_procurement_from_customers___infrastructure_cost_5___real.BR">#REF!</definedName>
    <definedName name="Active___Total_direct_procurement_from_customers___infrastructure_cost_5___real.WN">#REF!</definedName>
    <definedName name="Active___Total_direct_procurement_from_customers___infrastructure_cost_5___real.WR">#REF!</definedName>
    <definedName name="Active___Total_direct_procurement_from_customers___infrastructure_cost_5___real.WWN">#REF!</definedName>
    <definedName name="Active___Total_direct_procurement_from_customers___infrastructure_cost_6___real.ADDN1">#REF!</definedName>
    <definedName name="Active___Total_direct_procurement_from_customers___infrastructure_cost_6___real.ADDN2">#REF!</definedName>
    <definedName name="Active___Total_direct_procurement_from_customers___infrastructure_cost_6___real.BR">#REF!</definedName>
    <definedName name="Active___Total_direct_procurement_from_customers___infrastructure_cost_6___real.WN">#REF!</definedName>
    <definedName name="Active___Total_direct_procurement_from_customers___infrastructure_cost_6___real.WR">#REF!</definedName>
    <definedName name="Active___Total_direct_procurement_from_customers___infrastructure_cost_6___real.WWN">#REF!</definedName>
    <definedName name="Active___Total_gross_operational_expenditure___including_cost_sharing___real.ADDN1">#REF!</definedName>
    <definedName name="Active___Total_gross_operational_expenditure___including_cost_sharing___real.ADDN2">#REF!</definedName>
    <definedName name="Active___Total_gross_operational_expenditure___including_cost_sharing___real.BR">#REF!</definedName>
    <definedName name="Active___Total_gross_operational_expenditure___including_cost_sharing___real.WN">#REF!</definedName>
    <definedName name="Active___Total_gross_operational_expenditure___including_cost_sharing___real.WR">#REF!</definedName>
    <definedName name="Active___Total_gross_operational_expenditure___including_cost_sharing___real.WWN">#REF!</definedName>
    <definedName name="Active___Total_other_price_control_income___real.ADDN1">#REF!</definedName>
    <definedName name="Active___Total_other_price_control_income___real.ADDN2">#REF!</definedName>
    <definedName name="Active___Total_other_price_control_income___real.BR">#REF!</definedName>
    <definedName name="Active___Total_other_price_control_income___real.WN">#REF!</definedName>
    <definedName name="Active___Total_other_price_control_income___real.WR">#REF!</definedName>
    <definedName name="Active___Total_other_price_control_income___real.WWN">#REF!</definedName>
    <definedName name="Active___Trade_and_other_payables___Retail_other_payables___nominal">#REF!</definedName>
    <definedName name="Active___Trade_and_other_payables___Retail_trade_payables___nominal">#REF!</definedName>
    <definedName name="Active___Trade_and_other_payables___Wholesale_creditors___residential_retail___nominal">#REF!</definedName>
    <definedName name="Active___Unmeasured_charge___business.ADDN1">#REF!</definedName>
    <definedName name="Active___Unmeasured_charge___business.ADDN2">#REF!</definedName>
    <definedName name="Active___Unmeasured_charge___business.BR">#REF!</definedName>
    <definedName name="Active___Unmeasured_charge___business.WN">#REF!</definedName>
    <definedName name="Active___Unmeasured_charge___business.WR">#REF!</definedName>
    <definedName name="Active___Unmeasured_charge___business.WWN">#REF!</definedName>
    <definedName name="Active___Unmeasured_charge___residential.ADDN1">#REF!</definedName>
    <definedName name="Active___Unmeasured_charge___residential.ADDN2">#REF!</definedName>
    <definedName name="Active___Unmeasured_charge___residential.BR">#REF!</definedName>
    <definedName name="Active___Unmeasured_charge___residential.WN">#REF!</definedName>
    <definedName name="Active___Unmeasured_charge___residential.WR">#REF!</definedName>
    <definedName name="Active___Unmeasured_charge___residential.WWN">#REF!</definedName>
    <definedName name="Active___Water_efficiency_funding___real.ADDN1">#REF!</definedName>
    <definedName name="Active___Water_efficiency_funding___real.ADDN2">#REF!</definedName>
    <definedName name="Active___Water_efficiency_funding___real.BR">#REF!</definedName>
    <definedName name="Active___Water_efficiency_funding___real.WN">#REF!</definedName>
    <definedName name="Active___Water_efficiency_funding___real.WR">#REF!</definedName>
    <definedName name="Active___Water_efficiency_funding___real.WWN">#REF!</definedName>
    <definedName name="Active___Wholesale___Trade_creditor_days___control.ADDN1">#REF!</definedName>
    <definedName name="Active___Wholesale___Trade_creditor_days___control.ADDN2">#REF!</definedName>
    <definedName name="Active___Wholesale___Trade_creditor_days___control.BR">#REF!</definedName>
    <definedName name="Active___Wholesale___Trade_creditor_days___control.WN">#REF!</definedName>
    <definedName name="Active___Wholesale___Trade_creditor_days___control.WR">#REF!</definedName>
    <definedName name="Active___Wholesale___Trade_creditor_days___control.WWN">#REF!</definedName>
    <definedName name="Active___Wholesale_and_retail_line_item_split___actual_company_structure___Retained_profits___residential_retail___nominal">#REF!</definedName>
    <definedName name="Active___Wholesale_and_retail_line_item_split___Capex_creditor___business_retail___nominal">#REF!</definedName>
    <definedName name="Active___Wholesale_and_retail_line_item_split___capex_creditors___residential_retail___nominal">#REF!</definedName>
    <definedName name="Active___Wholesale_DB_pension_cash_excess_over_charge___control___real.ADDN1">#REF!</definedName>
    <definedName name="Active___Wholesale_DB_pension_cash_excess_over_charge___control___real.ADDN2">#REF!</definedName>
    <definedName name="Active___Wholesale_DB_pension_cash_excess_over_charge___control___real.BR">#REF!</definedName>
    <definedName name="Active___Wholesale_DB_pension_cash_excess_over_charge___control___real.WN">#REF!</definedName>
    <definedName name="Active___Wholesale_DB_pension_cash_excess_over_charge___control___real.WR">#REF!</definedName>
    <definedName name="Active___Wholesale_DB_pension_cash_excess_over_charge___control___real.WWN">#REF!</definedName>
    <definedName name="Active___Wholesale_fixed_asset_life__post_override____control.ADDN1">#REF!</definedName>
    <definedName name="Active___Wholesale_fixed_asset_life__post_override____control.ADDN2">#REF!</definedName>
    <definedName name="Active___Wholesale_fixed_asset_life__post_override____control.BR">#REF!</definedName>
    <definedName name="Active___Wholesale_fixed_asset_life__post_override____control.WN">#REF!</definedName>
    <definedName name="Active___Wholesale_fixed_asset_life__post_override____control.WR">#REF!</definedName>
    <definedName name="Active___Wholesale_fixed_asset_life__post_override____control.WWN">#REF!</definedName>
    <definedName name="Active___Wholesale_WACC___notional___Cost_of_debt___nominal.ADDN1">#REF!</definedName>
    <definedName name="Active___Wholesale_WACC___notional___Cost_of_debt___nominal.ADDN2">#REF!</definedName>
    <definedName name="Active___Wholesale_WACC___notional___Cost_of_debt___nominal.BR">#REF!</definedName>
    <definedName name="Active___Wholesale_WACC___notional___Cost_of_debt___nominal.WN">#REF!</definedName>
    <definedName name="Active___Wholesale_WACC___notional___Cost_of_debt___nominal.WR">#REF!</definedName>
    <definedName name="Active___Wholesale_WACC___notional___Cost_of_debt___nominal.WWN">#REF!</definedName>
    <definedName name="Active___Wholesale_WACC___notional___Equity___nominal.ADDN1">#REF!</definedName>
    <definedName name="Active___Wholesale_WACC___notional___Equity___nominal.ADDN2">#REF!</definedName>
    <definedName name="Active___Wholesale_WACC___notional___Equity___nominal.BR">#REF!</definedName>
    <definedName name="Active___Wholesale_WACC___notional___Equity___nominal.WN">#REF!</definedName>
    <definedName name="Active___Wholesale_WACC___notional___Equity___nominal.WR">#REF!</definedName>
    <definedName name="Active___Wholesale_WACC___notional___Equity___nominal.WWN">#REF!</definedName>
    <definedName name="Active___Wholesale_WACC___notional___Gearing___nominal.ADDN1">#REF!</definedName>
    <definedName name="Active___Wholesale_WACC___notional___Gearing___nominal.ADDN2">#REF!</definedName>
    <definedName name="Active___Wholesale_WACC___notional___Gearing___nominal.BR">#REF!</definedName>
    <definedName name="Active___Wholesale_WACC___notional___Gearing___nominal.WN">#REF!</definedName>
    <definedName name="Active___Wholesale_WACC___notional___Gearing___nominal.WR">#REF!</definedName>
    <definedName name="Active___Wholesale_WACC___notional___Gearing___nominal.WWN">#REF!</definedName>
    <definedName name="Active___Year_on_year___change___CPI_H___Financial_year_average_indices_year_on_year__">#REF!</definedName>
    <definedName name="Active__RPI_CPIH_wedge_for_RPI_ILD_indexation_rate">#REF!</definedName>
    <definedName name="Acts2005" localSheetId="4">#REF!</definedName>
    <definedName name="Acts2005" localSheetId="6">#REF!</definedName>
    <definedName name="Acts2005" localSheetId="12">#REF!</definedName>
    <definedName name="Acts2005" localSheetId="5">#REF!</definedName>
    <definedName name="Acts2005" localSheetId="7">#REF!</definedName>
    <definedName name="Acts2005" localSheetId="8">#REF!</definedName>
    <definedName name="Acts2005">#REF!</definedName>
    <definedName name="Actual_opening_Fixed_rate_debt___wholesale___nominal">#REF!</definedName>
    <definedName name="Actual_opening_index_linked_debt___wholesale___nominal">#REF!</definedName>
    <definedName name="Actuals" localSheetId="4">#REF!</definedName>
    <definedName name="Actuals" localSheetId="6">#REF!</definedName>
    <definedName name="Actuals" localSheetId="12">#REF!</definedName>
    <definedName name="Actuals" localSheetId="5">#REF!</definedName>
    <definedName name="Actuals" localSheetId="7">#REF!</definedName>
    <definedName name="Actuals" localSheetId="8">#REF!</definedName>
    <definedName name="Actuals">#REF!</definedName>
    <definedName name="Actuals_Old" localSheetId="4">#REF!</definedName>
    <definedName name="Actuals_Old" localSheetId="6">#REF!</definedName>
    <definedName name="Actuals_Old" localSheetId="12">#REF!</definedName>
    <definedName name="Actuals_Old" localSheetId="5">#REF!</definedName>
    <definedName name="Actuals_Old" localSheetId="7">#REF!</definedName>
    <definedName name="Actuals_Old" localSheetId="8">#REF!</definedName>
    <definedName name="Actuals_Old">#REF!</definedName>
    <definedName name="Actuals9293Prices">#REF!</definedName>
    <definedName name="Actuals9798">#REF!</definedName>
    <definedName name="adbr" localSheetId="0" hidden="1">{"CHARGE",#N/A,FALSE,"401C11"}</definedName>
    <definedName name="adbr" localSheetId="4" hidden="1">{"CHARGE",#N/A,FALSE,"401C11"}</definedName>
    <definedName name="adbr" localSheetId="6" hidden="1">{"CHARGE",#N/A,FALSE,"401C11"}</definedName>
    <definedName name="adbr" localSheetId="12" hidden="1">{"CHARGE",#N/A,FALSE,"401C11"}</definedName>
    <definedName name="adbr" localSheetId="5" hidden="1">{"CHARGE",#N/A,FALSE,"401C11"}</definedName>
    <definedName name="adbr" localSheetId="7" hidden="1">{"CHARGE",#N/A,FALSE,"401C11"}</definedName>
    <definedName name="adbr" localSheetId="8" hidden="1">{"CHARGE",#N/A,FALSE,"401C11"}</definedName>
    <definedName name="adbr" hidden="1">{"CHARGE",#N/A,FALSE,"401C11"}</definedName>
    <definedName name="Additional_control_1___Allowed_Revenues___real">#REF!</definedName>
    <definedName name="Additional_control_1___K___periodic">#REF!</definedName>
    <definedName name="Additional_control_1_allowed_revenue_build_up___check">#REF!</definedName>
    <definedName name="Additional_control_1_allowed_revenue_build_up___check_overall">#REF!</definedName>
    <definedName name="Additional_control_2___Allowed_Revenues___real">#REF!</definedName>
    <definedName name="Additional_control_2___K___periodic">#REF!</definedName>
    <definedName name="Additional_control_2_allowed_revenue_build_up___check">#REF!</definedName>
    <definedName name="Additional_control_2_allowed_revenue_build_up___check_overall">#REF!</definedName>
    <definedName name="Additional_WoC_Modelled">#REF!</definedName>
    <definedName name="Additions_to_capital_allowance___main_rate_pool___new_capital_expenditure___nominal.ADDN1">#REF!</definedName>
    <definedName name="Additions_to_capital_allowance___main_rate_pool___new_capital_expenditure___nominal.ADDN2">#REF!</definedName>
    <definedName name="Additions_to_capital_allowance___main_rate_pool___new_capital_expenditure___nominal.BR">#REF!</definedName>
    <definedName name="Additions_to_capital_allowance___main_rate_pool___new_capital_expenditure___nominal.WN">#REF!</definedName>
    <definedName name="Additions_to_capital_allowance___main_rate_pool___new_capital_expenditure___nominal.WR">#REF!</definedName>
    <definedName name="Additions_to_capital_allowance___main_rate_pool___new_capital_expenditure___nominal.WWN">#REF!</definedName>
    <definedName name="Additions_to_capital_allowance___special_rate_pool___new_capital_expenditure____nominal.ADDN1">#REF!</definedName>
    <definedName name="Additions_to_capital_allowance___special_rate_pool___new_capital_expenditure____nominal.ADDN2">#REF!</definedName>
    <definedName name="Additions_to_capital_allowance___special_rate_pool___new_capital_expenditure____nominal.BR">#REF!</definedName>
    <definedName name="Additions_to_capital_allowance___special_rate_pool___new_capital_expenditure____nominal.WN">#REF!</definedName>
    <definedName name="Additions_to_capital_allowance___special_rate_pool___new_capital_expenditure____nominal.WR">#REF!</definedName>
    <definedName name="Additions_to_capital_allowance___special_rate_pool___new_capital_expenditure____nominal.WWN">#REF!</definedName>
    <definedName name="Additions_to_capital_allowance___structures_and_buildings_pool___new_capital_expenditure___nominal.ADDN1">#REF!</definedName>
    <definedName name="Additions_to_capital_allowance___structures_and_buildings_pool___new_capital_expenditure___nominal.ADDN2">#REF!</definedName>
    <definedName name="Additions_to_capital_allowance___structures_and_buildings_pool___new_capital_expenditure___nominal.BR">#REF!</definedName>
    <definedName name="Additions_to_capital_allowance___structures_and_buildings_pool___new_capital_expenditure___nominal.WN">#REF!</definedName>
    <definedName name="Additions_to_capital_allowance___structures_and_buildings_pool___new_capital_expenditure___nominal.WR">#REF!</definedName>
    <definedName name="Additions_to_capital_allowance___structures_and_buildings_pool___new_capital_expenditure___nominal.WWN">#REF!</definedName>
    <definedName name="Addn_average_bill___5yr_average___nominal">#REF!</definedName>
    <definedName name="Addn_average_bill___5yr_average___real">#REF!</definedName>
    <definedName name="Addn_average_bill___WoC___nominal">#REF!</definedName>
    <definedName name="Addn_average_bill___WoC___real">#REF!</definedName>
    <definedName name="Addn_average_bill_growth___nominal">#REF!</definedName>
    <definedName name="Addn_average_bill_growth___real">#REF!</definedName>
    <definedName name="AddRWD" localSheetId="4">#REF!</definedName>
    <definedName name="AddRWD" localSheetId="6">#REF!</definedName>
    <definedName name="AddRWD" localSheetId="12">#REF!</definedName>
    <definedName name="AddRWD" localSheetId="5">#REF!</definedName>
    <definedName name="AddRWD" localSheetId="7">#REF!</definedName>
    <definedName name="AddRWD" localSheetId="8">#REF!</definedName>
    <definedName name="AddRWD">#REF!</definedName>
    <definedName name="AddRWD2" localSheetId="4">#REF!</definedName>
    <definedName name="AddRWD2" localSheetId="6">#REF!</definedName>
    <definedName name="AddRWD2" localSheetId="12">#REF!</definedName>
    <definedName name="AddRWD2" localSheetId="5">#REF!</definedName>
    <definedName name="AddRWD2" localSheetId="7">#REF!</definedName>
    <definedName name="AddRWD2" localSheetId="8">#REF!</definedName>
    <definedName name="AddRWD2">#REF!</definedName>
    <definedName name="AddRWDI" localSheetId="4">#REF!</definedName>
    <definedName name="AddRWDI" localSheetId="6">#REF!</definedName>
    <definedName name="AddRWDI" localSheetId="12">#REF!</definedName>
    <definedName name="AddRWDI" localSheetId="5">#REF!</definedName>
    <definedName name="AddRWDI" localSheetId="7">#REF!</definedName>
    <definedName name="AddRWDI" localSheetId="8">#REF!</definedName>
    <definedName name="AddRWDI">#REF!</definedName>
    <definedName name="AddSC">#REF!</definedName>
    <definedName name="AddSC2">#REF!</definedName>
    <definedName name="AddSCI">#REF!</definedName>
    <definedName name="AddSLD">#REF!</definedName>
    <definedName name="AddSLD2">#REF!</definedName>
    <definedName name="AddSLDI">#REF!</definedName>
    <definedName name="AddSLT">#REF!</definedName>
    <definedName name="AddSLT2">#REF!</definedName>
    <definedName name="AddSLTI">#REF!</definedName>
    <definedName name="AddST">#REF!</definedName>
    <definedName name="AddST2">#REF!</definedName>
    <definedName name="AddSTI">#REF!</definedName>
    <definedName name="AddTWD">#REF!</definedName>
    <definedName name="AddTWI">#REF!</definedName>
    <definedName name="AddWR">#REF!</definedName>
    <definedName name="AddWR2">#REF!</definedName>
    <definedName name="AddWRI">#REF!</definedName>
    <definedName name="AddWT">#REF!</definedName>
    <definedName name="AddWT2">#REF!</definedName>
    <definedName name="AddWTD2">#REF!</definedName>
    <definedName name="AddWTI">#REF!</definedName>
    <definedName name="Adjusted_cash_interest_cover_ratio____control__Alternative_.ADDN1">#REF!</definedName>
    <definedName name="Adjusted_cash_interest_cover_ratio____control__Alternative_.ADDN2">#REF!</definedName>
    <definedName name="Adjusted_cash_interest_cover_ratio____control__Alternative_.BR">#REF!</definedName>
    <definedName name="Adjusted_cash_interest_cover_ratio____control__Alternative_.WN">#REF!</definedName>
    <definedName name="Adjusted_cash_interest_cover_ratio____control__Alternative_.WR">#REF!</definedName>
    <definedName name="Adjusted_cash_interest_cover_ratio____control__Alternative_.WWN">#REF!</definedName>
    <definedName name="Adjusted_cash_interest_cover_ratio___Post_Fin_adj___Appointee__Alternative_">#REF!</definedName>
    <definedName name="Adjusted_cash_interest_cover_ratio__Alternative____Appointee">#REF!</definedName>
    <definedName name="Adjusted_cash_interest_cover_ratio__Alternative____weighted_average___Appointee">#REF!</definedName>
    <definedName name="Adjusted_cash_interest_cover_ratio__Ofwat____Appointee">#REF!</definedName>
    <definedName name="Adjusted_cash_interest_cover_ratio__Ofwat____control.ADDN1">#REF!</definedName>
    <definedName name="Adjusted_cash_interest_cover_ratio__Ofwat____control.ADDN2">#REF!</definedName>
    <definedName name="Adjusted_cash_interest_cover_ratio__Ofwat____control.BR">#REF!</definedName>
    <definedName name="Adjusted_cash_interest_cover_ratio__Ofwat____control.WN">#REF!</definedName>
    <definedName name="Adjusted_cash_interest_cover_ratio__Ofwat____control.WR">#REF!</definedName>
    <definedName name="Adjusted_cash_interest_cover_ratio__Ofwat____control.WWN">#REF!</definedName>
    <definedName name="Adjusted_cash_interest_cover_ratio__Ofwat____Post_Fin_adj___Appointee">#REF!</definedName>
    <definedName name="Adjusted_cash_interest_cover_ratio__Ofwat____weighted_average___Appointee">#REF!</definedName>
    <definedName name="Adjusted_opening_fixed_rate_debt___nominal.ADDN1">#REF!</definedName>
    <definedName name="Adjusted_opening_fixed_rate_debt___nominal.ADDN2">#REF!</definedName>
    <definedName name="Adjusted_opening_fixed_rate_debt___nominal.BR">#REF!</definedName>
    <definedName name="Adjusted_opening_fixed_rate_debt___nominal.WN">#REF!</definedName>
    <definedName name="Adjusted_opening_fixed_rate_debt___nominal.WR">#REF!</definedName>
    <definedName name="Adjusted_opening_fixed_rate_debt___nominal.WWN">#REF!</definedName>
    <definedName name="Adjusted_opening_ILD___nominal.ADDN1">#REF!</definedName>
    <definedName name="Adjusted_opening_ILD___nominal.ADDN2">#REF!</definedName>
    <definedName name="Adjusted_opening_ILD___nominal.BR">#REF!</definedName>
    <definedName name="Adjusted_opening_ILD___nominal.WN">#REF!</definedName>
    <definedName name="Adjusted_opening_ILD___nominal.WR">#REF!</definedName>
    <definedName name="Adjusted_opening_ILD___nominal.WWN">#REF!</definedName>
    <definedName name="Adjusted_taxable_profit__loss__wholesale_available_for_tax_loss_utilisation">#REF!</definedName>
    <definedName name="Adjusted_taxable_profit__loss__wholesale_available_for_tax_loss_utilisation___post_financeability___nominal">#REF!</definedName>
    <definedName name="Adjustment_factor_for_dual_service_bills___bill_module">#REF!</definedName>
    <definedName name="Adjustment_factor_for_single_service_bills___bill_module">#REF!</definedName>
    <definedName name="Adjustment_for_mid_year_cashflow_in_discounting_years">#REF!</definedName>
    <definedName name="Adjustment_for_pension_contributions___nominal.ADDN1">#REF!</definedName>
    <definedName name="Adjustment_for_pension_contributions___nominal.ADDN2">#REF!</definedName>
    <definedName name="Adjustment_for_pension_contributions___nominal.BR">#REF!</definedName>
    <definedName name="Adjustment_for_pension_contributions___nominal.WN">#REF!</definedName>
    <definedName name="Adjustment_for_pension_contributions___nominal.WR">#REF!</definedName>
    <definedName name="Adjustment_for_pension_contributions___nominal.WWN">#REF!</definedName>
    <definedName name="Adjustment_for_pension_contributions___wholesale___nominal">#REF!</definedName>
    <definedName name="Adjustment_to_net_debt_for_post_financeability_adjustments___nominal">#REF!</definedName>
    <definedName name="Adjustment_to_opening_fixed_rate_debt___nominal.ADDN1">#REF!</definedName>
    <definedName name="Adjustment_to_opening_fixed_rate_debt___nominal.ADDN2">#REF!</definedName>
    <definedName name="Adjustment_to_opening_fixed_rate_debt___nominal.BR">#REF!</definedName>
    <definedName name="Adjustment_to_opening_fixed_rate_debt___nominal.WN">#REF!</definedName>
    <definedName name="Adjustment_to_opening_fixed_rate_debt___nominal.WR">#REF!</definedName>
    <definedName name="Adjustment_to_opening_fixed_rate_debt___nominal.WWN">#REF!</definedName>
    <definedName name="Adjustment_to_remove_post_financeability_tax_uplift_double_count___real.ADDN1">#REF!</definedName>
    <definedName name="Adjustment_to_remove_post_financeability_tax_uplift_double_count___real.ADDN2">#REF!</definedName>
    <definedName name="Adjustment_to_remove_post_financeability_tax_uplift_double_count___real.BR">#REF!</definedName>
    <definedName name="Adjustment_to_remove_post_financeability_tax_uplift_double_count___real.WN">#REF!</definedName>
    <definedName name="Adjustment_to_remove_post_financeability_tax_uplift_double_count___real.WR">#REF!</definedName>
    <definedName name="Adjustment_to_remove_post_financeability_tax_uplift_double_count___real.WWN">#REF!</definedName>
    <definedName name="Adjustment_to_taxable_profit_loss_due_to_post_financeability_revenues___nominal.ADDN1">#REF!</definedName>
    <definedName name="Adjustment_to_taxable_profit_loss_due_to_post_financeability_revenues___nominal.ADDN2">#REF!</definedName>
    <definedName name="Adjustment_to_taxable_profit_loss_due_to_post_financeability_revenues___nominal.BR">#REF!</definedName>
    <definedName name="Adjustment_to_taxable_profit_loss_due_to_post_financeability_revenues___nominal.WN">#REF!</definedName>
    <definedName name="Adjustment_to_taxable_profit_loss_due_to_post_financeability_revenues___nominal.WR">#REF!</definedName>
    <definedName name="Adjustment_to_taxable_profit_loss_due_to_post_financeability_revenues___nominal.WWN">#REF!</definedName>
    <definedName name="Adjustment_to_taxable_profit_loss_due_to_post_financeability_revenues___wholesale___nominal">#REF!</definedName>
    <definedName name="Adjustment_to_Wholesale_revenue_requirement___nominal.ADDN1">#REF!</definedName>
    <definedName name="Adjustment_to_Wholesale_revenue_requirement___nominal.ADDN2">#REF!</definedName>
    <definedName name="Adjustment_to_Wholesale_revenue_requirement___nominal.BR">#REF!</definedName>
    <definedName name="Adjustment_to_Wholesale_revenue_requirement___nominal.WN">#REF!</definedName>
    <definedName name="Adjustment_to_Wholesale_revenue_requirement___nominal.WR">#REF!</definedName>
    <definedName name="Adjustment_to_Wholesale_revenue_requirement___nominal.WWN">#REF!</definedName>
    <definedName name="Adjustment_to_Wholesale_revenue_requirement___real___ADDN1">#REF!</definedName>
    <definedName name="Adjustment_to_Wholesale_revenue_requirement___real___ADDN2">#REF!</definedName>
    <definedName name="Adjustment_to_Wholesale_revenue_requirement___real___BR">#REF!</definedName>
    <definedName name="Adjustment_to_Wholesale_revenue_requirement___real___WN">#REF!</definedName>
    <definedName name="Adjustment_to_Wholesale_revenue_requirement___real___WR">#REF!</definedName>
    <definedName name="Adjustment_to_Wholesale_revenue_requirement___real___WWN">#REF!</definedName>
    <definedName name="Advance_receipts_measured_balance___Business___nominal">#REF!</definedName>
    <definedName name="Advance_receipts_measured_balance___Business___nominal.BEG">#REF!</definedName>
    <definedName name="Advance_receipts_measured_balance___Residential___nominal">#REF!</definedName>
    <definedName name="Advance_receipts_measured_balance___Residential___nominal.BEG">#REF!</definedName>
    <definedName name="Advance_receipts_measured_balance___Retail___nominal">#REF!</definedName>
    <definedName name="Advance_receipts_measured_movement___business___nominal">#REF!</definedName>
    <definedName name="Advance_receipts_measured_movement___residential___nominal">#REF!</definedName>
    <definedName name="Advance_receipts_measured_target_balance___business___nominal">#REF!</definedName>
    <definedName name="Advance_receipts_measured_target_balance___residential___nominal">#REF!</definedName>
    <definedName name="Advance_receipts_unmeasured_balance___Business___nominal">#REF!</definedName>
    <definedName name="Advance_receipts_unmeasured_balance___Business___nominal.BEG">#REF!</definedName>
    <definedName name="Advance_receipts_unmeasured_balance___Residential___nominal">#REF!</definedName>
    <definedName name="Advance_receipts_unmeasured_balance___Residential___nominal.BEG">#REF!</definedName>
    <definedName name="Advance_receipts_unmeasured_balance___Retail___nominal">#REF!</definedName>
    <definedName name="Advance_receipts_unmeasured_movement___business___nominal">#REF!</definedName>
    <definedName name="Advance_receipts_unmeasured_movement___residential___nominal">#REF!</definedName>
    <definedName name="Advance_receipts_unmeasured_target_balance___business___nominal">#REF!</definedName>
    <definedName name="Advance_receipts_unmeasured_target_balance___residential___nominal">#REF!</definedName>
    <definedName name="AFWapr">#REF!</definedName>
    <definedName name="AFWBPtrans">#REF!</definedName>
    <definedName name="AFWtransition">#REF!</definedName>
    <definedName name="Alerts_breached_any_period">#REF!</definedName>
    <definedName name="All_Raw_Data">OFFSET(#REF!,0,0,COUNTA(#REF!),COUNTA(#REF!))</definedName>
    <definedName name="ALLCMS">#REF!</definedName>
    <definedName name="Allowable_deductions_to_taxable_profit____loss____control___nominal.ADDN1">#REF!</definedName>
    <definedName name="Allowable_deductions_to_taxable_profit____loss____control___nominal.ADDN2">#REF!</definedName>
    <definedName name="Allowable_deductions_to_taxable_profit____loss____control___nominal.BR">#REF!</definedName>
    <definedName name="Allowable_deductions_to_taxable_profit____loss____control___nominal.WN">#REF!</definedName>
    <definedName name="Allowable_deductions_to_taxable_profit____loss____control___nominal.WR">#REF!</definedName>
    <definedName name="Allowable_deductions_to_taxable_profit____loss____control___nominal.WWN">#REF!</definedName>
    <definedName name="Allowable_deductions_to_taxable_profit____loss____nominal">#REF!</definedName>
    <definedName name="Allowable_deductions_to_taxable_profit____loss____post_financeability___control___nominal.ADDN1">#REF!</definedName>
    <definedName name="Allowable_deductions_to_taxable_profit____loss____post_financeability___control___nominal.ADDN2">#REF!</definedName>
    <definedName name="Allowable_deductions_to_taxable_profit____loss____post_financeability___control___nominal.BR">#REF!</definedName>
    <definedName name="Allowable_deductions_to_taxable_profit____loss____post_financeability___control___nominal.WN">#REF!</definedName>
    <definedName name="Allowable_deductions_to_taxable_profit____loss____post_financeability___control___nominal.WR">#REF!</definedName>
    <definedName name="Allowable_deductions_to_taxable_profit____loss____post_financeability___control___nominal.WWN">#REF!</definedName>
    <definedName name="Allowable_deductions_to_taxable_profit____loss____post_financeability___nominal">#REF!</definedName>
    <definedName name="Allowance_per_measured_dual_service_customer__Thousands__inc_DPC_margin___real">#REF!</definedName>
    <definedName name="Allowance_per_measured_dual_service_customer_inc_DPC_margin_______nominal">#REF!</definedName>
    <definedName name="Allowance_per_measured_dual_service_customer_inc_DPC_margin_______real">#REF!</definedName>
    <definedName name="Allowance_per_measured_dual_service_customer_inc_DPC_margin___post_financeability_adjustments_______nominal">#REF!</definedName>
    <definedName name="Allowance_per_measured_dual_service_customer_inc_DPC_margin___post_financeability_adjustments_______real">#REF!</definedName>
    <definedName name="Allowance_per_measured_sewerage_customer__Thousands__inc_DPC_margin___real">#REF!</definedName>
    <definedName name="Allowance_per_measured_sewerage_customer_inc_DPC_margin_______nominal">#REF!</definedName>
    <definedName name="Allowance_per_measured_sewerage_customer_inc_DPC_margin_______real">#REF!</definedName>
    <definedName name="Allowance_per_measured_sewerage_customer_inc_DPC_margin___post_financeability_adjustments_______nominal">#REF!</definedName>
    <definedName name="Allowance_per_measured_sewerage_customer_inc_DPC_margin___post_financeability_adjustments_______real">#REF!</definedName>
    <definedName name="Allowance_per_measured_water_customer__Thousands__inc_DPC_margin___real">#REF!</definedName>
    <definedName name="Allowance_per_measured_water_customer_inc_DPC_margin_______nominal">#REF!</definedName>
    <definedName name="Allowance_per_measured_water_customer_inc_DPC_margin_______real">#REF!</definedName>
    <definedName name="Allowance_per_measured_water_customer_inc_DPC_margin___post_financeability_______nominal">#REF!</definedName>
    <definedName name="Allowance_per_measured_water_customer_inc_DPC_margin___post_financeability_______real">#REF!</definedName>
    <definedName name="Allowance_per_unmeasured_dual_customer__Thousands__inc_DPC_margin___real">#REF!</definedName>
    <definedName name="Allowance_per_unmeasured_dual_customer_inc_DPC_margin_______nominal">#REF!</definedName>
    <definedName name="Allowance_per_unmeasured_dual_customer_inc_DPC_margin_______real">#REF!</definedName>
    <definedName name="Allowance_per_unmeasured_dual_customer_inc_DPC_margin___post_financeability_adjustments_______nominal">#REF!</definedName>
    <definedName name="Allowance_per_unmeasured_dual_customer_inc_DPC_margin___post_financeability_adjustments_______real">#REF!</definedName>
    <definedName name="Allowance_per_unmeasured_sewerage_customer__Thousands__inc_DPC_margin___real">#REF!</definedName>
    <definedName name="Allowance_per_unmeasured_sewerage_customer_inc_DPC_margin_______nominal">#REF!</definedName>
    <definedName name="Allowance_per_unmeasured_sewerage_customer_inc_DPC_margin_______real">#REF!</definedName>
    <definedName name="Allowance_per_unmeasured_sewerage_customer_inc_DPC_margin___post_financeability_adjustments_______nominal">#REF!</definedName>
    <definedName name="Allowance_per_unmeasured_sewerage_customer_inc_DPC_margin___post_financeability_adjustments_______real">#REF!</definedName>
    <definedName name="Allowance_per_unmeasured_water_customer__Thousands__inc_DPC_margin___real">#REF!</definedName>
    <definedName name="Allowance_per_unmeasured_water_customer_inc_DPC_margin_______nominal">#REF!</definedName>
    <definedName name="Allowance_per_unmeasured_water_customer_inc_DPC_margin_______real">#REF!</definedName>
    <definedName name="Allowance_per_unmeasured_water_customer_inc_DPC_margin___post_financeability_adjustments_______nominal">#REF!</definedName>
    <definedName name="Allowance_per_unmeasured_water_customer_inc_DPC_margin___post_financeability_adjustments_______real">#REF!</definedName>
    <definedName name="Allowed_depreciation___Business___nominal">#REF!</definedName>
    <definedName name="Allowed_depreciation___Business___nominal___POS">#REF!</definedName>
    <definedName name="Allowed_depreciation___Post_efficiency_challenge_and_adjustment__Retail_depreciation_Business____nominal">#REF!</definedName>
    <definedName name="Allowed_depreciation___Residential___nominal">#REF!</definedName>
    <definedName name="Allowed_depreciation___Residential___nominal.NEG">#REF!</definedName>
    <definedName name="Allowed_depreciation__post_efficiency_challenge_and_adjustments____nominal">#REF!</definedName>
    <definedName name="Allowed_revenue_adds_up_on_exec_summary">#REF!</definedName>
    <definedName name="Allowed_revenue_adds_up_on_exec_summary_overall">#REF!</definedName>
    <definedName name="Allowed_revenue_including_DPC_adds_up_on_exec_summary">#REF!</definedName>
    <definedName name="Allowed_revenue_including_DPC_adds_up_on_exec_summary_overall">#REF!</definedName>
    <definedName name="Allowed_Revenues____nominal.ADDN1">#REF!</definedName>
    <definedName name="Allowed_Revenues____nominal.ADDN2">#REF!</definedName>
    <definedName name="Allowed_Revenues____nominal.BR">#REF!</definedName>
    <definedName name="Allowed_Revenues____nominal.WN">#REF!</definedName>
    <definedName name="Allowed_Revenues____nominal.WR">#REF!</definedName>
    <definedName name="Allowed_Revenues____nominal.WWN">#REF!</definedName>
    <definedName name="Allowed_revenues___control___real.ADDN1">#REF!</definedName>
    <definedName name="Allowed_revenues___control___real.ADDN2">#REF!</definedName>
    <definedName name="Allowed_revenues___control___real.BR">#REF!</definedName>
    <definedName name="Allowed_revenues___control___real.WN">#REF!</definedName>
    <definedName name="Allowed_revenues___control___real.WR">#REF!</definedName>
    <definedName name="Allowed_revenues___control___real.WWN">#REF!</definedName>
    <definedName name="Allowed_Revenues___percentage_movement____control.ADDN1">#REF!</definedName>
    <definedName name="Allowed_Revenues___percentage_movement____control.ADDN2">#REF!</definedName>
    <definedName name="Allowed_Revenues___percentage_movement____control.BR">#REF!</definedName>
    <definedName name="Allowed_Revenues___percentage_movement____control.WN">#REF!</definedName>
    <definedName name="Allowed_Revenues___percentage_movement____control.WR">#REF!</definedName>
    <definedName name="Allowed_Revenues___percentage_movement____control.WWN">#REF!</definedName>
    <definedName name="Allowed_Revenues___real.ADDN1">#REF!</definedName>
    <definedName name="Allowed_Revenues___real.ADDN2">#REF!</definedName>
    <definedName name="Allowed_Revenues___real.BR">#REF!</definedName>
    <definedName name="Allowed_Revenues___real.WN">#REF!</definedName>
    <definedName name="Allowed_Revenues___real.WR">#REF!</definedName>
    <definedName name="Allowed_Revenues___real.WWN">#REF!</definedName>
    <definedName name="Allowed_Revenues__post_revenue_solving_adjustment_____control___real.ADDN1">#REF!</definedName>
    <definedName name="Allowed_Revenues__post_revenue_solving_adjustment_____control___real.ADDN2">#REF!</definedName>
    <definedName name="Allowed_Revenues__post_revenue_solving_adjustment_____control___real.BR">#REF!</definedName>
    <definedName name="Allowed_Revenues__post_revenue_solving_adjustment_____control___real.WN">#REF!</definedName>
    <definedName name="Allowed_Revenues__post_revenue_solving_adjustment_____control___real.WR">#REF!</definedName>
    <definedName name="Allowed_Revenues__post_revenue_solving_adjustment_____control___real.WWN">#REF!</definedName>
    <definedName name="Allowed_revenues_inc_other_price_control_income___real___ADDN1">#REF!</definedName>
    <definedName name="Allowed_revenues_inc_other_price_control_income___real___ADDN2">#REF!</definedName>
    <definedName name="Allowed_revenues_inc_other_price_control_income___real___BR">#REF!</definedName>
    <definedName name="Allowed_revenues_inc_other_price_control_income___real___WN">#REF!</definedName>
    <definedName name="Allowed_revenues_inc_other_price_control_income___real___WR">#REF!</definedName>
    <definedName name="Allowed_revenues_inc_other_price_control_income___real___WWN">#REF!</definedName>
    <definedName name="Allowed_Revenues_including_post_financeability___real.ADDN1">#REF!</definedName>
    <definedName name="Allowed_Revenues_including_post_financeability___real.ADDN2">#REF!</definedName>
    <definedName name="Allowed_Revenues_including_post_financeability___real.BR">#REF!</definedName>
    <definedName name="Allowed_Revenues_including_post_financeability___real.WN">#REF!</definedName>
    <definedName name="Allowed_Revenues_including_post_financeability___real.WR">#REF!</definedName>
    <definedName name="Allowed_Revenues_including_post_financeability___real.WWN">#REF!</definedName>
    <definedName name="Allowed_revenues_including_post_financeability_adjustments___nominal.ADDN1">#REF!</definedName>
    <definedName name="Allowed_revenues_including_post_financeability_adjustments___nominal.ADDN2">#REF!</definedName>
    <definedName name="Allowed_revenues_including_post_financeability_adjustments___nominal.BR">#REF!</definedName>
    <definedName name="Allowed_revenues_including_post_financeability_adjustments___nominal.WN">#REF!</definedName>
    <definedName name="Allowed_revenues_including_post_financeability_adjustments___nominal.WR">#REF!</definedName>
    <definedName name="Allowed_revenues_including_post_financeability_adjustments___nominal.WWN">#REF!</definedName>
    <definedName name="Allowed_revenues_includingbase_revenues_for_growth_calculations___nominal.ADDN1">#REF!</definedName>
    <definedName name="Allowed_revenues_includingbase_revenues_for_growth_calculations___nominal.ADDN2">#REF!</definedName>
    <definedName name="Allowed_revenues_includingbase_revenues_for_growth_calculations___nominal.BR">#REF!</definedName>
    <definedName name="Allowed_revenues_includingbase_revenues_for_growth_calculations___nominal.WN">#REF!</definedName>
    <definedName name="Allowed_revenues_includingbase_revenues_for_growth_calculations___nominal.WR">#REF!</definedName>
    <definedName name="Allowed_revenues_includingbase_revenues_for_growth_calculations___nominal.WWN">#REF!</definedName>
    <definedName name="Alternative_area_total_Residentials_connected___control__WN_">#REF!</definedName>
    <definedName name="Alternative_area_total_Residentials_connected___control__WR_">#REF!</definedName>
    <definedName name="Alternative_area_WaSC_average_bill___real">#REF!</definedName>
    <definedName name="AMP_duration">#REF!</definedName>
    <definedName name="AMP_period_flag">#REF!</definedName>
    <definedName name="ANHapr" localSheetId="4">#REF!</definedName>
    <definedName name="ANHapr" localSheetId="6">#REF!</definedName>
    <definedName name="ANHapr" localSheetId="12">#REF!</definedName>
    <definedName name="ANHapr" localSheetId="5">#REF!</definedName>
    <definedName name="ANHapr" localSheetId="7">#REF!</definedName>
    <definedName name="ANHapr" localSheetId="8">#REF!</definedName>
    <definedName name="ANHapr">#REF!</definedName>
    <definedName name="ANHBPtrans" localSheetId="4">#REF!</definedName>
    <definedName name="ANHBPtrans" localSheetId="6">#REF!</definedName>
    <definedName name="ANHBPtrans" localSheetId="12">#REF!</definedName>
    <definedName name="ANHBPtrans" localSheetId="5">#REF!</definedName>
    <definedName name="ANHBPtrans" localSheetId="7">#REF!</definedName>
    <definedName name="ANHBPtrans" localSheetId="8">#REF!</definedName>
    <definedName name="ANHBPtrans">#REF!</definedName>
    <definedName name="ANHtransition">#REF!</definedName>
    <definedName name="Annual___movement_in_CPI_H_">#REF!</definedName>
    <definedName name="Annual_percentage_increase__deflated_using_Nov_Nov_CPI_H______control.ADDN1">#REF!</definedName>
    <definedName name="Annual_percentage_increase__deflated_using_Nov_Nov_CPI_H______control.ADDN2">#REF!</definedName>
    <definedName name="Annual_percentage_increase__deflated_using_Nov_Nov_CPI_H______control.BR">#REF!</definedName>
    <definedName name="Annual_percentage_increase__deflated_using_Nov_Nov_CPI_H______control.WN">#REF!</definedName>
    <definedName name="Annual_percentage_increase__deflated_using_Nov_Nov_CPI_H______control.WR">#REF!</definedName>
    <definedName name="Annual_percentage_increase__deflated_using_Nov_Nov_CPI_H______control.WWN">#REF!</definedName>
    <definedName name="AP2Manager">#REF!</definedName>
    <definedName name="APbyDEL">#REF!</definedName>
    <definedName name="App1bdata">#REF!</definedName>
    <definedName name="App1bIDnrs">#REF!</definedName>
    <definedName name="App1data">#REF!</definedName>
    <definedName name="App1IDnrs">#REF!</definedName>
    <definedName name="application">#REF!</definedName>
    <definedName name="Appointee_balance_sheet_balances">#REF!</definedName>
    <definedName name="Appointee_balance_sheet_balances_overall">#REF!</definedName>
    <definedName name="Appointee_Base_Regulated_Equity___nominal">#REF!</definedName>
    <definedName name="Appointee_net_debt_adjustment_for_post_financeability___nominal">#REF!</definedName>
    <definedName name="Appointee_Total_Base_RoRE___nominal">#REF!</definedName>
    <definedName name="Appointee_Total_Revenues___real">#REF!</definedName>
    <definedName name="Appointee_Total_Revenues_inclusive_of_DPC_margin___real">#REF!</definedName>
    <definedName name="Apportioned_DPC_cost_per_customer___real.1">#REF!</definedName>
    <definedName name="Apportioned_DPC_cost_per_customer___real.2">#REF!</definedName>
    <definedName name="Apportioned_DPC_cost_per_customer___real.3">#REF!</definedName>
    <definedName name="Apportioned_DPC_costs___real.1">#REF!</definedName>
    <definedName name="Apportioned_DPC_costs___real.2">#REF!</definedName>
    <definedName name="Apportioned_DPC_costs___real.3">#REF!</definedName>
    <definedName name="Apportioned_DPC_costs_margin___real.1">#REF!</definedName>
    <definedName name="Apportioned_DPC_costs_margin___real.2">#REF!</definedName>
    <definedName name="Apportioned_DPC_costs_margin___real.3">#REF!</definedName>
    <definedName name="Apportioned_negative_tax___nominal.ADDN1">#REF!</definedName>
    <definedName name="Apportioned_negative_tax___nominal.ADDN2">#REF!</definedName>
    <definedName name="Apportioned_negative_tax___nominal.BR">#REF!</definedName>
    <definedName name="Apportioned_negative_tax___nominal.WN">#REF!</definedName>
    <definedName name="Apportioned_negative_tax___nominal.WR">#REF!</definedName>
    <definedName name="Apportioned_negative_tax___nominal.WWN">#REF!</definedName>
    <definedName name="Apportioned_negative_tax___post_financeability___nominal.ADDN1">#REF!</definedName>
    <definedName name="Apportioned_negative_tax___post_financeability___nominal.ADDN2">#REF!</definedName>
    <definedName name="Apportioned_negative_tax___post_financeability___nominal.BR">#REF!</definedName>
    <definedName name="Apportioned_negative_tax___post_financeability___nominal.WN">#REF!</definedName>
    <definedName name="Apportioned_negative_tax___post_financeability___nominal.WR">#REF!</definedName>
    <definedName name="Apportioned_negative_tax___post_financeability___nominal.WWN">#REF!</definedName>
    <definedName name="Apportioned_Total_wholesale_revenue_impact_of_post_financeability___Business___nominal">#REF!</definedName>
    <definedName name="Apportioned_Total_wholesale_revenue_impact_of_post_financeability___Business___real">#REF!</definedName>
    <definedName name="Apportioned_Total_wholesale_revenue_impact_of_post_financeability___Residential___nominal">#REF!</definedName>
    <definedName name="Apportioned_wholesale_charge_for_Business_retail___nominal">#REF!</definedName>
    <definedName name="Apportioned_wholesale_charge_for_Business_retail__in_millions____nominal">#REF!</definedName>
    <definedName name="Apportioned_wholesale_charge_for_Business_retail__in_millions____nominal.NEG">#REF!</definedName>
    <definedName name="Apportioned_wholesale_charge_for_Residential_retail___nominal">#REF!</definedName>
    <definedName name="APR19inrw">#REF!</definedName>
    <definedName name="APR19inrww">#REF!</definedName>
    <definedName name="APR19sgc">#REF!</definedName>
    <definedName name="APR19smi">#REF!</definedName>
    <definedName name="APR19smni">#REF!</definedName>
    <definedName name="APR19soi">#REF!</definedName>
    <definedName name="APR19soni">#REF!</definedName>
    <definedName name="APR19stps">#REF!</definedName>
    <definedName name="APR19wgc">#REF!</definedName>
    <definedName name="APR19wmi">#REF!</definedName>
    <definedName name="APR19wmni">#REF!</definedName>
    <definedName name="APR19woi">#REF!</definedName>
    <definedName name="APR19woni">#REF!</definedName>
    <definedName name="APR19wtps">#REF!</definedName>
    <definedName name="APRinrw">#REF!</definedName>
    <definedName name="APRinrww">#REF!</definedName>
    <definedName name="APRsgc">#REF!</definedName>
    <definedName name="APRsmi">#REF!</definedName>
    <definedName name="APRsmni">#REF!</definedName>
    <definedName name="APRsoi">#REF!</definedName>
    <definedName name="APRsoni">#REF!</definedName>
    <definedName name="APRstps">#REF!</definedName>
    <definedName name="APRwgc">#REF!</definedName>
    <definedName name="APRwmi">#REF!</definedName>
    <definedName name="APRwmni">#REF!</definedName>
    <definedName name="APRwoi">#REF!</definedName>
    <definedName name="APRwoni">#REF!</definedName>
    <definedName name="APRwtps">#REF!</definedName>
    <definedName name="APs">OFFSET(#REF!,0,#REF!,#REF!,1)</definedName>
    <definedName name="Artic_Diesel_0_Laden_km">#REF!</definedName>
    <definedName name="Artic_Diesel_100_Laden_km">#REF!</definedName>
    <definedName name="Artic_Diesel_25_Laden_km">#REF!</definedName>
    <definedName name="Artic_Diesel_50_Laden_km">#REF!</definedName>
    <definedName name="Artic_Diesel_75_Laden_km">#REF!</definedName>
    <definedName name="Artic_Diesel_Average_CO2">#REF!</definedName>
    <definedName name="Artic_Diesel_Average_km">#REF!</definedName>
    <definedName name="Artic_Diesel_Average_Tonne_km">#REF!</definedName>
    <definedName name="Artic_Diesel_Average_Tonne_km_CO2">#REF!</definedName>
    <definedName name="Artic_Diesel_Heavy_0_Laden_CO2">#REF!</definedName>
    <definedName name="Artic_Diesel_Heavy_0_Laden_km">#REF!</definedName>
    <definedName name="Artic_Diesel_Heavy_100_Laden_CO2">#REF!</definedName>
    <definedName name="Artic_Diesel_Heavy_100_Laden_km">#REF!</definedName>
    <definedName name="Artic_Diesel_Heavy_50_Laden_CO2">#REF!</definedName>
    <definedName name="Artic_Diesel_Heavy_50_Laden_km">#REF!</definedName>
    <definedName name="Artic_Diesel_Heavy_Ave_Laden_CO2">#REF!</definedName>
    <definedName name="Artic_Diesel_Heavy_Ave_Laden_km">#REF!</definedName>
    <definedName name="Artic_Diesel_Heavy_Tonne_km">#REF!</definedName>
    <definedName name="Artic_Diesel_Heavy_Tonne_km_CO2">#REF!</definedName>
    <definedName name="Artic_Diesel_Light_0_Laden_CO2">#REF!</definedName>
    <definedName name="Artic_Diesel_Light_0_Laden_km">#REF!</definedName>
    <definedName name="Artic_Diesel_Light_100_Laden_CO2">#REF!</definedName>
    <definedName name="Artic_Diesel_Light_100_Laden_km">#REF!</definedName>
    <definedName name="Artic_Diesel_Light_50_Laden_CO2">#REF!</definedName>
    <definedName name="Artic_Diesel_Light_50_Laden_km">#REF!</definedName>
    <definedName name="Artic_Diesel_Light_Ave_Laden_CO2">#REF!</definedName>
    <definedName name="Artic_Diesel_Light_Ave_Laden_km">#REF!</definedName>
    <definedName name="Artic_Diesel_Light_Tonne_km">#REF!</definedName>
    <definedName name="Artic_Diesel_Light_Tonne_km_CO2">#REF!</definedName>
    <definedName name="Artic_Diesel_Lorry_0_Laden_FE">#REF!</definedName>
    <definedName name="Artic_Diesel_Lorry_100_Laden_FE">#REF!</definedName>
    <definedName name="Artic_Diesel_Lorry_25_Laden_FE">#REF!</definedName>
    <definedName name="Artic_Diesel_Lorry_50_Laden_FE">#REF!</definedName>
    <definedName name="Artic_Diesel_Lorry_75_Laden_FE">#REF!</definedName>
    <definedName name="At_cost_wholesale_fixed_assets_depreciable_basis_balance___control___nominal.ADDN1">#REF!</definedName>
    <definedName name="At_cost_wholesale_fixed_assets_depreciable_basis_balance___control___nominal.ADDN1.BEG">#REF!</definedName>
    <definedName name="At_cost_wholesale_fixed_assets_depreciable_basis_balance___control___nominal.ADDN2">#REF!</definedName>
    <definedName name="At_cost_wholesale_fixed_assets_depreciable_basis_balance___control___nominal.ADDN2.BEG">#REF!</definedName>
    <definedName name="At_cost_wholesale_fixed_assets_depreciable_basis_balance___control___nominal.BR">#REF!</definedName>
    <definedName name="At_cost_wholesale_fixed_assets_depreciable_basis_balance___control___nominal.BR.BEG">#REF!</definedName>
    <definedName name="At_cost_wholesale_fixed_assets_depreciable_basis_balance___control___nominal.WN">#REF!</definedName>
    <definedName name="At_cost_wholesale_fixed_assets_depreciable_basis_balance___control___nominal.WN.BEG">#REF!</definedName>
    <definedName name="At_cost_wholesale_fixed_assets_depreciable_basis_balance___control___nominal.WR">#REF!</definedName>
    <definedName name="At_cost_wholesale_fixed_assets_depreciable_basis_balance___control___nominal.WR.BEG">#REF!</definedName>
    <definedName name="At_cost_wholesale_fixed_assets_depreciable_basis_balance___control___nominal.WWN">#REF!</definedName>
    <definedName name="At_cost_wholesale_fixed_assets_depreciable_basis_balance___control___nominal.WWN.BEG">#REF!</definedName>
    <definedName name="At_cost_wholesale_fixed_assets_initial_balance___control___nominal.ADDN1">#REF!</definedName>
    <definedName name="At_cost_wholesale_fixed_assets_initial_balance___control___nominal.ADDN2">#REF!</definedName>
    <definedName name="At_cost_wholesale_fixed_assets_initial_balance___control___nominal.BR">#REF!</definedName>
    <definedName name="At_cost_wholesale_fixed_assets_initial_balance___control___nominal.WN">#REF!</definedName>
    <definedName name="At_cost_wholesale_fixed_assets_initial_balance___control___nominal.WR">#REF!</definedName>
    <definedName name="At_cost_wholesale_fixed_assets_initial_balance___control___nominal.WWN">#REF!</definedName>
    <definedName name="At_cost_wholesale_fixed_assets_initial_balance_adj.___control___nominal.ADDN1">#REF!</definedName>
    <definedName name="At_cost_wholesale_fixed_assets_initial_balance_adj.___control___nominal.ADDN2">#REF!</definedName>
    <definedName name="At_cost_wholesale_fixed_assets_initial_balance_adj.___control___nominal.BR">#REF!</definedName>
    <definedName name="At_cost_wholesale_fixed_assets_initial_balance_adj.___control___nominal.WN">#REF!</definedName>
    <definedName name="At_cost_wholesale_fixed_assets_initial_balance_adj.___control___nominal.WR">#REF!</definedName>
    <definedName name="At_cost_wholesale_fixed_assets_initial_balance_adj.___control___nominal.WWN">#REF!</definedName>
    <definedName name="Ave_Diesel_CO2">#REF!</definedName>
    <definedName name="Ave_Diesel_Miles">#REF!</definedName>
    <definedName name="Ave_Mbike_CO2">#REF!</definedName>
    <definedName name="Ave_Mbike_Miles">#REF!</definedName>
    <definedName name="Ave_Petrol_CO2">#REF!</definedName>
    <definedName name="Ave_Petrol_Miles">#REF!</definedName>
    <definedName name="Average_Bus_CO2">#REF!</definedName>
    <definedName name="Average_Bus_Coach_CO2">#REF!</definedName>
    <definedName name="Average_Bus_Coach_Pass_km">#REF!</definedName>
    <definedName name="Average_Bus_Pass_km">#REF!</definedName>
    <definedName name="Average_CPI_H____base_index___2022_23">#REF!</definedName>
    <definedName name="Average_household_bill_for_single_wholesale_service___additional_control_1___real">#REF!</definedName>
    <definedName name="Average_household_bill_for_single_wholesale_service___additional_control_1___real___growth">#REF!</definedName>
    <definedName name="Average_household_bill_for_single_wholesale_service___additional_control_2___real">#REF!</definedName>
    <definedName name="Average_household_bill_for_single_wholesale_service___additional_control_2___real___growth">#REF!</definedName>
    <definedName name="Average_household_bill_for_single_wholesale_service___bio_resources___real">#REF!</definedName>
    <definedName name="Average_household_bill_for_single_wholesale_service___bioresources___real___growth">#REF!</definedName>
    <definedName name="Average_household_bill_for_single_wholesale_service___real.ADDN1">#REF!</definedName>
    <definedName name="Average_household_bill_for_single_wholesale_service___real.ADDN2">#REF!</definedName>
    <definedName name="Average_household_bill_for_single_wholesale_service___real.BR">#REF!</definedName>
    <definedName name="Average_household_bill_for_single_wholesale_service___real.WN">#REF!</definedName>
    <definedName name="Average_household_bill_for_single_wholesale_service___real.WR">#REF!</definedName>
    <definedName name="Average_household_bill_for_single_wholesale_service___real.WWN">#REF!</definedName>
    <definedName name="Average_household_bill_for_single_wholesale_service___real___growth.ADDN1">#REF!</definedName>
    <definedName name="Average_household_bill_for_single_wholesale_service___real___growth.ADDN2">#REF!</definedName>
    <definedName name="Average_household_bill_for_single_wholesale_service___real___growth.BR">#REF!</definedName>
    <definedName name="Average_household_bill_for_single_wholesale_service___real___growth.WN">#REF!</definedName>
    <definedName name="Average_household_bill_for_single_wholesale_service___real___growth.WR">#REF!</definedName>
    <definedName name="Average_household_bill_for_single_wholesale_service___real___growth.WWN">#REF!</definedName>
    <definedName name="Average_household_bill_for_single_wholesale_service___wastewater_network___real">#REF!</definedName>
    <definedName name="Average_household_bill_for_single_wholesale_service___wastewater_network___real___growth">#REF!</definedName>
    <definedName name="Average_household_bill_for_single_wholesale_service___water_network____real">#REF!</definedName>
    <definedName name="Average_household_bill_for_single_wholesale_service___water_network___real___growth">#REF!</definedName>
    <definedName name="Average_household_bill_for_single_wholesale_service___water_resources___real">#REF!</definedName>
    <definedName name="Average_household_bill_for_single_wholesale_service___water_resources___real___growth">#REF!</definedName>
    <definedName name="Average_LPG_CNG_CO2">#REF!</definedName>
    <definedName name="Average_LPG_CNG_Miles">#REF!</definedName>
    <definedName name="Average_net_debt_for_RoRE_calculation___Appointee___nominal">#REF!</definedName>
    <definedName name="Average_net_debt_for_RoRE_calculation___control___nominal.ADDN1">#REF!</definedName>
    <definedName name="Average_net_debt_for_RoRE_calculation___control___nominal.ADDN2">#REF!</definedName>
    <definedName name="Average_net_debt_for_RoRE_calculation___control___nominal.BR">#REF!</definedName>
    <definedName name="Average_net_debt_for_RoRE_calculation___control___nominal.WN">#REF!</definedName>
    <definedName name="Average_net_debt_for_RoRE_calculation___control___nominal.WR">#REF!</definedName>
    <definedName name="Average_net_debt_for_RoRE_calculation___control___nominal.WWN">#REF!</definedName>
    <definedName name="Average_of_2020_25_RCV___nominal.ADDN1">#REF!</definedName>
    <definedName name="Average_of_2020_25_RCV___nominal.ADDN2">#REF!</definedName>
    <definedName name="Average_of_2020_25_RCV___nominal.BR">#REF!</definedName>
    <definedName name="Average_of_2020_25_RCV___nominal.WN">#REF!</definedName>
    <definedName name="Average_of_2020_25_RCV___nominal.WR">#REF!</definedName>
    <definedName name="Average_of_2020_25_RCV___nominal.WWN">#REF!</definedName>
    <definedName name="Average_of_Post_2025_RCV___nominal.ADDN1">#REF!</definedName>
    <definedName name="Average_of_Post_2025_RCV___nominal.ADDN2">#REF!</definedName>
    <definedName name="Average_of_Post_2025_RCV___nominal.BR">#REF!</definedName>
    <definedName name="Average_of_Post_2025_RCV___nominal.WN">#REF!</definedName>
    <definedName name="Average_of_Post_2025_RCV___nominal.WR">#REF!</definedName>
    <definedName name="Average_of_Post_2025_RCV___nominal.WWN">#REF!</definedName>
    <definedName name="Average_of_Pre_2020_RCV___nominal.ADDN1">#REF!</definedName>
    <definedName name="Average_of_Pre_2020_RCV___nominal.ADDN2">#REF!</definedName>
    <definedName name="Average_of_Pre_2020_RCV___nominal.BR">#REF!</definedName>
    <definedName name="Average_of_Pre_2020_RCV___nominal.WN">#REF!</definedName>
    <definedName name="Average_of_Pre_2020_RCV___nominal.WR">#REF!</definedName>
    <definedName name="Average_of_Pre_2020_RCV___nominal.WWN">#REF!</definedName>
    <definedName name="Average_of_RCV___ADDN1__nominal">#REF!</definedName>
    <definedName name="Average_of_RCV___ADDN2___nominal">#REF!</definedName>
    <definedName name="Average_of_RCV___Appointee___Fcst___nominal">#REF!</definedName>
    <definedName name="Average_of_RCV___Appointee___nominal">#REF!</definedName>
    <definedName name="Average_of_RCV___BR___nominal">#REF!</definedName>
    <definedName name="Average_of_RCV___control___nominal.ADDN1">#REF!</definedName>
    <definedName name="Average_of_RCV___control___nominal.ADDN2">#REF!</definedName>
    <definedName name="Average_of_RCV___control___nominal.BR">#REF!</definedName>
    <definedName name="Average_of_RCV___control___nominal.WN">#REF!</definedName>
    <definedName name="Average_of_RCV___control___nominal.WR">#REF!</definedName>
    <definedName name="Average_of_RCV___control___nominal.WWN">#REF!</definedName>
    <definedName name="Average_of_RCV___forecast____control___nominal.ADDN1">#REF!</definedName>
    <definedName name="Average_of_RCV___forecast____control___nominal.ADDN2">#REF!</definedName>
    <definedName name="Average_of_RCV___forecast____control___nominal.BR">#REF!</definedName>
    <definedName name="Average_of_RCV___forecast____control___nominal.WN">#REF!</definedName>
    <definedName name="Average_of_RCV___forecast____control___nominal.WR">#REF!</definedName>
    <definedName name="Average_of_RCV___forecast____control___nominal.WWN">#REF!</definedName>
    <definedName name="Average_of_RCV___Wholesale___nominal">#REF!</definedName>
    <definedName name="Average_of_RCV___WN___nominal">#REF!</definedName>
    <definedName name="Average_of_RCV___WR___nominal">#REF!</definedName>
    <definedName name="Average_of_RCV___WWN___nominal">#REF!</definedName>
    <definedName name="Average_post_2025_RCV_additions___nominal.ADDN1">#REF!</definedName>
    <definedName name="Average_post_2025_RCV_additions___nominal.ADDN2">#REF!</definedName>
    <definedName name="Average_post_2025_RCV_additions___nominal.BR">#REF!</definedName>
    <definedName name="Average_post_2025_RCV_additions___nominal.WN">#REF!</definedName>
    <definedName name="Average_post_2025_RCV_additions___nominal.WR">#REF!</definedName>
    <definedName name="Average_post_2025_RCV_additions___nominal.WWN">#REF!</definedName>
    <definedName name="Average_post_2025_RCV_additions___Wholesale___nominal">#REF!</definedName>
    <definedName name="Average_retail_service_revenue___tariff_band___nominal.1">#REF!</definedName>
    <definedName name="Average_retail_service_revenue___tariff_band___nominal.2">#REF!</definedName>
    <definedName name="Average_retail_service_revenue___tariff_band___nominal.3">#REF!</definedName>
    <definedName name="Average_Van_CO2">#REF!</definedName>
    <definedName name="Average_Van_Miles">#REF!</definedName>
    <definedName name="AVON">#REF!</definedName>
    <definedName name="AW_H">#REF!</definedName>
    <definedName name="AW_H_No">#REF!</definedName>
    <definedName name="AW_L">#REF!</definedName>
    <definedName name="AW_L_No">#REF!</definedName>
    <definedName name="AW_M">#REF!</definedName>
    <definedName name="AW_M_No">#REF!</definedName>
    <definedName name="AW_N_No">#REF!</definedName>
    <definedName name="AYL">#REF!</definedName>
    <definedName name="b" localSheetId="0" hidden="1">{"CHARGE",#N/A,FALSE,"401C11"}</definedName>
    <definedName name="b" localSheetId="4" hidden="1">{"CHARGE",#N/A,FALSE,"401C11"}</definedName>
    <definedName name="b" localSheetId="6" hidden="1">{"CHARGE",#N/A,FALSE,"401C11"}</definedName>
    <definedName name="b" localSheetId="12" hidden="1">{"CHARGE",#N/A,FALSE,"401C11"}</definedName>
    <definedName name="b" localSheetId="5" hidden="1">{"CHARGE",#N/A,FALSE,"401C11"}</definedName>
    <definedName name="b" localSheetId="7" hidden="1">{"CHARGE",#N/A,FALSE,"401C11"}</definedName>
    <definedName name="b" localSheetId="8" hidden="1">{"CHARGE",#N/A,FALSE,"401C11"}</definedName>
    <definedName name="b" hidden="1">{"CHARGE",#N/A,FALSE,"401C11"}</definedName>
    <definedName name="B_NFIN_All">#REF!</definedName>
    <definedName name="BAN">#REF!</definedName>
    <definedName name="BAS">#REF!</definedName>
    <definedName name="Base_Regulated_Equity___control___nominal.ADDN1">#REF!</definedName>
    <definedName name="Base_Regulated_Equity___control___nominal.ADDN2">#REF!</definedName>
    <definedName name="Base_Regulated_Equity___control___nominal.BR">#REF!</definedName>
    <definedName name="Base_Regulated_Equity___control___nominal.WN">#REF!</definedName>
    <definedName name="Base_Regulated_Equity___control___nominal.WR">#REF!</definedName>
    <definedName name="Base_Regulated_Equity___control___nominal.WWN">#REF!</definedName>
    <definedName name="Base_Regulated_Equity___issued_equity___nominal">#REF!</definedName>
    <definedName name="Base_Regulated_Equity___issued_equity___real">#REF!</definedName>
    <definedName name="Base_revenue_for_2024_25___nominal.ADDN1">#REF!</definedName>
    <definedName name="Base_revenue_for_2024_25___nominal.ADDN2">#REF!</definedName>
    <definedName name="Base_revenue_for_2024_25___nominal.BR">#REF!</definedName>
    <definedName name="Base_revenue_for_2024_25___nominal.WN">#REF!</definedName>
    <definedName name="Base_revenue_for_2024_25___nominal.WR">#REF!</definedName>
    <definedName name="Base_revenue_for_2024_25___nominal.WWN">#REF!</definedName>
    <definedName name="Base_RoRE_Appointee___nominal">#REF!</definedName>
    <definedName name="Base_RoRE_on_2020_25_RCV_bf_balance___control___nominal.ADDN1">#REF!</definedName>
    <definedName name="Base_RoRE_on_2020_25_RCV_bf_balance___control___nominal.ADDN2">#REF!</definedName>
    <definedName name="Base_RoRE_on_2020_25_RCV_bf_balance___control___nominal.BR">#REF!</definedName>
    <definedName name="Base_RoRE_on_2020_25_RCV_bf_balance___control___nominal.WN">#REF!</definedName>
    <definedName name="Base_RoRE_on_2020_25_RCV_bf_balance___control___nominal.WR">#REF!</definedName>
    <definedName name="Base_RoRE_on_2020_25_RCV_bf_balance___control___nominal.WWN">#REF!</definedName>
    <definedName name="Base_RoRE_on_Post_2025_RCV_balance___control___nominal.ADDN1">#REF!</definedName>
    <definedName name="Base_RoRE_on_Post_2025_RCV_balance___control___nominal.ADDN2">#REF!</definedName>
    <definedName name="Base_RoRE_on_Post_2025_RCV_balance___control___nominal.BR">#REF!</definedName>
    <definedName name="Base_RoRE_on_Post_2025_RCV_balance___control___nominal.WN">#REF!</definedName>
    <definedName name="Base_RoRE_on_Post_2025_RCV_balance___control___nominal.WR">#REF!</definedName>
    <definedName name="Base_RoRE_on_Post_2025_RCV_balance___control___nominal.WWN">#REF!</definedName>
    <definedName name="Base_RoRE_on_Pre_2020_RCV_bf_balance___control___nominal.ADDN1">#REF!</definedName>
    <definedName name="Base_RoRE_on_Pre_2020_RCV_bf_balance___control___nominal.ADDN2">#REF!</definedName>
    <definedName name="Base_RoRE_on_Pre_2020_RCV_bf_balance___control___nominal.BR">#REF!</definedName>
    <definedName name="Base_RoRE_on_Pre_2020_RCV_bf_balance___control___nominal.WN">#REF!</definedName>
    <definedName name="Base_RoRE_on_Pre_2020_RCV_bf_balance___control___nominal.WR">#REF!</definedName>
    <definedName name="Base_RoRE_on_Pre_2020_RCV_bf_balance___control___nominal.WWN">#REF!</definedName>
    <definedName name="Base_RoRE_percentage___control.ADDN1">#REF!</definedName>
    <definedName name="Base_RoRE_percentage___control.ADDN2">#REF!</definedName>
    <definedName name="Base_RoRE_percentage___control.BR">#REF!</definedName>
    <definedName name="Base_RoRE_percentage___control.WN">#REF!</definedName>
    <definedName name="Base_RoRE_percentage___control.WR">#REF!</definedName>
    <definedName name="Base_RoRE_percentage___control.WWN">#REF!</definedName>
    <definedName name="Base_RoRE_Wholesale___nominal">#REF!</definedName>
    <definedName name="BASE_YEAR">#REF!</definedName>
    <definedName name="BEDS">#REF!</definedName>
    <definedName name="BenchmarkAll">#REF!</definedName>
    <definedName name="BenchmarkAPbyDel">#REF!</definedName>
    <definedName name="BenchmarkTitle">#REF!</definedName>
    <definedName name="BERKS">#REF!</definedName>
    <definedName name="BIC">#REF!</definedName>
    <definedName name="BIC_Staging_unloaded" xml:space="preserve"> OFFSET(#REF!, 0, 0, COUNTA(#REF!), COUNTA(#REF!))</definedName>
    <definedName name="BIC_Staging_unloaded_header">#REF!</definedName>
    <definedName name="Bill_s_Demand_Planner">#REF!</definedName>
    <definedName name="Bio_resources___Allowed_Revenues___real">#REF!</definedName>
    <definedName name="Bio_resources___TDS_revenue___tonne___real">#REF!</definedName>
    <definedName name="Bio_resources___TDS_revenue_average___real">#REF!</definedName>
    <definedName name="Bio_resources___TDS_Revenues___real">#REF!</definedName>
    <definedName name="Biodiesel_Admin" localSheetId="4">#REF!</definedName>
    <definedName name="Biodiesel_Admin" localSheetId="6">#REF!</definedName>
    <definedName name="Biodiesel_Admin" localSheetId="12">#REF!</definedName>
    <definedName name="Biodiesel_Admin" localSheetId="5">#REF!</definedName>
    <definedName name="Biodiesel_Admin" localSheetId="7">#REF!</definedName>
    <definedName name="Biodiesel_Admin" localSheetId="8">#REF!</definedName>
    <definedName name="Biodiesel_Admin">#REF!</definedName>
    <definedName name="Biodiesel_Drink">#REF!</definedName>
    <definedName name="Biodiesel_EF_CO2">#REF!</definedName>
    <definedName name="Biodiesel_Sewage">#REF!</definedName>
    <definedName name="Biodiesel_Sludge">#REF!</definedName>
    <definedName name="Biogas_EF_CH4_Vol">#REF!</definedName>
    <definedName name="Biogas_EF_N2O_Vol">#REF!</definedName>
    <definedName name="Biogas_Sludge_CHP">#REF!</definedName>
    <definedName name="Biogas_volume">#REF!</definedName>
    <definedName name="Biogas_Volume_Estimate">#REF!</definedName>
    <definedName name="Biogas2_EF_CH4_Vol">#REF!</definedName>
    <definedName name="Bioresources_allowed_revenue_build_up___check">#REF!</definedName>
    <definedName name="Bioresources_allowed_revenue_build_up___check_overall">#REF!</definedName>
    <definedName name="Black_Cab_CO2">#REF!</definedName>
    <definedName name="Black_Cab_Pass_km">#REF!</definedName>
    <definedName name="BMGHIndex" hidden="1">"O"</definedName>
    <definedName name="BON_InputData">#REF!</definedName>
    <definedName name="BOW">#REF!</definedName>
    <definedName name="BRA">#REF!</definedName>
    <definedName name="BRLapr">#REF!</definedName>
    <definedName name="BRLBPtrans">#REF!</definedName>
    <definedName name="BRLtransition">#REF!</definedName>
    <definedName name="BSD">#REF!</definedName>
    <definedName name="BUCKS">#REF!</definedName>
    <definedName name="Bus_CO2">#REF!</definedName>
    <definedName name="Bus_Pass_km">#REF!</definedName>
    <definedName name="Busines_Advance_receipts_lag_factor_unmeasured___adjusted">#REF!</definedName>
    <definedName name="Business_Advance_receipts_lag_factor_measured">#REF!</definedName>
    <definedName name="Business_Advance_receipts_lag_factor_measured___adjusted">#REF!</definedName>
    <definedName name="Business_advance_receipts_measured___nominal___b_f">#REF!</definedName>
    <definedName name="Business_advance_receipts_unmeasured___nominal___b_f">#REF!</definedName>
    <definedName name="Business_advance_receipts_weighting___measured">#REF!</definedName>
    <definedName name="Business_advance_receipts_weighting___unmeasured">#REF!</definedName>
    <definedName name="Business_aggregate_net_margin__">#REF!</definedName>
    <definedName name="Business_aggregate_net_margin___nominal">#REF!</definedName>
    <definedName name="Business_apportioned_direct_procurement_from_customers___infrastructure_cost___real___Total">#REF!</definedName>
    <definedName name="Business_creditor_lag_factor">#REF!</definedName>
    <definedName name="Business_creditor_target_balance___nominal">#REF!</definedName>
    <definedName name="Business_debtor_lag_factor">#REF!</definedName>
    <definedName name="Business_debtor_target_balance___nominal">#REF!</definedName>
    <definedName name="Business_Headroom____of_net_margin_">#REF!</definedName>
    <definedName name="Business_net_margin_tariff_band___nominal.1">#REF!</definedName>
    <definedName name="Business_net_margin_tariff_band___nominal.2">#REF!</definedName>
    <definedName name="Business_net_margin_tariff_band___nominal.3">#REF!</definedName>
    <definedName name="Business_retail_adjustment___Tariff_Band___real.1">#REF!</definedName>
    <definedName name="Business_retail_adjustment___Tariff_Band___real.2">#REF!</definedName>
    <definedName name="Business_retail_adjustment___Tariff_Band___real.3">#REF!</definedName>
    <definedName name="Business_retail_adjustment_excluding_margin___Tariff_Band___real.1">#REF!</definedName>
    <definedName name="Business_retail_adjustment_excluding_margin___Tariff_Band___real.2">#REF!</definedName>
    <definedName name="Business_retail_adjustment_excluding_margin___Tariff_Band___real.3">#REF!</definedName>
    <definedName name="Business_retail_Advance_receipts_creditor_days_measured">#REF!</definedName>
    <definedName name="Business_retail_Advance_receipts_lag_factor_unmeasured">#REF!</definedName>
    <definedName name="Business_retail_apportionment">#REF!</definedName>
    <definedName name="Business_retail_impact_of_post_financeability_adjustment___nominal">#REF!</definedName>
    <definedName name="Business_retail_impact_of_post_financeability_adjustment_excluding_wholesale___nominal">#REF!</definedName>
    <definedName name="Business_retail_revenue_____nominal">#REF!</definedName>
    <definedName name="Business_retail_revenue__m___nominal">#REF!</definedName>
    <definedName name="Business_retail_revenue_adjustment___nominal">#REF!</definedName>
    <definedName name="Business_retail_revenue_override_flag">#REF!</definedName>
    <definedName name="Business_retail_service_revenue___nominal">#REF!</definedName>
    <definedName name="Business_retail_service_revenue___real">#REF!</definedName>
    <definedName name="Business_retail_service_revenue__exc_post_financeability____real">#REF!</definedName>
    <definedName name="Business_revenue_received___nominal">#REF!</definedName>
    <definedName name="Business_tax_charge____of_net_margin_">#REF!</definedName>
    <definedName name="Business_tax_charge_by_band___nominal.1">#REF!</definedName>
    <definedName name="Business_tax_charge_by_band___nominal.2">#REF!</definedName>
    <definedName name="Business_tax_charge_by_band___nominal.3">#REF!</definedName>
    <definedName name="Business_wholesale_cost_paid___nominal">#REF!</definedName>
    <definedName name="Business_working_capital_interest____of_net_margin___interest_received_">#REF!</definedName>
    <definedName name="Business_working_capital_interest_by_tariff_band___nominal.1">#REF!</definedName>
    <definedName name="Business_working_capital_interest_by_tariff_band___nominal.2">#REF!</definedName>
    <definedName name="Business_working_capital_interest_by_tariff_band___nominal.3">#REF!</definedName>
    <definedName name="BW_FIN_All">#REF!</definedName>
    <definedName name="BWW_FIN_All">#REF!</definedName>
    <definedName name="BZNHOME">#REF!</definedName>
    <definedName name="C_ISF">#REF!</definedName>
    <definedName name="C_Leakage">#REF!</definedName>
    <definedName name="C_MRepair">#REF!</definedName>
    <definedName name="C_PCC">#REF!</definedName>
    <definedName name="C_PI">#REF!</definedName>
    <definedName name="C_PSR">#REF!</definedName>
    <definedName name="C_RSFinS">#REF!</definedName>
    <definedName name="C_RSRinD">#REF!</definedName>
    <definedName name="C_SC">#REF!</definedName>
    <definedName name="C_TWC">#REF!</definedName>
    <definedName name="C_UOutage">#REF!</definedName>
    <definedName name="C_WQC">#REF!</definedName>
    <definedName name="C_WSI">#REF!</definedName>
    <definedName name="Called_up_share_capital__including_share_premium_balance___Appointee___nominal">#REF!</definedName>
    <definedName name="Called_up_share_capital__including_share_premium_balance___Appointee___nominal.BEG">#REF!</definedName>
    <definedName name="Called_up_share_capital_balance___control___nominal.ADDN1">#REF!</definedName>
    <definedName name="Called_up_share_capital_balance___control___nominal.ADDN1.BEG">#REF!</definedName>
    <definedName name="Called_up_share_capital_balance___control___nominal.ADDN2">#REF!</definedName>
    <definedName name="Called_up_share_capital_balance___control___nominal.ADDN2.BEG">#REF!</definedName>
    <definedName name="Called_up_share_capital_balance___control___nominal.BR">#REF!</definedName>
    <definedName name="Called_up_share_capital_balance___control___nominal.BR.BEG">#REF!</definedName>
    <definedName name="Called_up_share_capital_balance___control___nominal.WN">#REF!</definedName>
    <definedName name="Called_up_share_capital_balance___control___nominal.WN.BEG">#REF!</definedName>
    <definedName name="Called_up_share_capital_balance___control___nominal.WR">#REF!</definedName>
    <definedName name="Called_up_share_capital_balance___control___nominal.WR.BEG">#REF!</definedName>
    <definedName name="Called_up_share_capital_balance___control___nominal.WWN">#REF!</definedName>
    <definedName name="Called_up_share_capital_balance___control___nominal.WWN.BEG">#REF!</definedName>
    <definedName name="Called_up_share_capital_balance___Wholesale___nominal">#REF!</definedName>
    <definedName name="CAMBS">#REF!</definedName>
    <definedName name="CAPACT">#REF!</definedName>
    <definedName name="CAPCALC2">#REF!</definedName>
    <definedName name="Capex___Appointee___nominal">#REF!</definedName>
    <definedName name="Capex___Appointee___nominal.NEG">#REF!</definedName>
    <definedName name="Capex_creditor_balance___Appointee___nominal">#REF!</definedName>
    <definedName name="Capex_creditor_balance___Business___nominal">#REF!</definedName>
    <definedName name="Capex_creditor_balance___Business___nominal.BEG">#REF!</definedName>
    <definedName name="Capex_creditor_balance___residential___nominal">#REF!</definedName>
    <definedName name="Capex_creditor_balance___residential___nominal.BEG">#REF!</definedName>
    <definedName name="Capex_creditor_balance___Retail___nominal">#REF!</definedName>
    <definedName name="Capex_creditor_lag_factor">#REF!</definedName>
    <definedName name="Capex_creditor_target_balance___business___nominal">#REF!</definedName>
    <definedName name="Capex_creditor_target_balance___control___nominal.ADDN1">#REF!</definedName>
    <definedName name="Capex_creditor_target_balance___control___nominal.ADDN2">#REF!</definedName>
    <definedName name="Capex_creditor_target_balance___control___nominal.BR">#REF!</definedName>
    <definedName name="Capex_creditor_target_balance___control___nominal.WN">#REF!</definedName>
    <definedName name="Capex_creditor_target_balance___control___nominal.WR">#REF!</definedName>
    <definedName name="Capex_creditor_target_balance___control___nominal.WWN">#REF!</definedName>
    <definedName name="Capex_creditor_target_balance___residential___nominal">#REF!</definedName>
    <definedName name="Capex_creditors_balance___control.ADDN1">#REF!</definedName>
    <definedName name="Capex_creditors_balance___control.ADDN2">#REF!</definedName>
    <definedName name="Capex_creditors_balance___control.BR">#REF!</definedName>
    <definedName name="Capex_creditors_balance___control.WN">#REF!</definedName>
    <definedName name="Capex_creditors_balance___control.WR">#REF!</definedName>
    <definedName name="Capex_creditors_balance___control.WWN">#REF!</definedName>
    <definedName name="Capex_creditors_balance___control___nominal.ADDN1">#REF!</definedName>
    <definedName name="Capex_creditors_balance___control___nominal.ADDN1.BEG">#REF!</definedName>
    <definedName name="Capex_creditors_balance___control___nominal.ADDN2">#REF!</definedName>
    <definedName name="Capex_creditors_balance___control___nominal.ADDN2.BEG">#REF!</definedName>
    <definedName name="Capex_creditors_balance___control___nominal.BR">#REF!</definedName>
    <definedName name="Capex_creditors_balance___control___nominal.BR.BEG">#REF!</definedName>
    <definedName name="Capex_creditors_balance___control___nominal.WN">#REF!</definedName>
    <definedName name="Capex_creditors_balance___control___nominal.WN.BEG">#REF!</definedName>
    <definedName name="Capex_creditors_balance___control___nominal.WR">#REF!</definedName>
    <definedName name="Capex_creditors_balance___control___nominal.WR.BEG">#REF!</definedName>
    <definedName name="Capex_creditors_balance___control___nominal.WWN">#REF!</definedName>
    <definedName name="Capex_creditors_balance___control___nominal.WWN.BEG">#REF!</definedName>
    <definedName name="Capex_creditors_balance___Wholesale___nominal">#REF!</definedName>
    <definedName name="Capex_grants_and_contributions___nominal.ADDN1">#REF!</definedName>
    <definedName name="Capex_grants_and_contributions___nominal.ADDN2">#REF!</definedName>
    <definedName name="Capex_grants_and_contributions___nominal.BR">#REF!</definedName>
    <definedName name="Capex_grants_and_contributions___nominal.WN">#REF!</definedName>
    <definedName name="Capex_grants_and_contributions___nominal.WR">#REF!</definedName>
    <definedName name="Capex_grants_and_contributions___nominal.WWN">#REF!</definedName>
    <definedName name="Capex_grants_and_contributions___real.ADDN1">#REF!</definedName>
    <definedName name="Capex_grants_and_contributions___real.ADDN2">#REF!</definedName>
    <definedName name="Capex_grants_and_contributions___real.BR">#REF!</definedName>
    <definedName name="Capex_grants_and_contributions___real.WN">#REF!</definedName>
    <definedName name="Capex_grants_and_contributions___real.WR">#REF!</definedName>
    <definedName name="Capex_grants_and_contributions___real.WWN">#REF!</definedName>
    <definedName name="Capital_allowance___structures_and_buldings_pool___control___nominal.ADDN1">#REF!</definedName>
    <definedName name="Capital_allowance___structures_and_buldings_pool___control___nominal.ADDN2">#REF!</definedName>
    <definedName name="Capital_allowance___structures_and_buldings_pool___control___nominal.BR">#REF!</definedName>
    <definedName name="Capital_allowance___structures_and_buldings_pool___control___nominal.WN">#REF!</definedName>
    <definedName name="Capital_allowance___structures_and_buldings_pool___control___nominal.WR">#REF!</definedName>
    <definedName name="Capital_allowance___structures_and_buldings_pool___control___nominal.WWN">#REF!</definedName>
    <definedName name="Capital_allowance_balance___main_rate_pool___capital_expenditure___nominal.ADDN1">#REF!</definedName>
    <definedName name="Capital_allowance_balance___main_rate_pool___capital_expenditure___nominal.ADDN1.BEG">#REF!</definedName>
    <definedName name="Capital_allowance_balance___main_rate_pool___capital_expenditure___nominal.ADDN2">#REF!</definedName>
    <definedName name="Capital_allowance_balance___main_rate_pool___capital_expenditure___nominal.ADDN2.BEG">#REF!</definedName>
    <definedName name="Capital_allowance_balance___main_rate_pool___capital_expenditure___nominal.BR">#REF!</definedName>
    <definedName name="Capital_allowance_balance___main_rate_pool___capital_expenditure___nominal.BR.BEG">#REF!</definedName>
    <definedName name="Capital_allowance_balance___main_rate_pool___capital_expenditure___nominal.WN">#REF!</definedName>
    <definedName name="Capital_allowance_balance___main_rate_pool___capital_expenditure___nominal.WN.BEG">#REF!</definedName>
    <definedName name="Capital_allowance_balance___main_rate_pool___capital_expenditure___nominal.WR">#REF!</definedName>
    <definedName name="Capital_allowance_balance___main_rate_pool___capital_expenditure___nominal.WR.BEG">#REF!</definedName>
    <definedName name="Capital_allowance_balance___main_rate_pool___capital_expenditure___nominal.WWN">#REF!</definedName>
    <definedName name="Capital_allowance_balance___main_rate_pool___capital_expenditure___nominal.WWN.BEG">#REF!</definedName>
    <definedName name="Capital_allowance_balance___special_rate_pool___capital_expenditure___nominal.ADDN1">#REF!</definedName>
    <definedName name="Capital_allowance_balance___special_rate_pool___capital_expenditure___nominal.ADDN1.BEG">#REF!</definedName>
    <definedName name="Capital_allowance_balance___special_rate_pool___capital_expenditure___nominal.ADDN2">#REF!</definedName>
    <definedName name="Capital_allowance_balance___special_rate_pool___capital_expenditure___nominal.ADDN2.BEG">#REF!</definedName>
    <definedName name="Capital_allowance_balance___special_rate_pool___capital_expenditure___nominal.BR">#REF!</definedName>
    <definedName name="Capital_allowance_balance___special_rate_pool___capital_expenditure___nominal.BR.BEG">#REF!</definedName>
    <definedName name="Capital_allowance_balance___special_rate_pool___capital_expenditure___nominal.WN">#REF!</definedName>
    <definedName name="Capital_allowance_balance___special_rate_pool___capital_expenditure___nominal.WN.BEG">#REF!</definedName>
    <definedName name="Capital_allowance_balance___special_rate_pool___capital_expenditure___nominal.WR">#REF!</definedName>
    <definedName name="Capital_allowance_balance___special_rate_pool___capital_expenditure___nominal.WR.BEG">#REF!</definedName>
    <definedName name="Capital_allowance_balance___special_rate_pool___capital_expenditure___nominal.WWN">#REF!</definedName>
    <definedName name="Capital_allowance_balance___special_rate_pool___capital_expenditure___nominal.WWN.BEG">#REF!</definedName>
    <definedName name="Capital_allowance_balance___structures_and_buildings_pool___new_capital_expenditure___nominal.ADDN1">#REF!</definedName>
    <definedName name="Capital_allowance_balance___structures_and_buildings_pool___new_capital_expenditure___nominal.ADDN1.BEG">#REF!</definedName>
    <definedName name="Capital_allowance_balance___structures_and_buildings_pool___new_capital_expenditure___nominal.ADDN2">#REF!</definedName>
    <definedName name="Capital_allowance_balance___structures_and_buildings_pool___new_capital_expenditure___nominal.ADDN2.BEG">#REF!</definedName>
    <definedName name="Capital_allowance_balance___structures_and_buildings_pool___new_capital_expenditure___nominal.BR">#REF!</definedName>
    <definedName name="Capital_allowance_balance___structures_and_buildings_pool___new_capital_expenditure___nominal.BR.BEG">#REF!</definedName>
    <definedName name="Capital_allowance_balance___structures_and_buildings_pool___new_capital_expenditure___nominal.WN">#REF!</definedName>
    <definedName name="Capital_allowance_balance___structures_and_buildings_pool___new_capital_expenditure___nominal.WN.BEG">#REF!</definedName>
    <definedName name="Capital_allowance_balance___structures_and_buildings_pool___new_capital_expenditure___nominal.WR">#REF!</definedName>
    <definedName name="Capital_allowance_balance___structures_and_buildings_pool___new_capital_expenditure___nominal.WR.BEG">#REF!</definedName>
    <definedName name="Capital_allowance_balance___structures_and_buildings_pool___new_capital_expenditure___nominal.WWN">#REF!</definedName>
    <definedName name="Capital_allowance_balance___structures_and_buildings_pool___new_capital_expenditure___nominal.WWN.BEG">#REF!</definedName>
    <definedName name="Capital_allowances___control___nominal.ADDN1">#REF!</definedName>
    <definedName name="Capital_allowances___control___nominal.ADDN2">#REF!</definedName>
    <definedName name="Capital_allowances___control___nominal.BR">#REF!</definedName>
    <definedName name="Capital_allowances___control___nominal.WN">#REF!</definedName>
    <definedName name="Capital_allowances___control___nominal.WR">#REF!</definedName>
    <definedName name="Capital_allowances___control___nominal.WWN">#REF!</definedName>
    <definedName name="Capital_allowances___existing_expenditure___main_rate_pool___control___nominal.ADDN1">#REF!</definedName>
    <definedName name="Capital_allowances___existing_expenditure___main_rate_pool___control___nominal.ADDN2">#REF!</definedName>
    <definedName name="Capital_allowances___existing_expenditure___main_rate_pool___control___nominal.BR">#REF!</definedName>
    <definedName name="Capital_allowances___existing_expenditure___main_rate_pool___control___nominal.WN">#REF!</definedName>
    <definedName name="Capital_allowances___existing_expenditure___main_rate_pool___control___nominal.WR">#REF!</definedName>
    <definedName name="Capital_allowances___existing_expenditure___main_rate_pool___control___nominal.WWN">#REF!</definedName>
    <definedName name="Capital_allowances___existing_expenditure___special_rate_pool___control___nominal.ADDN1">#REF!</definedName>
    <definedName name="Capital_allowances___existing_expenditure___special_rate_pool___control___nominal.ADDN2">#REF!</definedName>
    <definedName name="Capital_allowances___existing_expenditure___special_rate_pool___control___nominal.BR">#REF!</definedName>
    <definedName name="Capital_allowances___existing_expenditure___special_rate_pool___control___nominal.WN">#REF!</definedName>
    <definedName name="Capital_allowances___existing_expenditure___special_rate_pool___control___nominal.WR">#REF!</definedName>
    <definedName name="Capital_allowances___existing_expenditure___special_rate_pool___control___nominal.WWN">#REF!</definedName>
    <definedName name="Capital_allowances___existing_expenditure___structures_and_buildings_pool___control___nominal.ADDN1">#REF!</definedName>
    <definedName name="Capital_allowances___existing_expenditure___structures_and_buildings_pool___control___nominal.ADDN2">#REF!</definedName>
    <definedName name="Capital_allowances___existing_expenditure___structures_and_buildings_pool___control___nominal.BR">#REF!</definedName>
    <definedName name="Capital_allowances___existing_expenditure___structures_and_buildings_pool___control___nominal.WN">#REF!</definedName>
    <definedName name="Capital_allowances___existing_expenditure___structures_and_buildings_pool___control___nominal.WR">#REF!</definedName>
    <definedName name="Capital_allowances___existing_expenditure___structures_and_buildings_pool___control___nominal.WWN">#REF!</definedName>
    <definedName name="Capital_allowances___main_rate_pool___control___nominal.ADDN1">#REF!</definedName>
    <definedName name="Capital_allowances___main_rate_pool___control___nominal.ADDN2">#REF!</definedName>
    <definedName name="Capital_allowances___main_rate_pool___control___nominal.BR">#REF!</definedName>
    <definedName name="Capital_allowances___main_rate_pool___control___nominal.WN">#REF!</definedName>
    <definedName name="Capital_allowances___main_rate_pool___control___nominal.WR">#REF!</definedName>
    <definedName name="Capital_allowances___main_rate_pool___control___nominal.WWN">#REF!</definedName>
    <definedName name="Capital_allowances___new_expenditure___main_rate_pool___control___nominal.ADDN1">#REF!</definedName>
    <definedName name="Capital_allowances___new_expenditure___main_rate_pool___control___nominal.ADDN2">#REF!</definedName>
    <definedName name="Capital_allowances___new_expenditure___main_rate_pool___control___nominal.BR">#REF!</definedName>
    <definedName name="Capital_allowances___new_expenditure___main_rate_pool___control___nominal.WN">#REF!</definedName>
    <definedName name="Capital_allowances___new_expenditure___main_rate_pool___control___nominal.WR">#REF!</definedName>
    <definedName name="Capital_allowances___new_expenditure___main_rate_pool___control___nominal.WWN">#REF!</definedName>
    <definedName name="Capital_allowances___new_expenditure___special_rate_pool___control___nominal.ADDN1">#REF!</definedName>
    <definedName name="Capital_allowances___new_expenditure___special_rate_pool___control___nominal.ADDN2">#REF!</definedName>
    <definedName name="Capital_allowances___new_expenditure___special_rate_pool___control___nominal.BR">#REF!</definedName>
    <definedName name="Capital_allowances___new_expenditure___special_rate_pool___control___nominal.WN">#REF!</definedName>
    <definedName name="Capital_allowances___new_expenditure___special_rate_pool___control___nominal.WR">#REF!</definedName>
    <definedName name="Capital_allowances___new_expenditure___special_rate_pool___control___nominal.WWN">#REF!</definedName>
    <definedName name="Capital_allowances___new_expenditure___structures_and_buildings_pool___control___nominal.ADDN1">#REF!</definedName>
    <definedName name="Capital_allowances___new_expenditure___structures_and_buildings_pool___control___nominal.ADDN2">#REF!</definedName>
    <definedName name="Capital_allowances___new_expenditure___structures_and_buildings_pool___control___nominal.BR">#REF!</definedName>
    <definedName name="Capital_allowances___new_expenditure___structures_and_buildings_pool___control___nominal.WN">#REF!</definedName>
    <definedName name="Capital_allowances___new_expenditure___structures_and_buildings_pool___control___nominal.WR">#REF!</definedName>
    <definedName name="Capital_allowances___new_expenditure___structures_and_buildings_pool___control___nominal.WWN">#REF!</definedName>
    <definedName name="Capital_allowances___special_rate_pool___control___nominal.ADDN1">#REF!</definedName>
    <definedName name="Capital_allowances___special_rate_pool___control___nominal.ADDN2">#REF!</definedName>
    <definedName name="Capital_allowances___special_rate_pool___control___nominal.BR">#REF!</definedName>
    <definedName name="Capital_allowances___special_rate_pool___control___nominal.WN">#REF!</definedName>
    <definedName name="Capital_allowances___special_rate_pool___control___nominal.WR">#REF!</definedName>
    <definedName name="Capital_allowances___special_rate_pool___control___nominal.WWN">#REF!</definedName>
    <definedName name="Capital_allowances___Wholesale___nominal">#REF!</definedName>
    <definedName name="Capital_expenditure___Business___nominal">#REF!</definedName>
    <definedName name="Capital_expenditure___Business___nominal___POS">#REF!</definedName>
    <definedName name="Capital_expenditure___Residential___nominal">#REF!</definedName>
    <definedName name="Capital_expenditure___Residential___nominal.NEG">#REF!</definedName>
    <definedName name="Capital_expenditure___Retail___nominal">#REF!</definedName>
    <definedName name="Capital_expenditure___Retail___nominal___POS">#REF!</definedName>
    <definedName name="Capital_expenditure_proportions_lines_sum_to_100_.ADDN1">#REF!</definedName>
    <definedName name="Capital_expenditure_proportions_lines_sum_to_100_.ADDN2">#REF!</definedName>
    <definedName name="Capital_expenditure_proportions_lines_sum_to_100_.BR">#REF!</definedName>
    <definedName name="Capital_expenditure_proportions_lines_sum_to_100_.WN">#REF!</definedName>
    <definedName name="Capital_expenditure_proportions_lines_sum_to_100_.WR">#REF!</definedName>
    <definedName name="Capital_expenditure_proportions_lines_sum_to_100_.WWN">#REF!</definedName>
    <definedName name="Capital_expenditure_proportions_lines_sum_to_100__overall.ADDN1">#REF!</definedName>
    <definedName name="Capital_expenditure_proportions_lines_sum_to_100__overall.ADDN2">#REF!</definedName>
    <definedName name="Capital_expenditure_proportions_lines_sum_to_100__overall.BR">#REF!</definedName>
    <definedName name="Capital_expenditure_proportions_lines_sum_to_100__overall.WN">#REF!</definedName>
    <definedName name="Capital_expenditure_proportions_lines_sum_to_100__overall.WR">#REF!</definedName>
    <definedName name="Capital_expenditure_proportions_lines_sum_to_100__overall.WWN">#REF!</definedName>
    <definedName name="CAPWD">#REF!</definedName>
    <definedName name="CASH">#REF!</definedName>
    <definedName name="Cash_and_cash_equivalents_actual_initial_balance___wholesale___nominal">#REF!</definedName>
    <definedName name="Cash_associated_with_revenue_adjustment___nominal.ADDN1">#REF!</definedName>
    <definedName name="Cash_associated_with_revenue_adjustment___nominal.ADDN1.BEG">#REF!</definedName>
    <definedName name="Cash_associated_with_revenue_adjustment___nominal.ADDN2">#REF!</definedName>
    <definedName name="Cash_associated_with_revenue_adjustment___nominal.ADDN2.BEG">#REF!</definedName>
    <definedName name="Cash_associated_with_revenue_adjustment___nominal.BR">#REF!</definedName>
    <definedName name="Cash_associated_with_revenue_adjustment___nominal.BR.BEG">#REF!</definedName>
    <definedName name="Cash_associated_with_revenue_adjustment___nominal.WN">#REF!</definedName>
    <definedName name="Cash_associated_with_revenue_adjustment___nominal.WN.BEG">#REF!</definedName>
    <definedName name="Cash_associated_with_revenue_adjustment___nominal.WR">#REF!</definedName>
    <definedName name="Cash_associated_with_revenue_adjustment___nominal.WR.BEG">#REF!</definedName>
    <definedName name="Cash_associated_with_revenue_adjustment___nominal.WWN">#REF!</definedName>
    <definedName name="Cash_associated_with_revenue_adjustment___nominal.WWN.BEG">#REF!</definedName>
    <definedName name="Cash_flow_available_for_dividends___Business___nominal">#REF!</definedName>
    <definedName name="Cash_flow_available_for_dividends___Residential___nominal">#REF!</definedName>
    <definedName name="Cash_interest_cover___Appointee">#REF!</definedName>
    <definedName name="Cash_interest_cover___control.ADDN1">#REF!</definedName>
    <definedName name="Cash_interest_cover___control.ADDN2">#REF!</definedName>
    <definedName name="Cash_interest_cover___control.BR">#REF!</definedName>
    <definedName name="Cash_interest_cover___control.WN">#REF!</definedName>
    <definedName name="Cash_interest_cover___control.WR">#REF!</definedName>
    <definedName name="Cash_interest_cover___control.WWN">#REF!</definedName>
    <definedName name="Cash_interest_cover___Post_Fin_adj___Appointee">#REF!</definedName>
    <definedName name="Cash_interest_cover___weighted_average___Appointee">#REF!</definedName>
    <definedName name="Cash_interest_rate___effect_of_tax_charge.ADDN1">#REF!</definedName>
    <definedName name="Cash_interest_rate___effect_of_tax_charge.ADDN2">#REF!</definedName>
    <definedName name="Cash_interest_rate___effect_of_tax_charge.BR">#REF!</definedName>
    <definedName name="Cash_interest_rate___effect_of_tax_charge.WN">#REF!</definedName>
    <definedName name="Cash_interest_rate___effect_of_tax_charge.WR">#REF!</definedName>
    <definedName name="Cash_interest_rate___effect_of_tax_charge.WWN">#REF!</definedName>
    <definedName name="Cash_interest_receivable___payable__from_tax___dividend_calcs___control___nominal.ADDN1">#REF!</definedName>
    <definedName name="Cash_interest_receivable___payable__from_tax___dividend_calcs___control___nominal.ADDN2">#REF!</definedName>
    <definedName name="Cash_interest_receivable___payable__from_tax___dividend_calcs___control___nominal.BR">#REF!</definedName>
    <definedName name="Cash_interest_receivable___payable__from_tax___dividend_calcs___control___nominal.WN">#REF!</definedName>
    <definedName name="Cash_interest_receivable___payable__from_tax___dividend_calcs___control___nominal.WR">#REF!</definedName>
    <definedName name="Cash_interest_receivable___payable__from_tax___dividend_calcs___control___nominal.WWN">#REF!</definedName>
    <definedName name="Cash_interest_receivable___payable__from_tax___dividend_calcs___wholesale___nominal">#REF!</definedName>
    <definedName name="Cash_movement_not_associated_with_Tax_or_Dividend_calcs___control___nominal.ADDN1">#REF!</definedName>
    <definedName name="Cash_movement_not_associated_with_Tax_or_Dividend_calcs___control___nominal.ADDN2">#REF!</definedName>
    <definedName name="Cash_movement_not_associated_with_Tax_or_Dividend_calcs___control___nominal.BR">#REF!</definedName>
    <definedName name="Cash_movement_not_associated_with_Tax_or_Dividend_calcs___control___nominal.WN">#REF!</definedName>
    <definedName name="Cash_movement_not_associated_with_Tax_or_Dividend_calcs___control___nominal.WR">#REF!</definedName>
    <definedName name="Cash_movement_not_associated_with_Tax_or_Dividend_calcs___control___nominal.WWN">#REF!</definedName>
    <definedName name="Cash_movement_not_associated_with_Tax_or_Dividend_calcs_balance___control___nominal.ADDN1">#REF!</definedName>
    <definedName name="Cash_movement_not_associated_with_Tax_or_Dividend_calcs_balance___control___nominal.ADDN1.BEG">#REF!</definedName>
    <definedName name="Cash_movement_not_associated_with_Tax_or_Dividend_calcs_balance___control___nominal.ADDN2">#REF!</definedName>
    <definedName name="Cash_movement_not_associated_with_Tax_or_Dividend_calcs_balance___control___nominal.ADDN2.BEG">#REF!</definedName>
    <definedName name="Cash_movement_not_associated_with_Tax_or_Dividend_calcs_balance___control___nominal.BR">#REF!</definedName>
    <definedName name="Cash_movement_not_associated_with_Tax_or_Dividend_calcs_balance___control___nominal.BR.BEG">#REF!</definedName>
    <definedName name="Cash_movement_not_associated_with_Tax_or_Dividend_calcs_balance___control___nominal.WN">#REF!</definedName>
    <definedName name="Cash_movement_not_associated_with_Tax_or_Dividend_calcs_balance___control___nominal.WN.BEG">#REF!</definedName>
    <definedName name="Cash_movement_not_associated_with_Tax_or_Dividend_calcs_balance___control___nominal.WR">#REF!</definedName>
    <definedName name="Cash_movement_not_associated_with_Tax_or_Dividend_calcs_balance___control___nominal.WR.BEG">#REF!</definedName>
    <definedName name="Cash_movement_not_associated_with_Tax_or_Dividend_calcs_balance___control___nominal.WWN">#REF!</definedName>
    <definedName name="Cash_movement_not_associated_with_Tax_or_Dividend_calcs_balance___control___nominal.WWN.BEG">#REF!</definedName>
    <definedName name="cat_m_1">#REF!</definedName>
    <definedName name="cat_m_2">#REF!</definedName>
    <definedName name="cat_m_3">#REF!</definedName>
    <definedName name="cat_y_1">#REF!</definedName>
    <definedName name="cat_y_2">#REF!</definedName>
    <definedName name="cat_y_3">#REF!</definedName>
    <definedName name="category_table">#REF!</definedName>
    <definedName name="CH4_CO2eq_GWP">#REF!</definedName>
    <definedName name="Change_in_accelerated_capital_allowances___control___nominal.ADDN1">#REF!</definedName>
    <definedName name="Change_in_accelerated_capital_allowances___control___nominal.ADDN2">#REF!</definedName>
    <definedName name="Change_in_accelerated_capital_allowances___control___nominal.BR">#REF!</definedName>
    <definedName name="Change_in_accelerated_capital_allowances___control___nominal.WN">#REF!</definedName>
    <definedName name="Change_in_accelerated_capital_allowances___control___nominal.WR">#REF!</definedName>
    <definedName name="Change_in_accelerated_capital_allowances___control___nominal.WWN">#REF!</definedName>
    <definedName name="Change_in_accelerated_capital_allowances___post_financeability___control___nominal.ADDN1">#REF!</definedName>
    <definedName name="Change_in_accelerated_capital_allowances___post_financeability___control___nominal.ADDN2">#REF!</definedName>
    <definedName name="Change_in_accelerated_capital_allowances___post_financeability___control___nominal.BR">#REF!</definedName>
    <definedName name="Change_in_accelerated_capital_allowances___post_financeability___control___nominal.WN">#REF!</definedName>
    <definedName name="Change_in_accelerated_capital_allowances___post_financeability___control___nominal.WR">#REF!</definedName>
    <definedName name="Change_in_accelerated_capital_allowances___post_financeability___control___nominal.WWN">#REF!</definedName>
    <definedName name="Change_in_net_debt_balance___control___nominal.ADDN1">#REF!</definedName>
    <definedName name="Change_in_net_debt_balance___control___nominal.ADDN1.BEG">#REF!</definedName>
    <definedName name="Change_in_net_debt_balance___control___nominal.ADDN2">#REF!</definedName>
    <definedName name="Change_in_net_debt_balance___control___nominal.ADDN2.BEG">#REF!</definedName>
    <definedName name="Change_in_net_debt_balance___control___nominal.BR">#REF!</definedName>
    <definedName name="Change_in_net_debt_balance___control___nominal.BR.BEG">#REF!</definedName>
    <definedName name="Change_in_net_debt_balance___control___nominal.WN">#REF!</definedName>
    <definedName name="Change_in_net_debt_balance___control___nominal.WN.BEG">#REF!</definedName>
    <definedName name="Change_in_net_debt_balance___control___nominal.WR">#REF!</definedName>
    <definedName name="Change_in_net_debt_balance___control___nominal.WR.BEG">#REF!</definedName>
    <definedName name="Change_in_net_debt_balance___control___nominal.WWN">#REF!</definedName>
    <definedName name="Change_in_net_debt_balance___control___nominal.WWN.BEG">#REF!</definedName>
    <definedName name="Change_in_net_debt_opening___control___nominal.ADDN1">#REF!</definedName>
    <definedName name="Change_in_net_debt_opening___control___nominal.ADDN2">#REF!</definedName>
    <definedName name="Change_in_net_debt_opening___control___nominal.BR">#REF!</definedName>
    <definedName name="Change_in_net_debt_opening___control___nominal.WN">#REF!</definedName>
    <definedName name="Change_in_net_debt_opening___control___nominal.WR">#REF!</definedName>
    <definedName name="Change_in_net_debt_opening___control___nominal.WWN">#REF!</definedName>
    <definedName name="Change_in_net_debt_opening___wholesale___nominal">#REF!</definedName>
    <definedName name="change1" localSheetId="0" hidden="1">{"CHARGE",#N/A,FALSE,"401C11"}</definedName>
    <definedName name="change1" localSheetId="4" hidden="1">{"CHARGE",#N/A,FALSE,"401C11"}</definedName>
    <definedName name="change1" localSheetId="6" hidden="1">{"CHARGE",#N/A,FALSE,"401C11"}</definedName>
    <definedName name="change1" localSheetId="12" hidden="1">{"CHARGE",#N/A,FALSE,"401C11"}</definedName>
    <definedName name="change1" localSheetId="5" hidden="1">{"CHARGE",#N/A,FALSE,"401C11"}</definedName>
    <definedName name="change1" localSheetId="7" hidden="1">{"CHARGE",#N/A,FALSE,"401C11"}</definedName>
    <definedName name="change1" localSheetId="8" hidden="1">{"CHARGE",#N/A,FALSE,"401C11"}</definedName>
    <definedName name="change1" hidden="1">{"CHARGE",#N/A,FALSE,"401C11"}</definedName>
    <definedName name="charge" localSheetId="0" hidden="1">{"CHARGE",#N/A,FALSE,"401C11"}</definedName>
    <definedName name="charge" localSheetId="4" hidden="1">{"CHARGE",#N/A,FALSE,"401C11"}</definedName>
    <definedName name="charge" localSheetId="6" hidden="1">{"CHARGE",#N/A,FALSE,"401C11"}</definedName>
    <definedName name="charge" localSheetId="12" hidden="1">{"CHARGE",#N/A,FALSE,"401C11"}</definedName>
    <definedName name="charge" localSheetId="5" hidden="1">{"CHARGE",#N/A,FALSE,"401C11"}</definedName>
    <definedName name="charge" localSheetId="7" hidden="1">{"CHARGE",#N/A,FALSE,"401C11"}</definedName>
    <definedName name="charge" localSheetId="8" hidden="1">{"CHARGE",#N/A,FALSE,"401C11"}</definedName>
    <definedName name="charge" hidden="1">{"CHARGE",#N/A,FALSE,"401C11"}</definedName>
    <definedName name="CHE">#REF!</definedName>
    <definedName name="Checks_breached_any_period">#REF!</definedName>
    <definedName name="CHESHIRE" localSheetId="4">#REF!</definedName>
    <definedName name="CHESHIRE" localSheetId="6">#REF!</definedName>
    <definedName name="CHESHIRE" localSheetId="12">#REF!</definedName>
    <definedName name="CHESHIRE" localSheetId="5">#REF!</definedName>
    <definedName name="CHESHIRE" localSheetId="7">#REF!</definedName>
    <definedName name="CHESHIRE" localSheetId="8">#REF!</definedName>
    <definedName name="CHESHIRE">#REF!</definedName>
    <definedName name="CHK_TOL" localSheetId="4">#REF!</definedName>
    <definedName name="CHK_TOL" localSheetId="6">#REF!</definedName>
    <definedName name="CHK_TOL" localSheetId="12">#REF!</definedName>
    <definedName name="CHK_TOL" localSheetId="5">#REF!</definedName>
    <definedName name="CHK_TOL" localSheetId="7">#REF!</definedName>
    <definedName name="CHK_TOL" localSheetId="8">#REF!</definedName>
    <definedName name="ChK_Tol">#REF!</definedName>
    <definedName name="CHK_TOL_TAX">#REF!</definedName>
    <definedName name="CHOICES">#REF!</definedName>
    <definedName name="CHOOSE">#REF!</definedName>
    <definedName name="CHP_Power_EF_CO2">#REF!</definedName>
    <definedName name="CIMMLookUpYr3">#REF!</definedName>
    <definedName name="CIMMOUTP">#REF!</definedName>
    <definedName name="CIQWBGuid" hidden="1">"0f0259b9-6046-41aa-ac9c-7befc2576c88"</definedName>
    <definedName name="CISsie">#REF!</definedName>
    <definedName name="CISsire">#REF!</definedName>
    <definedName name="CISslip">#REF!</definedName>
    <definedName name="CISslnip">#REF!</definedName>
    <definedName name="CISsmni">#REF!</definedName>
    <definedName name="CISsnie">#REF!</definedName>
    <definedName name="CISwie">#REF!</definedName>
    <definedName name="CISwire">#REF!</definedName>
    <definedName name="CISwlip">#REF!</definedName>
    <definedName name="CISwlnip">#REF!</definedName>
    <definedName name="CISwmni">#REF!</definedName>
    <definedName name="CISwnie">#REF!</definedName>
    <definedName name="Classification_of_treatment_works">#REF!</definedName>
    <definedName name="CLEVELAND">#REF!</definedName>
    <definedName name="CLWYD">#REF!</definedName>
    <definedName name="CM_SGCI">#REF!</definedName>
    <definedName name="CM_SGCNI">#REF!</definedName>
    <definedName name="CM_SI">#REF!</definedName>
    <definedName name="CM_SMG">#REF!</definedName>
    <definedName name="CM_SOther">#REF!</definedName>
    <definedName name="CM_SPS">#REF!</definedName>
    <definedName name="CM_STW">#REF!</definedName>
    <definedName name="CM_WGCI">#REF!</definedName>
    <definedName name="CM_WGCNI">#REF!</definedName>
    <definedName name="CM_WI">#REF!</definedName>
    <definedName name="CM_WNI">#REF!</definedName>
    <definedName name="CMIRE">#REF!</definedName>
    <definedName name="CMOPEX">#REF!</definedName>
    <definedName name="CNG_EF_CO2">#REF!</definedName>
    <definedName name="CNG_Transport_Freight">#REF!</definedName>
    <definedName name="CNG_Transport_Passenger">#REF!</definedName>
    <definedName name="Coach_CO2">#REF!</definedName>
    <definedName name="Coach_Pass_km">#REF!</definedName>
    <definedName name="CodeColumnRef">#REF!</definedName>
    <definedName name="COL">#REF!</definedName>
    <definedName name="Combined_interest_apportionment___control___nominal.ADDN1">#REF!</definedName>
    <definedName name="Combined_interest_apportionment___control___nominal.ADDN2">#REF!</definedName>
    <definedName name="Combined_interest_apportionment___control___nominal.BR">#REF!</definedName>
    <definedName name="Combined_interest_apportionment___control___nominal.WN">#REF!</definedName>
    <definedName name="Combined_interest_apportionment___control___nominal.WR">#REF!</definedName>
    <definedName name="Combined_interest_apportionment___control___nominal.WWN">#REF!</definedName>
    <definedName name="Company">#REF!</definedName>
    <definedName name="Company_____of_dividends_issued_as_scrip_shares">#REF!</definedName>
    <definedName name="Company_____of_ILD">#REF!</definedName>
    <definedName name="Company_____of_ordinary_dividends_paid_as_interim_dividend">#REF!</definedName>
    <definedName name="Company___2020_25_RCV_opening_balance___real.ADDN1">#REF!</definedName>
    <definedName name="Company___2020_25_RCV_opening_balance___real.ADDN2">#REF!</definedName>
    <definedName name="Company___2020_25_RCV_opening_balance___real.BR">#REF!</definedName>
    <definedName name="Company___2020_25_RCV_opening_balance___real.WN">#REF!</definedName>
    <definedName name="Company___2020_25_RCV_opening_balance___real.WR">#REF!</definedName>
    <definedName name="Company___2020_25_RCV_opening_balance___real.WWN">#REF!</definedName>
    <definedName name="Company___accounting_charge_included_in_regulatory_accounts_for_Defined_Contribution_schemes___charge_for_DC_schemes___control___real.ADDN1">#REF!</definedName>
    <definedName name="Company___accounting_charge_included_in_regulatory_accounts_for_Defined_Contribution_schemes___charge_for_DC_schemes___control___real.ADDN2">#REF!</definedName>
    <definedName name="Company___accounting_charge_included_in_regulatory_accounts_for_Defined_Contribution_schemes___charge_for_DC_schemes___control___real.BR">#REF!</definedName>
    <definedName name="Company___accounting_charge_included_in_regulatory_accounts_for_Defined_Contribution_schemes___charge_for_DC_schemes___control___real.WN">#REF!</definedName>
    <definedName name="Company___accounting_charge_included_in_regulatory_accounts_for_Defined_Contribution_schemes___charge_for_DC_schemes___control___real.WR">#REF!</definedName>
    <definedName name="Company___accounting_charge_included_in_regulatory_accounts_for_Defined_Contribution_schemes___charge_for_DC_schemes___control___real.WWN">#REF!</definedName>
    <definedName name="Company___actual_opening_Fixed_rate_debt___nominal.ADDN1">#REF!</definedName>
    <definedName name="Company___actual_opening_Fixed_rate_debt___nominal.ADDN2">#REF!</definedName>
    <definedName name="Company___actual_opening_Fixed_rate_debt___nominal.BR">#REF!</definedName>
    <definedName name="Company___actual_opening_Fixed_rate_debt___nominal.WN">#REF!</definedName>
    <definedName name="Company___actual_opening_Fixed_rate_debt___nominal.WR">#REF!</definedName>
    <definedName name="Company___actual_opening_Fixed_rate_debt___nominal.WWN">#REF!</definedName>
    <definedName name="Company___actual_opening_Floating_rate_debt___nominal.ADDN1">#REF!</definedName>
    <definedName name="Company___actual_opening_Floating_rate_debt___nominal.ADDN2">#REF!</definedName>
    <definedName name="Company___actual_opening_Floating_rate_debt___nominal.BR">#REF!</definedName>
    <definedName name="Company___actual_opening_Floating_rate_debt___nominal.WN">#REF!</definedName>
    <definedName name="Company___actual_opening_Floating_rate_debt___nominal.WR">#REF!</definedName>
    <definedName name="Company___actual_opening_Floating_rate_debt___nominal.WWN">#REF!</definedName>
    <definedName name="Company___actual_opening_index_linked_debt___nominal.ADDN1">#REF!</definedName>
    <definedName name="Company___actual_opening_index_linked_debt___nominal.ADDN2">#REF!</definedName>
    <definedName name="Company___actual_opening_index_linked_debt___nominal.BR">#REF!</definedName>
    <definedName name="Company___actual_opening_index_linked_debt___nominal.WN">#REF!</definedName>
    <definedName name="Company___actual_opening_index_linked_debt___nominal.WR">#REF!</definedName>
    <definedName name="Company___actual_opening_index_linked_debt___nominal.WWN">#REF!</definedName>
    <definedName name="Company___adjustment_to_tax_payment.ADDN1">#REF!</definedName>
    <definedName name="Company___adjustment_to_tax_payment.ADDN2">#REF!</definedName>
    <definedName name="Company___adjustment_to_tax_payment.BR">#REF!</definedName>
    <definedName name="Company___adjustment_to_tax_payment.WN">#REF!</definedName>
    <definedName name="Company___adjustment_to_tax_payment.WR">#REF!</definedName>
    <definedName name="Company___adjustment_to_tax_payment.WWN">#REF!</definedName>
    <definedName name="Company___Adjustment_to_Wholesale_revenue_requirement___real.ADDN1">#REF!</definedName>
    <definedName name="Company___Adjustment_to_Wholesale_revenue_requirement___real.ADDN2">#REF!</definedName>
    <definedName name="Company___Adjustment_to_Wholesale_revenue_requirement___real.BR">#REF!</definedName>
    <definedName name="Company___Adjustment_to_Wholesale_revenue_requirement___real.WN">#REF!</definedName>
    <definedName name="Company___Adjustment_to_Wholesale_revenue_requirement___real.WR">#REF!</definedName>
    <definedName name="Company___Adjustment_to_Wholesale_revenue_requirement___real.WWN">#REF!</definedName>
    <definedName name="Company___allowable_depreciation_on_capitalised_revenue___control.ADDN1">#REF!</definedName>
    <definedName name="Company___allowable_depreciation_on_capitalised_revenue___control.ADDN2">#REF!</definedName>
    <definedName name="Company___allowable_depreciation_on_capitalised_revenue___control.BR">#REF!</definedName>
    <definedName name="Company___allowable_depreciation_on_capitalised_revenue___control.WN">#REF!</definedName>
    <definedName name="Company___allowable_depreciation_on_capitalised_revenue___control.WR">#REF!</definedName>
    <definedName name="Company___allowable_depreciation_on_capitalised_revenue___control.WWN">#REF!</definedName>
    <definedName name="Company___Alternative_revenue_value___real.ADDN1">#REF!</definedName>
    <definedName name="Company___Alternative_revenue_value___real.ADDN2">#REF!</definedName>
    <definedName name="Company___Alternative_revenue_value___real.BR">#REF!</definedName>
    <definedName name="Company___Alternative_revenue_value___real.WN">#REF!</definedName>
    <definedName name="Company___Alternative_revenue_value___real.WR">#REF!</definedName>
    <definedName name="Company___Alternative_revenue_value___real.WWN">#REF!</definedName>
    <definedName name="Company___Base_revenue_for_2024_25___real.ADDN1">#REF!</definedName>
    <definedName name="Company___Base_revenue_for_2024_25___real.ADDN2">#REF!</definedName>
    <definedName name="Company___Base_revenue_for_2024_25___real.BR">#REF!</definedName>
    <definedName name="Company___Base_revenue_for_2024_25___real.WN">#REF!</definedName>
    <definedName name="Company___Base_revenue_for_2024_25___real.WR">#REF!</definedName>
    <definedName name="Company___Base_revenue_for_2024_25___real.WWN">#REF!</definedName>
    <definedName name="Company___blended_interest_rate_on_change_in_borrowings">#REF!</definedName>
    <definedName name="Company___Business__retail_total_allowed_depreciation___real">#REF!</definedName>
    <definedName name="Company___Business_Advance_Receipts_Weighting___Unmeasured">#REF!</definedName>
    <definedName name="Company___Business_Measured_income_accrual_Opening_balance___nominal">#REF!</definedName>
    <definedName name="Company___Business_measured_income_proportion_of_total_Business_income">#REF!</definedName>
    <definedName name="Company___Business_retail__Measured_income_accrual_rate">#REF!</definedName>
    <definedName name="Company___Business_retail_advance_receipts_creditor_days_measured">#REF!</definedName>
    <definedName name="Company___Business_retail_advance_receipts_creditor_days_unmeasured">#REF!</definedName>
    <definedName name="Company___Business_retail_average_cost_per_customer_in_Tariff_Band__Welsh_companies____real.1">#REF!</definedName>
    <definedName name="Company___Business_retail_average_cost_per_customer_in_Tariff_Band__Welsh_companies____real.2">#REF!</definedName>
    <definedName name="Company___Business_retail_average_cost_per_customer_in_Tariff_Band__Welsh_companies____real.3">#REF!</definedName>
    <definedName name="Company___Business_retail_margin___Override">#REF!</definedName>
    <definedName name="Company___Business_retail_revenue_adjustment___real">#REF!</definedName>
    <definedName name="Company___Business_retail_revenue_override___nominal">#REF!</definedName>
    <definedName name="Company___business_weighted_average_debtor_days">#REF!</definedName>
    <definedName name="Company___Capex_creditor_days">#REF!</definedName>
    <definedName name="Company___Capital_expenditure___proportion_of_new_capital_expenditure_qualifying_for_the_main_rate_pool___control.ADDN1">#REF!</definedName>
    <definedName name="Company___Capital_expenditure___proportion_of_new_capital_expenditure_qualifying_for_the_main_rate_pool___control.ADDN2">#REF!</definedName>
    <definedName name="Company___Capital_expenditure___proportion_of_new_capital_expenditure_qualifying_for_the_main_rate_pool___control.BR">#REF!</definedName>
    <definedName name="Company___Capital_expenditure___proportion_of_new_capital_expenditure_qualifying_for_the_main_rate_pool___control.WN">#REF!</definedName>
    <definedName name="Company___Capital_expenditure___proportion_of_new_capital_expenditure_qualifying_for_the_main_rate_pool___control.WR">#REF!</definedName>
    <definedName name="Company___Capital_expenditure___proportion_of_new_capital_expenditure_qualifying_for_the_main_rate_pool___control.WWN">#REF!</definedName>
    <definedName name="Company___Capital_expenditure___proportion_of_new_capital_expenditure_qualifying_for_the_special_rate_pool___control.ADDN1">#REF!</definedName>
    <definedName name="Company___Capital_expenditure___proportion_of_new_capital_expenditure_qualifying_for_the_special_rate_pool___control.ADDN2">#REF!</definedName>
    <definedName name="Company___Capital_expenditure___proportion_of_new_capital_expenditure_qualifying_for_the_special_rate_pool___control.BR">#REF!</definedName>
    <definedName name="Company___Capital_expenditure___proportion_of_new_capital_expenditure_qualifying_for_the_special_rate_pool___control.WN">#REF!</definedName>
    <definedName name="Company___Capital_expenditure___proportion_of_new_capital_expenditure_qualifying_for_the_special_rate_pool___control.WR">#REF!</definedName>
    <definedName name="Company___Capital_expenditure___proportion_of_new_capital_expenditure_qualifying_for_the_special_rate_pool___control.WWN">#REF!</definedName>
    <definedName name="Company___Capital_expenditure___proportion_of_new_capital_expenditure_qualifying_for_the_structures_and_buildings_pool___control.ADDN1">#REF!</definedName>
    <definedName name="Company___Capital_expenditure___proportion_of_new_capital_expenditure_qualifying_for_the_structures_and_buildings_pool___control.ADDN2">#REF!</definedName>
    <definedName name="Company___Capital_expenditure___proportion_of_new_capital_expenditure_qualifying_for_the_structures_and_buildings_pool___control.BR">#REF!</definedName>
    <definedName name="Company___Capital_expenditure___proportion_of_new_capital_expenditure_qualifying_for_the_structures_and_buildings_pool___control.WN">#REF!</definedName>
    <definedName name="Company___Capital_expenditure___proportion_of_new_capital_expenditure_qualifying_for_the_structures_and_buildings_pool___control.WR">#REF!</definedName>
    <definedName name="Company___Capital_expenditure___proportion_of_new_capital_expenditure_qualifying_for_the_structures_and_buildings_pool___control.WWN">#REF!</definedName>
    <definedName name="Company___Capital_expenditure_on_assets_principally_used_by_business_retail___real">#REF!</definedName>
    <definedName name="Company___Capital_expenditure_on_assets_principally_used_by_residential_retail___real">#REF!</definedName>
    <definedName name="Company___Capital_expenditure_writing_down_allowance_main_rate_pool">#REF!</definedName>
    <definedName name="Company___Capital_expenditure_writing_down_allowance_main_rate_pool___first_year_rate">#REF!</definedName>
    <definedName name="Company___Capital_expenditure_writing_down_allowance_special_rate_pool">#REF!</definedName>
    <definedName name="Company___Capital_expenditure_writing_down_allowance_special_rate_pool___first_year_rate">#REF!</definedName>
    <definedName name="Company___Capital_expenditure_writing_down_allowance_structures_and_buildings_pool">#REF!</definedName>
    <definedName name="Company___Capital_expenditure_writing_down_allowance_structures_and_buildings_pool___first_year_rate">#REF!</definedName>
    <definedName name="Company___Cash_and_cash_equivalents_actual_initial_balance___control___nominal.ADDN1">#REF!</definedName>
    <definedName name="Company___Cash_and_cash_equivalents_actual_initial_balance___control___nominal.ADDN2">#REF!</definedName>
    <definedName name="Company___Cash_and_cash_equivalents_actual_initial_balance___control___nominal.BR">#REF!</definedName>
    <definedName name="Company___Cash_and_cash_equivalents_actual_initial_balance___control___nominal.WN">#REF!</definedName>
    <definedName name="Company___Cash_and_cash_equivalents_actual_initial_balance___control___nominal.WR">#REF!</definedName>
    <definedName name="Company___Cash_and_cash_equivalents_actual_initial_balance___control___nominal.WWN">#REF!</definedName>
    <definedName name="Company___cash_contributions__DB_schemes__ongoing____actual_and_forecast___control___real.ADDN1">#REF!</definedName>
    <definedName name="Company___cash_contributions__DB_schemes__ongoing____actual_and_forecast___control___real.ADDN2">#REF!</definedName>
    <definedName name="Company___cash_contributions__DB_schemes__ongoing____actual_and_forecast___control___real.BR">#REF!</definedName>
    <definedName name="Company___cash_contributions__DB_schemes__ongoing____actual_and_forecast___control___real.WN">#REF!</definedName>
    <definedName name="Company___cash_contributions__DB_schemes__ongoing____actual_and_forecast___control___real.WR">#REF!</definedName>
    <definedName name="Company___cash_contributions__DB_schemes__ongoing____actual_and_forecast___control___real.WWN">#REF!</definedName>
    <definedName name="Company___cash_interest_rate.ADDN1">#REF!</definedName>
    <definedName name="Company___cash_interest_rate.ADDN2">#REF!</definedName>
    <definedName name="Company___cash_interest_rate.BR">#REF!</definedName>
    <definedName name="Company___cash_interest_rate.WN">#REF!</definedName>
    <definedName name="Company___cash_interest_rate.WR">#REF!</definedName>
    <definedName name="Company___cash_interest_rate.WWN">#REF!</definedName>
    <definedName name="Company___Charge_for_DB_schemes___residential_retail___charge_for_DB_schemes___control___real.ADDN1">#REF!</definedName>
    <definedName name="Company___Charge_for_DB_schemes___residential_retail___charge_for_DB_schemes___control___real.ADDN2">#REF!</definedName>
    <definedName name="Company___Charge_for_DB_schemes___residential_retail___charge_for_DB_schemes___control___real.BR">#REF!</definedName>
    <definedName name="Company___Charge_for_DB_schemes___residential_retail___charge_for_DB_schemes___control___real.WN">#REF!</definedName>
    <definedName name="Company___Charge_for_DB_schemes___residential_retail___charge_for_DB_schemes___control___real.WR">#REF!</definedName>
    <definedName name="Company___Charge_for_DB_schemes___residential_retail___charge_for_DB_schemes___control___real.WWN">#REF!</definedName>
    <definedName name="Company___Consumer_price_index__including_housing_costs____Consumer_Price_Index__with_housing__for_April">#REF!</definedName>
    <definedName name="Company___Consumer_price_index__including_housing_costs____Consumer_Price_Index__with_housing__for_August">#REF!</definedName>
    <definedName name="Company___Consumer_price_index__including_housing_costs____Consumer_Price_Index__with_housing__for_December">#REF!</definedName>
    <definedName name="Company___Consumer_price_index__including_housing_costs____Consumer_Price_Index__with_housing__for_February">#REF!</definedName>
    <definedName name="Company___Consumer_price_index__including_housing_costs____Consumer_Price_Index__with_housing__for_January">#REF!</definedName>
    <definedName name="Company___Consumer_price_index__including_housing_costs____Consumer_Price_Index__with_housing__for_July">#REF!</definedName>
    <definedName name="Company___Consumer_price_index__including_housing_costs____Consumer_Price_Index__with_housing__for_June">#REF!</definedName>
    <definedName name="Company___Consumer_price_index__including_housing_costs____Consumer_Price_Index__with_housing__for_March">#REF!</definedName>
    <definedName name="Company___Consumer_price_index__including_housing_costs____Consumer_Price_Index__with_housing__for_May">#REF!</definedName>
    <definedName name="Company___Consumer_price_index__including_housing_costs____Consumer_Price_Index__with_housing__for_November">#REF!</definedName>
    <definedName name="Company___Consumer_price_index__including_housing_costs____Consumer_Price_Index__with_housing__for_November___Constant">#REF!</definedName>
    <definedName name="Company___Consumer_price_index__including_housing_costs____Consumer_Price_Index__with_housing__for_October">#REF!</definedName>
    <definedName name="Company___Consumer_price_index__including_housing_costs____Consumer_Price_Index__with_housing__for_September">#REF!</definedName>
    <definedName name="Company___Cost_to_serve_metered_dual_customers___real">#REF!</definedName>
    <definedName name="Company___Cost_to_serve_metered_sewerage_customers___real">#REF!</definedName>
    <definedName name="Company___Cost_to_serve_metered_water_customers___real">#REF!</definedName>
    <definedName name="Company___Cost_to_serve_per_unmetered_water_customers___real">#REF!</definedName>
    <definedName name="Company___Cost_to_serve_unmetered_dual_customers___real">#REF!</definedName>
    <definedName name="Company___Cost_to_serve_unmetered_sewerage_customers___real">#REF!</definedName>
    <definedName name="Company___CPI_H____2022_23___April">#REF!</definedName>
    <definedName name="Company___CPI_H____2022_23___August">#REF!</definedName>
    <definedName name="Company___CPI_H____2022_23___December">#REF!</definedName>
    <definedName name="Company___CPI_H____2022_23___February">#REF!</definedName>
    <definedName name="Company___CPI_H____2022_23___January">#REF!</definedName>
    <definedName name="Company___CPI_H____2022_23___July">#REF!</definedName>
    <definedName name="Company___CPI_H____2022_23___June">#REF!</definedName>
    <definedName name="Company___CPI_H____2022_23___March">#REF!</definedName>
    <definedName name="Company___CPI_H____2022_23___May">#REF!</definedName>
    <definedName name="Company___CPI_H____2022_23___November">#REF!</definedName>
    <definedName name="Company___CPI_H____2022_23___October">#REF!</definedName>
    <definedName name="Company___CPI_H____2022_23___September">#REF!</definedName>
    <definedName name="Company___Current_tax_liabilities___Appointee_b_f___nominal">#REF!</definedName>
    <definedName name="Company___Debtors_other___nominal">#REF!</definedName>
    <definedName name="Company___Defined_benefit_pension_deficit_recovery_per_IN13_17___real.ADDN1">#REF!</definedName>
    <definedName name="Company___Defined_benefit_pension_deficit_recovery_per_IN13_17___real.ADDN2">#REF!</definedName>
    <definedName name="Company___Defined_benefit_pension_deficit_recovery_per_IN13_17___real.BR">#REF!</definedName>
    <definedName name="Company___Defined_benefit_pension_deficit_recovery_per_IN13_17___real.WN">#REF!</definedName>
    <definedName name="Company___Defined_benefit_pension_deficit_recovery_per_IN13_17___real.WR">#REF!</definedName>
    <definedName name="Company___Defined_benefit_pension_deficit_recovery_per_IN13_17___real.WWN">#REF!</definedName>
    <definedName name="Company___Depreciation_b_f___control___active___nominal.ADDN1">#REF!</definedName>
    <definedName name="Company___Depreciation_b_f___control___active___nominal.ADDN2">#REF!</definedName>
    <definedName name="Company___Depreciation_b_f___control___active___nominal.BR">#REF!</definedName>
    <definedName name="Company___Depreciation_b_f___control___active___nominal.WN">#REF!</definedName>
    <definedName name="Company___Depreciation_b_f___control___active___nominal.WR">#REF!</definedName>
    <definedName name="Company___Depreciation_b_f___control___active___nominal.WWN">#REF!</definedName>
    <definedName name="Company___Disallowable_expenditure___Change_in_general_provisions___control___nominal.ADDN1">#REF!</definedName>
    <definedName name="Company___Disallowable_expenditure___Change_in_general_provisions___control___nominal.ADDN2">#REF!</definedName>
    <definedName name="Company___Disallowable_expenditure___Change_in_general_provisions___control___nominal.BR">#REF!</definedName>
    <definedName name="Company___Disallowable_expenditure___Change_in_general_provisions___control___nominal.WN">#REF!</definedName>
    <definedName name="Company___Disallowable_expenditure___Change_in_general_provisions___control___nominal.WR">#REF!</definedName>
    <definedName name="Company___Disallowable_expenditure___Change_in_general_provisions___control___nominal.WWN">#REF!</definedName>
    <definedName name="Company___Discount_rate_for_reprofiling_allowed_revenue.ADDN1">#REF!</definedName>
    <definedName name="Company___Discount_rate_for_reprofiling_allowed_revenue.ADDN2">#REF!</definedName>
    <definedName name="Company___Discount_rate_for_reprofiling_allowed_revenue.BR">#REF!</definedName>
    <definedName name="Company___Discount_rate_for_reprofiling_allowed_revenue.WN">#REF!</definedName>
    <definedName name="Company___Discount_rate_for_reprofiling_allowed_revenue.WR">#REF!</definedName>
    <definedName name="Company___Discount_rate_for_reprofiling_allowed_revenue.WWN">#REF!</definedName>
    <definedName name="Company___Dividend_creditors_wholesale_retail_split___business_retail___nominal">#REF!</definedName>
    <definedName name="Company___Dividend_creditors_wholesale_retail_split___Dividend_creditors___residential_retail___nominal">#REF!</definedName>
    <definedName name="Company___dividend_yield">#REF!</definedName>
    <definedName name="Company___Expenditure___Total_residential_retail_costs___Residential_measured___Water_and_Wastewater___nominal">#REF!</definedName>
    <definedName name="Company___Expenditure___Total_residential_retail_costs___Residential_unmeasured___Water_and_Wastewater___nominal">#REF!</definedName>
    <definedName name="Company___Finance_lease_depreciation___control___nominal.ADDN1">#REF!</definedName>
    <definedName name="Company___Finance_lease_depreciation___control___nominal.ADDN2">#REF!</definedName>
    <definedName name="Company___Finance_lease_depreciation___control___nominal.BR">#REF!</definedName>
    <definedName name="Company___Finance_lease_depreciation___control___nominal.WN">#REF!</definedName>
    <definedName name="Company___Finance_lease_depreciation___control___nominal.WR">#REF!</definedName>
    <definedName name="Company___Finance_lease_depreciation___control___nominal.WWN">#REF!</definedName>
    <definedName name="Company___Fixed_asset_net_book_value_at_31_March___business_retail___nominal">#REF!</definedName>
    <definedName name="Company___Fixed_asset_net_book_value_at_31_March___residential_retail___nominal">#REF!</definedName>
    <definedName name="Company___Fixed_assets_b_f___control___active___nominal.ADDN1">#REF!</definedName>
    <definedName name="Company___Fixed_assets_b_f___control___active___nominal.ADDN2">#REF!</definedName>
    <definedName name="Company___Fixed_assets_b_f___control___active___nominal.BR">#REF!</definedName>
    <definedName name="Company___Fixed_assets_b_f___control___active___nominal.WN">#REF!</definedName>
    <definedName name="Company___Fixed_assets_b_f___control___active___nominal.WR">#REF!</definedName>
    <definedName name="Company___Fixed_assets_b_f___control___active___nominal.WWN">#REF!</definedName>
    <definedName name="Company___Grants_and_contributions___capital_expenditure___non_price_control___real.ADDN1">#REF!</definedName>
    <definedName name="Company___Grants_and_contributions___capital_expenditure___non_price_control___real.ADDN2">#REF!</definedName>
    <definedName name="Company___Grants_and_contributions___capital_expenditure___non_price_control___real.BR">#REF!</definedName>
    <definedName name="Company___Grants_and_contributions___capital_expenditure___non_price_control___real.WN">#REF!</definedName>
    <definedName name="Company___Grants_and_contributions___capital_expenditure___non_price_control___real.WR">#REF!</definedName>
    <definedName name="Company___Grants_and_contributions___capital_expenditure___non_price_control___real.WWN">#REF!</definedName>
    <definedName name="Company___Grants_and_contributions___operational_expenditure___non_price_control___real.ADDN1">#REF!</definedName>
    <definedName name="Company___Grants_and_contributions___operational_expenditure___non_price_control___real.ADDN2">#REF!</definedName>
    <definedName name="Company___Grants_and_contributions___operational_expenditure___non_price_control___real.BR">#REF!</definedName>
    <definedName name="Company___Grants_and_contributions___operational_expenditure___non_price_control___real.WN">#REF!</definedName>
    <definedName name="Company___Grants_and_contributions___operational_expenditure___non_price_control___real.WR">#REF!</definedName>
    <definedName name="Company___Grants_and_contributions___operational_expenditure___non_price_control___real.WWN">#REF!</definedName>
    <definedName name="Company___Grants_and_contributions_net_of_income_offset___capital_expenditure___price_control___real.ADDN1">#REF!</definedName>
    <definedName name="Company___Grants_and_contributions_net_of_income_offset___capital_expenditure___price_control___real.ADDN2">#REF!</definedName>
    <definedName name="Company___Grants_and_contributions_net_of_income_offset___capital_expenditure___price_control___real.BR">#REF!</definedName>
    <definedName name="Company___Grants_and_contributions_net_of_income_offset___capital_expenditure___price_control___real.WN">#REF!</definedName>
    <definedName name="Company___Grants_and_contributions_net_of_income_offset___capital_expenditure___price_control___real.WR">#REF!</definedName>
    <definedName name="Company___Grants_and_contributions_net_of_income_offset___capital_expenditure___price_control___real.WWN">#REF!</definedName>
    <definedName name="Company___Grants_and_contributions_net_of_income_offset___operational_expenditure___price_control___real.ADDN1">#REF!</definedName>
    <definedName name="Company___Grants_and_contributions_net_of_income_offset___operational_expenditure___price_control___real.ADDN2">#REF!</definedName>
    <definedName name="Company___Grants_and_contributions_net_of_income_offset___operational_expenditure___price_control___real.BR">#REF!</definedName>
    <definedName name="Company___Grants_and_contributions_net_of_income_offset___operational_expenditure___price_control___real.WN">#REF!</definedName>
    <definedName name="Company___Grants_and_contributions_net_of_income_offset___operational_expenditure___price_control___real.WR">#REF!</definedName>
    <definedName name="Company___Grants_and_contributions_net_of_income_offset___operational_expenditure___price_control___real.WWN">#REF!</definedName>
    <definedName name="Company___Gross_capital_expenditure___real_including_g_c___including_cost_sharing.ADDN1">#REF!</definedName>
    <definedName name="Company___Gross_capital_expenditure___real_including_g_c___including_cost_sharing.ADDN2">#REF!</definedName>
    <definedName name="Company___Gross_capital_expenditure___real_including_g_c___including_cost_sharing.BR">#REF!</definedName>
    <definedName name="Company___Gross_capital_expenditure___real_including_g_c___including_cost_sharing.WN">#REF!</definedName>
    <definedName name="Company___Gross_capital_expenditure___real_including_g_c___including_cost_sharing.WR">#REF!</definedName>
    <definedName name="Company___Gross_capital_expenditure___real_including_g_c___including_cost_sharing.WWN">#REF!</definedName>
    <definedName name="Company___HH_Advance_receipts_creditor_days_measured">#REF!</definedName>
    <definedName name="Company___HH_Advance_receipts_creditor_days_unmeasured">#REF!</definedName>
    <definedName name="Company___HH_Measured_income_accrual___nominal">#REF!</definedName>
    <definedName name="Company___HH_Measured_income_accrual_rate">#REF!</definedName>
    <definedName name="Company___HH_measured_trade_debtors">#REF!</definedName>
    <definedName name="Company___HH_measured_trade_receivables___net___nominal">#REF!</definedName>
    <definedName name="Company___HH_unmeasured_trade_debtors">#REF!</definedName>
    <definedName name="Company___HH_unmeasured_trade_receivables___nominal">#REF!</definedName>
    <definedName name="Company___Households_connected_for_sewerage_only___metered">#REF!</definedName>
    <definedName name="Company___Households_connected_for_sewerage_only___unmetered">#REF!</definedName>
    <definedName name="Company___Households_connected_for_water_and_sewerage___metered">#REF!</definedName>
    <definedName name="Company___Households_connected_for_water_and_sewerage___unmetered">#REF!</definedName>
    <definedName name="Company___Households_connected_for_water_only___metered">#REF!</definedName>
    <definedName name="Company___Households_connected_for_water_only___unmetered">#REF!</definedName>
    <definedName name="Company___Innovation_funding___real.ADDN1">#REF!</definedName>
    <definedName name="Company___Innovation_funding___real.ADDN2">#REF!</definedName>
    <definedName name="Company___Innovation_funding___real.BR">#REF!</definedName>
    <definedName name="Company___Innovation_funding___real.WN">#REF!</definedName>
    <definedName name="Company___Innovation_funding___real.WR">#REF!</definedName>
    <definedName name="Company___Innovation_funding___real.WWN">#REF!</definedName>
    <definedName name="Company___Interest_rate___Business___Active">#REF!</definedName>
    <definedName name="Company___interest_rate___residential">#REF!</definedName>
    <definedName name="Company___interest_rate_on_CPIH_index_linked_debt.ADDN1">#REF!</definedName>
    <definedName name="Company___interest_rate_on_CPIH_index_linked_debt.ADDN2">#REF!</definedName>
    <definedName name="Company___interest_rate_on_CPIH_index_linked_debt.BR">#REF!</definedName>
    <definedName name="Company___interest_rate_on_CPIH_index_linked_debt.WN">#REF!</definedName>
    <definedName name="Company___interest_rate_on_CPIH_index_linked_debt.WR">#REF!</definedName>
    <definedName name="Company___interest_rate_on_CPIH_index_linked_debt.WWN">#REF!</definedName>
    <definedName name="Company___interest_rate_on_fixed_rate_debt.ADDN1">#REF!</definedName>
    <definedName name="Company___interest_rate_on_fixed_rate_debt.ADDN2">#REF!</definedName>
    <definedName name="Company___interest_rate_on_fixed_rate_debt.BR">#REF!</definedName>
    <definedName name="Company___interest_rate_on_fixed_rate_debt.WN">#REF!</definedName>
    <definedName name="Company___interest_rate_on_fixed_rate_debt.WR">#REF!</definedName>
    <definedName name="Company___interest_rate_on_fixed_rate_debt.WWN">#REF!</definedName>
    <definedName name="Company___interest_rate_on_RPI_index_linked_debt.ADDN1">#REF!</definedName>
    <definedName name="Company___interest_rate_on_RPI_index_linked_debt.ADDN2">#REF!</definedName>
    <definedName name="Company___interest_rate_on_RPI_index_linked_debt.BR">#REF!</definedName>
    <definedName name="Company___interest_rate_on_RPI_index_linked_debt.WN">#REF!</definedName>
    <definedName name="Company___interest_rate_on_RPI_index_linked_debt.WR">#REF!</definedName>
    <definedName name="Company___interest_rate_on_RPI_index_linked_debt.WWN">#REF!</definedName>
    <definedName name="Company___Inventories_balance___control___nominal.ADDN1">#REF!</definedName>
    <definedName name="Company___Inventories_balance___control___nominal.ADDN2">#REF!</definedName>
    <definedName name="Company___Inventories_balance___control___nominal.BR">#REF!</definedName>
    <definedName name="Company___Inventories_balance___control___nominal.WN">#REF!</definedName>
    <definedName name="Company___Inventories_balance___control___nominal.WR">#REF!</definedName>
    <definedName name="Company___Inventories_balance___control___nominal.WWN">#REF!</definedName>
    <definedName name="Company___IRE_totex_adjustment_for_ACICR__Ofwat____real.ADDN1">#REF!</definedName>
    <definedName name="Company___IRE_totex_adjustment_for_ACICR__Ofwat____real.ADDN2">#REF!</definedName>
    <definedName name="Company___IRE_totex_adjustment_for_ACICR__Ofwat____real.BR">#REF!</definedName>
    <definedName name="Company___IRE_totex_adjustment_for_ACICR__Ofwat____real.WN">#REF!</definedName>
    <definedName name="Company___IRE_totex_adjustment_for_ACICR__Ofwat____real.WR">#REF!</definedName>
    <definedName name="Company___IRE_totex_adjustment_for_ACICR__Ofwat____real.WWN">#REF!</definedName>
    <definedName name="Company___Long_term_CPI_H__assumed_percentage_increase">#REF!</definedName>
    <definedName name="Company___Measured_charge___business.ADDN1">#REF!</definedName>
    <definedName name="Company___Measured_charge___business.ADDN2">#REF!</definedName>
    <definedName name="Company___Measured_charge___business.BR">#REF!</definedName>
    <definedName name="Company___Measured_charge___business.WN">#REF!</definedName>
    <definedName name="Company___Measured_charge___business.WR">#REF!</definedName>
    <definedName name="Company___Measured_charge___business.WWN">#REF!</definedName>
    <definedName name="Company___Measured_charge___residential.ADDN1">#REF!</definedName>
    <definedName name="Company___Measured_charge___residential.ADDN2">#REF!</definedName>
    <definedName name="Company___Measured_charge___residential.BR">#REF!</definedName>
    <definedName name="Company___Measured_charge___residential.WN">#REF!</definedName>
    <definedName name="Company___Measured_charge___residential.WR">#REF!</definedName>
    <definedName name="Company___Measured_charge___residential.WWN">#REF!</definedName>
    <definedName name="Company___Movement_in_intangible_asset_and_investments_balance___control___nominal.ADDN1">#REF!</definedName>
    <definedName name="Company___Movement_in_intangible_asset_and_investments_balance___control___nominal.ADDN2">#REF!</definedName>
    <definedName name="Company___Movement_in_intangible_asset_and_investments_balance___control___nominal.BR">#REF!</definedName>
    <definedName name="Company___Movement_in_intangible_asset_and_investments_balance___control___nominal.WN">#REF!</definedName>
    <definedName name="Company___Movement_in_intangible_asset_and_investments_balance___control___nominal.WR">#REF!</definedName>
    <definedName name="Company___Movement_in_intangible_asset_and_investments_balance___control___nominal.WWN">#REF!</definedName>
    <definedName name="Company___Movement_in_other_liabilities___control___nominal.ADDN1">#REF!</definedName>
    <definedName name="Company___Movement_in_other_liabilities___control___nominal.ADDN2">#REF!</definedName>
    <definedName name="Company___Movement_in_other_liabilities___control___nominal.BR">#REF!</definedName>
    <definedName name="Company___Movement_in_other_liabilities___control___nominal.WN">#REF!</definedName>
    <definedName name="Company___Movement_in_other_liabilities___control___nominal.WR">#REF!</definedName>
    <definedName name="Company___Movement_in_other_liabilities___control___nominal.WWN">#REF!</definedName>
    <definedName name="Company___Movement_in_provisions___control___nominal.ADDN1">#REF!</definedName>
    <definedName name="Company___Movement_in_provisions___control___nominal.ADDN2">#REF!</definedName>
    <definedName name="Company___Movement_in_provisions___control___nominal.BR">#REF!</definedName>
    <definedName name="Company___Movement_in_provisions___control___nominal.WN">#REF!</definedName>
    <definedName name="Company___Movement_in_provisions___control___nominal.WR">#REF!</definedName>
    <definedName name="Company___Movement_in_provisions___control___nominal.WWN">#REF!</definedName>
    <definedName name="Company___movement_in_trade_debtor___business___nominal">#REF!</definedName>
    <definedName name="Company___Non_price_control_income___principal_services___real.ADDN1">#REF!</definedName>
    <definedName name="Company___Non_price_control_income___principal_services___real.ADDN2">#REF!</definedName>
    <definedName name="Company___Non_price_control_income___principal_services___real.BR">#REF!</definedName>
    <definedName name="Company___Non_price_control_income___principal_services___real.WN">#REF!</definedName>
    <definedName name="Company___Non_price_control_income___principal_services___real.WR">#REF!</definedName>
    <definedName name="Company___Non_price_control_income___principal_services___real.WWN">#REF!</definedName>
    <definedName name="Company___Non_price_control_income___third_party_services___Bulk_supplies___contract_not_qualifying_for_water_trading_incentives___signed_before_1_April_2020___real.ADDN1">#REF!</definedName>
    <definedName name="Company___Non_price_control_income___third_party_services___Bulk_supplies___contract_not_qualifying_for_water_trading_incentives___signed_before_1_April_2020___real.ADDN2">#REF!</definedName>
    <definedName name="Company___Non_price_control_income___third_party_services___Bulk_supplies___contract_not_qualifying_for_water_trading_incentives___signed_before_1_April_2020___real.BR">#REF!</definedName>
    <definedName name="Company___Non_price_control_income___third_party_services___Bulk_supplies___contract_not_qualifying_for_water_trading_incentives___signed_before_1_April_2020___real.WN">#REF!</definedName>
    <definedName name="Company___Non_price_control_income___third_party_services___Bulk_supplies___contract_not_qualifying_for_water_trading_incentives___signed_before_1_April_2020___real.WR">#REF!</definedName>
    <definedName name="Company___Non_price_control_income___third_party_services___Bulk_supplies___contract_not_qualifying_for_water_trading_incentives___signed_before_1_April_2020___real.WWN">#REF!</definedName>
    <definedName name="Company___Non_price_control_income___third_party_services___Bulk_supplies___contract_qualifying_for_water_trading_incentives___on_or_after_1_April_2020___real.ADDN1">#REF!</definedName>
    <definedName name="Company___Non_price_control_income___third_party_services___Bulk_supplies___contract_qualifying_for_water_trading_incentives___on_or_after_1_April_2020___real.ADDN2">#REF!</definedName>
    <definedName name="Company___Non_price_control_income___third_party_services___Bulk_supplies___contract_qualifying_for_water_trading_incentives___on_or_after_1_April_2020___real.BR">#REF!</definedName>
    <definedName name="Company___Non_price_control_income___third_party_services___Bulk_supplies___contract_qualifying_for_water_trading_incentives___on_or_after_1_April_2020___real.WN">#REF!</definedName>
    <definedName name="Company___Non_price_control_income___third_party_services___Bulk_supplies___contract_qualifying_for_water_trading_incentives___on_or_after_1_April_2020___real.WR">#REF!</definedName>
    <definedName name="Company___Non_price_control_income___third_party_services___Bulk_supplies___contract_qualifying_for_water_trading_incentives___on_or_after_1_April_2020___real.WWN">#REF!</definedName>
    <definedName name="Company___Non_price_control_income___third_party_services___Bulk_supplies___General___real.ADDN1">#REF!</definedName>
    <definedName name="Company___Non_price_control_income___third_party_services___Bulk_supplies___General___real.ADDN2">#REF!</definedName>
    <definedName name="Company___Non_price_control_income___third_party_services___Bulk_supplies___General___real.BR">#REF!</definedName>
    <definedName name="Company___Non_price_control_income___third_party_services___Bulk_supplies___General___real.WN">#REF!</definedName>
    <definedName name="Company___Non_price_control_income___third_party_services___Bulk_supplies___General___real.WR">#REF!</definedName>
    <definedName name="Company___Non_price_control_income___third_party_services___Bulk_supplies___General___real.WWN">#REF!</definedName>
    <definedName name="Company___Non_price_control_income___third_party_services___other___real.ADDN1">#REF!</definedName>
    <definedName name="Company___Non_price_control_income___third_party_services___other___real.ADDN2">#REF!</definedName>
    <definedName name="Company___Non_price_control_income___third_party_services___other___real.BR">#REF!</definedName>
    <definedName name="Company___Non_price_control_income___third_party_services___other___real.WN">#REF!</definedName>
    <definedName name="Company___Non_price_control_income___third_party_services___other___real.WR">#REF!</definedName>
    <definedName name="Company___Non_price_control_income___third_party_services___other___real.WWN">#REF!</definedName>
    <definedName name="Company___notional_target_gearing___control.ADDN1">#REF!</definedName>
    <definedName name="Company___notional_target_gearing___control.ADDN2">#REF!</definedName>
    <definedName name="Company___notional_target_gearing___control.BR">#REF!</definedName>
    <definedName name="Company___notional_target_gearing___control.WN">#REF!</definedName>
    <definedName name="Company___notional_target_gearing___control.WR">#REF!</definedName>
    <definedName name="Company___notional_target_gearing___control.WWN">#REF!</definedName>
    <definedName name="Company___opening_business_debtors_measured___nominal">#REF!</definedName>
    <definedName name="Company___opening_business_debtors_unmeasured___nominal">#REF!</definedName>
    <definedName name="Company___Opening_business_retail_measured_advance_receipts___nominal">#REF!</definedName>
    <definedName name="Company___Opening_business_retail_unmeasured_advance_receipts___nominal">#REF!</definedName>
    <definedName name="Company___Opening_Called_up_share_capital_balance___control___nominal.ADDN1">#REF!</definedName>
    <definedName name="Company___Opening_Called_up_share_capital_balance___control___nominal.ADDN2">#REF!</definedName>
    <definedName name="Company___Opening_Called_up_share_capital_balance___control___nominal.BR">#REF!</definedName>
    <definedName name="Company___Opening_Called_up_share_capital_balance___control___nominal.WN">#REF!</definedName>
    <definedName name="Company___Opening_Called_up_share_capital_balance___control___nominal.WR">#REF!</definedName>
    <definedName name="Company___Opening_Called_up_share_capital_balance___control___nominal.WWN">#REF!</definedName>
    <definedName name="Company___Opening_Capex_creditors_balance___control___nominal.ADDN1">#REF!</definedName>
    <definedName name="Company___Opening_Capex_creditors_balance___control___nominal.ADDN2">#REF!</definedName>
    <definedName name="Company___Opening_Capex_creditors_balance___control___nominal.BR">#REF!</definedName>
    <definedName name="Company___Opening_Capex_creditors_balance___control___nominal.WN">#REF!</definedName>
    <definedName name="Company___Opening_Capex_creditors_balance___control___nominal.WR">#REF!</definedName>
    <definedName name="Company___Opening_Capex_creditors_balance___control___nominal.WWN">#REF!</definedName>
    <definedName name="Company___Opening_Capital_allowance_balance___main_rate_pool___Capital_expenditure___control___nominal.ADDN1">#REF!</definedName>
    <definedName name="Company___Opening_Capital_allowance_balance___main_rate_pool___Capital_expenditure___control___nominal.ADDN2">#REF!</definedName>
    <definedName name="Company___Opening_Capital_allowance_balance___main_rate_pool___Capital_expenditure___control___nominal.BR">#REF!</definedName>
    <definedName name="Company___Opening_Capital_allowance_balance___main_rate_pool___Capital_expenditure___control___nominal.WN">#REF!</definedName>
    <definedName name="Company___Opening_Capital_allowance_balance___main_rate_pool___Capital_expenditure___control___nominal.WR">#REF!</definedName>
    <definedName name="Company___Opening_Capital_allowance_balance___main_rate_pool___Capital_expenditure___control___nominal.WWN">#REF!</definedName>
    <definedName name="Company___Opening_Capital_allowance_balance___special_rate_pool___Capital_expenditure___control___nominal.ADDN1">#REF!</definedName>
    <definedName name="Company___Opening_Capital_allowance_balance___special_rate_pool___Capital_expenditure___control___nominal.ADDN2">#REF!</definedName>
    <definedName name="Company___Opening_Capital_allowance_balance___special_rate_pool___Capital_expenditure___control___nominal.BR">#REF!</definedName>
    <definedName name="Company___Opening_Capital_allowance_balance___special_rate_pool___Capital_expenditure___control___nominal.WN">#REF!</definedName>
    <definedName name="Company___Opening_Capital_allowance_balance___special_rate_pool___Capital_expenditure___control___nominal.WR">#REF!</definedName>
    <definedName name="Company___Opening_Capital_allowance_balance___special_rate_pool___Capital_expenditure___control___nominal.WWN">#REF!</definedName>
    <definedName name="Company___Opening_Capital_allowance_balance___structures_and_buildings_pool___Capital_expenditure___control___nominal.ADDN1">#REF!</definedName>
    <definedName name="Company___Opening_Capital_allowance_balance___structures_and_buildings_pool___Capital_expenditure___control___nominal.ADDN2">#REF!</definedName>
    <definedName name="Company___Opening_Capital_allowance_balance___structures_and_buildings_pool___Capital_expenditure___control___nominal.BR">#REF!</definedName>
    <definedName name="Company___Opening_Capital_allowance_balance___structures_and_buildings_pool___Capital_expenditure___control___nominal.WN">#REF!</definedName>
    <definedName name="Company___Opening_Capital_allowance_balance___structures_and_buildings_pool___Capital_expenditure___control___nominal.WR">#REF!</definedName>
    <definedName name="Company___Opening_Capital_allowance_balance___structures_and_buildings_pool___Capital_expenditure___control___nominal.WWN">#REF!</definedName>
    <definedName name="Company___opening_current_tax_liabilities___control___nominal.ADDN1">#REF!</definedName>
    <definedName name="Company___opening_current_tax_liabilities___control___nominal.ADDN2">#REF!</definedName>
    <definedName name="Company___opening_current_tax_liabilities___control___nominal.BR">#REF!</definedName>
    <definedName name="Company___opening_current_tax_liabilities___control___nominal.WN">#REF!</definedName>
    <definedName name="Company___opening_current_tax_liabilities___control___nominal.WR">#REF!</definedName>
    <definedName name="Company___opening_current_tax_liabilities___control___nominal.WWN">#REF!</definedName>
    <definedName name="Company___opening_deferred_tax_balance___control___nominal.ADDN1">#REF!</definedName>
    <definedName name="Company___opening_deferred_tax_balance___control___nominal.ADDN2">#REF!</definedName>
    <definedName name="Company___opening_deferred_tax_balance___control___nominal.BR">#REF!</definedName>
    <definedName name="Company___opening_deferred_tax_balance___control___nominal.WN">#REF!</definedName>
    <definedName name="Company___opening_deferred_tax_balance___control___nominal.WR">#REF!</definedName>
    <definedName name="Company___opening_deferred_tax_balance___control___nominal.WWN">#REF!</definedName>
    <definedName name="Company___opening_dividend_cashflow_balance___control___nominal.ADDN1">#REF!</definedName>
    <definedName name="Company___opening_dividend_cashflow_balance___control___nominal.ADDN2">#REF!</definedName>
    <definedName name="Company___opening_dividend_cashflow_balance___control___nominal.BR">#REF!</definedName>
    <definedName name="Company___opening_dividend_cashflow_balance___control___nominal.WN">#REF!</definedName>
    <definedName name="Company___opening_dividend_cashflow_balance___control___nominal.WR">#REF!</definedName>
    <definedName name="Company___opening_dividend_cashflow_balance___control___nominal.WWN">#REF!</definedName>
    <definedName name="Company___Opening_Dividend_creditors_balance___control___nominal.ADDN1">#REF!</definedName>
    <definedName name="Company___Opening_Dividend_creditors_balance___control___nominal.ADDN2">#REF!</definedName>
    <definedName name="Company___Opening_Dividend_creditors_balance___control___nominal.BR">#REF!</definedName>
    <definedName name="Company___Opening_Dividend_creditors_balance___control___nominal.WN">#REF!</definedName>
    <definedName name="Company___Opening_Dividend_creditors_balance___control___nominal.WR">#REF!</definedName>
    <definedName name="Company___Opening_Dividend_creditors_balance___control___nominal.WWN">#REF!</definedName>
    <definedName name="Company___Opening_household_measured_advance_receipts___nominal">#REF!</definedName>
    <definedName name="Company___Opening_household_unmeasured_advance_receipts___nominal">#REF!</definedName>
    <definedName name="Company___opening_intangible_asset_and_investments_balance___control___nominal.ADDN1">#REF!</definedName>
    <definedName name="Company___opening_intangible_asset_and_investments_balance___control___nominal.ADDN2">#REF!</definedName>
    <definedName name="Company___opening_intangible_asset_and_investments_balance___control___nominal.BR">#REF!</definedName>
    <definedName name="Company___opening_intangible_asset_and_investments_balance___control___nominal.WN">#REF!</definedName>
    <definedName name="Company___opening_intangible_asset_and_investments_balance___control___nominal.WR">#REF!</definedName>
    <definedName name="Company___opening_intangible_asset_and_investments_balance___control___nominal.WWN">#REF!</definedName>
    <definedName name="Company___Opening_Non_distributable_reserves_balance___control___nominal.ADDN1">#REF!</definedName>
    <definedName name="Company___Opening_Non_distributable_reserves_balance___control___nominal.ADDN2">#REF!</definedName>
    <definedName name="Company___Opening_Non_distributable_reserves_balance___control___nominal.BR">#REF!</definedName>
    <definedName name="Company___Opening_Non_distributable_reserves_balance___control___nominal.WN">#REF!</definedName>
    <definedName name="Company___Opening_Non_distributable_reserves_balance___control___nominal.WR">#REF!</definedName>
    <definedName name="Company___Opening_Non_distributable_reserves_balance___control___nominal.WWN">#REF!</definedName>
    <definedName name="Company___Opening_Other_creditors_balance___control___nominal.ADDN1">#REF!</definedName>
    <definedName name="Company___Opening_Other_creditors_balance___control___nominal.ADDN2">#REF!</definedName>
    <definedName name="Company___Opening_Other_creditors_balance___control___nominal.BR">#REF!</definedName>
    <definedName name="Company___Opening_Other_creditors_balance___control___nominal.WN">#REF!</definedName>
    <definedName name="Company___Opening_Other_creditors_balance___control___nominal.WR">#REF!</definedName>
    <definedName name="Company___Opening_Other_creditors_balance___control___nominal.WWN">#REF!</definedName>
    <definedName name="Company___Opening_Other_debtors_balance___control___nominal.ADDN1">#REF!</definedName>
    <definedName name="Company___Opening_Other_debtors_balance___control___nominal.ADDN2">#REF!</definedName>
    <definedName name="Company___Opening_Other_debtors_balance___control___nominal.BR">#REF!</definedName>
    <definedName name="Company___Opening_Other_debtors_balance___control___nominal.WN">#REF!</definedName>
    <definedName name="Company___Opening_Other_debtors_balance___control___nominal.WR">#REF!</definedName>
    <definedName name="Company___Opening_Other_debtors_balance___control___nominal.WWN">#REF!</definedName>
    <definedName name="Company___Opening_Other_liabilities_balance___control___nominal.ADDN1">#REF!</definedName>
    <definedName name="Company___Opening_Other_liabilities_balance___control___nominal.ADDN2">#REF!</definedName>
    <definedName name="Company___Opening_Other_liabilities_balance___control___nominal.BR">#REF!</definedName>
    <definedName name="Company___Opening_Other_liabilities_balance___control___nominal.WN">#REF!</definedName>
    <definedName name="Company___Opening_Other_liabilities_balance___control___nominal.WR">#REF!</definedName>
    <definedName name="Company___Opening_Other_liabilities_balance___control___nominal.WWN">#REF!</definedName>
    <definedName name="Company___Opening_Provisions_balance___control___nominal.ADDN1">#REF!</definedName>
    <definedName name="Company___Opening_Provisions_balance___control___nominal.ADDN2">#REF!</definedName>
    <definedName name="Company___Opening_Provisions_balance___control___nominal.BR">#REF!</definedName>
    <definedName name="Company___Opening_Provisions_balance___control___nominal.WN">#REF!</definedName>
    <definedName name="Company___Opening_Provisions_balance___control___nominal.WR">#REF!</definedName>
    <definedName name="Company___Opening_Provisions_balance___control___nominal.WWN">#REF!</definedName>
    <definedName name="Company___Opening_retained_cash_balance___Business___nominal">#REF!</definedName>
    <definedName name="Company___Opening_retained_cash_balance___Residential___nominal">#REF!</definedName>
    <definedName name="Company___Opening_retained_earnings_balance___Business____nominal">#REF!</definedName>
    <definedName name="Company___opening_retained_earnings_balance___control___nominal.ADDN1">#REF!</definedName>
    <definedName name="Company___opening_retained_earnings_balance___control___nominal.ADDN2">#REF!</definedName>
    <definedName name="Company___opening_retained_earnings_balance___control___nominal.BR">#REF!</definedName>
    <definedName name="Company___opening_retained_earnings_balance___control___nominal.WN">#REF!</definedName>
    <definedName name="Company___opening_retained_earnings_balance___control___nominal.WR">#REF!</definedName>
    <definedName name="Company___opening_retained_earnings_balance___control___nominal.WWN">#REF!</definedName>
    <definedName name="Company___Opening_Retirement_benefit_asset____liabilities__balance___control___nominal.ADDN1">#REF!</definedName>
    <definedName name="Company___Opening_Retirement_benefit_asset____liabilities__balance___control___nominal.ADDN2">#REF!</definedName>
    <definedName name="Company___Opening_Retirement_benefit_asset____liabilities__balance___control___nominal.BR">#REF!</definedName>
    <definedName name="Company___Opening_Retirement_benefit_asset____liabilities__balance___control___nominal.WN">#REF!</definedName>
    <definedName name="Company___Opening_Retirement_benefit_asset____liabilities__balance___control___nominal.WR">#REF!</definedName>
    <definedName name="Company___Opening_Retirement_benefit_asset____liabilities__balance___control___nominal.WWN">#REF!</definedName>
    <definedName name="Company___opening_tax_loss_balance___wholesale.ADDN1">#REF!</definedName>
    <definedName name="Company___opening_tax_loss_balance___wholesale.ADDN2">#REF!</definedName>
    <definedName name="Company___opening_tax_loss_balance___wholesale.BR">#REF!</definedName>
    <definedName name="Company___opening_tax_loss_balance___wholesale.WN">#REF!</definedName>
    <definedName name="Company___opening_tax_loss_balance___wholesale.WR">#REF!</definedName>
    <definedName name="Company___opening_tax_loss_balance___wholesale.WWN">#REF!</definedName>
    <definedName name="Company___Opening_trade_and_other_payables___Wholesale_creditors___business_retail___nominal">#REF!</definedName>
    <definedName name="Company___Opening_Trade_creditors_balance___control___nominal.ADDN1">#REF!</definedName>
    <definedName name="Company___Opening_Trade_creditors_balance___control___nominal.ADDN2">#REF!</definedName>
    <definedName name="Company___Opening_Trade_creditors_balance___control___nominal.BR">#REF!</definedName>
    <definedName name="Company___Opening_Trade_creditors_balance___control___nominal.WN">#REF!</definedName>
    <definedName name="Company___Opening_Trade_creditors_balance___control___nominal.WR">#REF!</definedName>
    <definedName name="Company___Opening_Trade_creditors_balance___control___nominal.WWN">#REF!</definedName>
    <definedName name="Company___Opening_Trade_debtors_balance___control___nominal.ADDN1">#REF!</definedName>
    <definedName name="Company___Opening_Trade_debtors_balance___control___nominal.ADDN2">#REF!</definedName>
    <definedName name="Company___Opening_Trade_debtors_balance___control___nominal.BR">#REF!</definedName>
    <definedName name="Company___Opening_Trade_debtors_balance___control___nominal.WN">#REF!</definedName>
    <definedName name="Company___Opening_Trade_debtors_balance___control___nominal.WR">#REF!</definedName>
    <definedName name="Company___Opening_Trade_debtors_balance___control___nominal.WWN">#REF!</definedName>
    <definedName name="Company___operating_costs_associated_with_equity_issuance___real.ADDN1">#REF!</definedName>
    <definedName name="Company___operating_costs_associated_with_equity_issuance___real.ADDN2">#REF!</definedName>
    <definedName name="Company___operating_costs_associated_with_equity_issuance___real.BR">#REF!</definedName>
    <definedName name="Company___operating_costs_associated_with_equity_issuance___real.WN">#REF!</definedName>
    <definedName name="Company___operating_costs_associated_with_equity_issuance___real.WR">#REF!</definedName>
    <definedName name="Company___operating_costs_associated_with_equity_issuance___real.WWN">#REF!</definedName>
    <definedName name="Company___Ordinary_dividend_override___nominal">#REF!</definedName>
    <definedName name="Company___Ordinary_shares_issued___control___nominal.ADDN1">#REF!</definedName>
    <definedName name="Company___Ordinary_shares_issued___control___nominal.ADDN2">#REF!</definedName>
    <definedName name="Company___Ordinary_shares_issued___control___nominal.BR">#REF!</definedName>
    <definedName name="Company___Ordinary_shares_issued___control___nominal.WN">#REF!</definedName>
    <definedName name="Company___Ordinary_shares_issued___control___nominal.WR">#REF!</definedName>
    <definedName name="Company___Ordinary_shares_issued___control___nominal.WWN">#REF!</definedName>
    <definedName name="Company___Other_adjustments_to_taxable_profits___control___nominal.ADDN1">#REF!</definedName>
    <definedName name="Company___Other_adjustments_to_taxable_profits___control___nominal.ADDN2">#REF!</definedName>
    <definedName name="Company___Other_adjustments_to_taxable_profits___control___nominal.BR">#REF!</definedName>
    <definedName name="Company___Other_adjustments_to_taxable_profits___control___nominal.WN">#REF!</definedName>
    <definedName name="Company___Other_adjustments_to_taxable_profits___control___nominal.WR">#REF!</definedName>
    <definedName name="Company___Other_adjustments_to_taxable_profits___control___nominal.WWN">#REF!</definedName>
    <definedName name="Company___Other_creditors_target_balance___control___nominal.ADDN1">#REF!</definedName>
    <definedName name="Company___Other_creditors_target_balance___control___nominal.ADDN2">#REF!</definedName>
    <definedName name="Company___Other_creditors_target_balance___control___nominal.BR">#REF!</definedName>
    <definedName name="Company___Other_creditors_target_balance___control___nominal.WN">#REF!</definedName>
    <definedName name="Company___Other_creditors_target_balance___control___nominal.WR">#REF!</definedName>
    <definedName name="Company___Other_creditors_target_balance___control___nominal.WWN">#REF!</definedName>
    <definedName name="Company___other_debtors_target_balance___control___nominal.ADDN1">#REF!</definedName>
    <definedName name="Company___other_debtors_target_balance___control___nominal.ADDN2">#REF!</definedName>
    <definedName name="Company___other_debtors_target_balance___control___nominal.BR">#REF!</definedName>
    <definedName name="Company___other_debtors_target_balance___control___nominal.WN">#REF!</definedName>
    <definedName name="Company___other_debtors_target_balance___control___nominal.WR">#REF!</definedName>
    <definedName name="Company___other_debtors_target_balance___control___nominal.WWN">#REF!</definedName>
    <definedName name="Company___Other_operating_income___real.ADDN1">#REF!</definedName>
    <definedName name="Company___Other_operating_income___real.ADDN2">#REF!</definedName>
    <definedName name="Company___Other_operating_income___real.BR">#REF!</definedName>
    <definedName name="Company___Other_operating_income___real.WN">#REF!</definedName>
    <definedName name="Company___Other_operating_income___real.WR">#REF!</definedName>
    <definedName name="Company___Other_operating_income___real.WWN">#REF!</definedName>
    <definedName name="Company___Other_price_control_income___Third_party_revenue___real.ADDN1">#REF!</definedName>
    <definedName name="Company___Other_price_control_income___Third_party_revenue___real.ADDN2">#REF!</definedName>
    <definedName name="Company___Other_price_control_income___Third_party_revenue___real.BR">#REF!</definedName>
    <definedName name="Company___Other_price_control_income___Third_party_revenue___real.WN">#REF!</definedName>
    <definedName name="Company___Other_price_control_income___Third_party_revenue___real.WR">#REF!</definedName>
    <definedName name="Company___Other_price_control_income___Third_party_revenue___real.WWN">#REF!</definedName>
    <definedName name="Company___Other_taxable_income___Amortisation_on_grants_and_contributions___control___nominal.ADDN1">#REF!</definedName>
    <definedName name="Company___Other_taxable_income___Amortisation_on_grants_and_contributions___control___nominal.ADDN2">#REF!</definedName>
    <definedName name="Company___Other_taxable_income___Amortisation_on_grants_and_contributions___control___nominal.BR">#REF!</definedName>
    <definedName name="Company___Other_taxable_income___Amortisation_on_grants_and_contributions___control___nominal.WN">#REF!</definedName>
    <definedName name="Company___Other_taxable_income___Amortisation_on_grants_and_contributions___control___nominal.WR">#REF!</definedName>
    <definedName name="Company___Other_taxable_income___Amortisation_on_grants_and_contributions___control___nominal.WWN">#REF!</definedName>
    <definedName name="Company___Other_taxable_income___Grants_and_contributions_taxable_on_receipt___control___nominal.ADDN1">#REF!</definedName>
    <definedName name="Company___Other_taxable_income___Grants_and_contributions_taxable_on_receipt___control___nominal.ADDN2">#REF!</definedName>
    <definedName name="Company___Other_taxable_income___Grants_and_contributions_taxable_on_receipt___control___nominal.BR">#REF!</definedName>
    <definedName name="Company___Other_taxable_income___Grants_and_contributions_taxable_on_receipt___control___nominal.WN">#REF!</definedName>
    <definedName name="Company___Other_taxable_income___Grants_and_contributions_taxable_on_receipt___control___nominal.WR">#REF!</definedName>
    <definedName name="Company___Other_taxable_income___Grants_and_contributions_taxable_on_receipt___control___nominal.WWN">#REF!</definedName>
    <definedName name="Company___P_L_expenditure_not_allowable_as_a_deduction_from_taxable_trading_profits___control___nominal.ADDN1">#REF!</definedName>
    <definedName name="Company___P_L_expenditure_not_allowable_as_a_deduction_from_taxable_trading_profits___control___nominal.ADDN2">#REF!</definedName>
    <definedName name="Company___P_L_expenditure_not_allowable_as_a_deduction_from_taxable_trading_profits___control___nominal.BR">#REF!</definedName>
    <definedName name="Company___P_L_expenditure_not_allowable_as_a_deduction_from_taxable_trading_profits___control___nominal.WN">#REF!</definedName>
    <definedName name="Company___P_L_expenditure_not_allowable_as_a_deduction_from_taxable_trading_profits___control___nominal.WR">#REF!</definedName>
    <definedName name="Company___P_L_expenditure_not_allowable_as_a_deduction_from_taxable_trading_profits___control___nominal.WWN">#REF!</definedName>
    <definedName name="Company___P_L_expenditure_relating_to_renewals_not_allowable_as_a_deduction_from_taxable_trading_profits___control___nominal.ADDN1">#REF!</definedName>
    <definedName name="Company___P_L_expenditure_relating_to_renewals_not_allowable_as_a_deduction_from_taxable_trading_profits___control___nominal.ADDN2">#REF!</definedName>
    <definedName name="Company___P_L_expenditure_relating_to_renewals_not_allowable_as_a_deduction_from_taxable_trading_profits___control___nominal.BR">#REF!</definedName>
    <definedName name="Company___P_L_expenditure_relating_to_renewals_not_allowable_as_a_deduction_from_taxable_trading_profits___control___nominal.WN">#REF!</definedName>
    <definedName name="Company___P_L_expenditure_relating_to_renewals_not_allowable_as_a_deduction_from_taxable_trading_profits___control___nominal.WR">#REF!</definedName>
    <definedName name="Company___P_L_expenditure_relating_to_renewals_not_allowable_as_a_deduction_from_taxable_trading_profits___control___nominal.WWN">#REF!</definedName>
    <definedName name="Company___PAYG_Rate___Total_PAYG_rate.ADDN1">#REF!</definedName>
    <definedName name="Company___PAYG_Rate___Total_PAYG_rate.ADDN2">#REF!</definedName>
    <definedName name="Company___PAYG_Rate___Total_PAYG_rate.BR">#REF!</definedName>
    <definedName name="Company___PAYG_Rate___Total_PAYG_rate.WN">#REF!</definedName>
    <definedName name="Company___PAYG_Rate___Total_PAYG_rate.WR">#REF!</definedName>
    <definedName name="Company___PAYG_Rate___Total_PAYG_rate.WWN">#REF!</definedName>
    <definedName name="Company___Percentage_retail_earnings_distributed_as_dividends">#REF!</definedName>
    <definedName name="Company___Post_financeability_adjustments_eligible_for_tax_uplift___real.ADDN1">#REF!</definedName>
    <definedName name="Company___Post_financeability_adjustments_eligible_for_tax_uplift___real.ADDN2">#REF!</definedName>
    <definedName name="Company___Post_financeability_adjustments_eligible_for_tax_uplift___real.BR">#REF!</definedName>
    <definedName name="Company___Post_financeability_adjustments_eligible_for_tax_uplift___real.WN">#REF!</definedName>
    <definedName name="Company___Post_financeability_adjustments_eligible_for_tax_uplift___real.WR">#REF!</definedName>
    <definedName name="Company___Post_financeability_adjustments_eligible_for_tax_uplift___real.WWN">#REF!</definedName>
    <definedName name="Company___Post_financeability_adjustments_not_eligible_for_tax_uplift___real.ADDN1">#REF!</definedName>
    <definedName name="Company___Post_financeability_adjustments_not_eligible_for_tax_uplift___real.ADDN2">#REF!</definedName>
    <definedName name="Company___Post_financeability_adjustments_not_eligible_for_tax_uplift___real.BR">#REF!</definedName>
    <definedName name="Company___Post_financeability_adjustments_not_eligible_for_tax_uplift___real.WN">#REF!</definedName>
    <definedName name="Company___Post_financeability_adjustments_not_eligible_for_tax_uplift___real.WR">#REF!</definedName>
    <definedName name="Company___Post_financeability_adjustments_not_eligible_for_tax_uplift___real.WWN">#REF!</definedName>
    <definedName name="Company___Pre_2020_RCV_opening_balance___real.ADDN1">#REF!</definedName>
    <definedName name="Company___Pre_2020_RCV_opening_balance___real.ADDN2">#REF!</definedName>
    <definedName name="Company___Pre_2020_RCV_opening_balance___real.BR">#REF!</definedName>
    <definedName name="Company___Pre_2020_RCV_opening_balance___real.WN">#REF!</definedName>
    <definedName name="Company___Pre_2020_RCV_opening_balance___real.WR">#REF!</definedName>
    <definedName name="Company___Pre_2020_RCV_opening_balance___real.WWN">#REF!</definedName>
    <definedName name="Company___Pre_2025_RCV_Run_off_rate.ADDN1">#REF!</definedName>
    <definedName name="Company___Pre_2025_RCV_Run_off_rate.ADDN2">#REF!</definedName>
    <definedName name="Company___Pre_2025_RCV_Run_off_rate.BR">#REF!</definedName>
    <definedName name="Company___Pre_2025_RCV_Run_off_rate.WN">#REF!</definedName>
    <definedName name="Company___Pre_2025_RCV_Run_off_rate.WR">#REF!</definedName>
    <definedName name="Company___Pre_2025_RCV_Run_off_rate.WWN">#REF!</definedName>
    <definedName name="Company___Price_control_income___third_party_services___Rechargeable_works___real.ADDN1">#REF!</definedName>
    <definedName name="Company___Price_control_income___third_party_services___Rechargeable_works___real.ADDN2">#REF!</definedName>
    <definedName name="Company___Price_control_income___third_party_services___Rechargeable_works___real.BR">#REF!</definedName>
    <definedName name="Company___Price_control_income___third_party_services___Rechargeable_works___real.WN">#REF!</definedName>
    <definedName name="Company___Price_control_income___third_party_services___Rechargeable_works___real.WR">#REF!</definedName>
    <definedName name="Company___Price_control_income___third_party_services___Rechargeable_works___real.WWN">#REF!</definedName>
    <definedName name="Company___Prior_period_company_residential_apportionment">#REF!</definedName>
    <definedName name="Company___Proportion_of_capitalised_revenue_expenditure__infra___non_infra_.ADDN1">#REF!</definedName>
    <definedName name="Company___Proportion_of_capitalised_revenue_expenditure__infra___non_infra_.ADDN2">#REF!</definedName>
    <definedName name="Company___Proportion_of_capitalised_revenue_expenditure__infra___non_infra_.BR">#REF!</definedName>
    <definedName name="Company___Proportion_of_capitalised_revenue_expenditure__infra___non_infra_.WN">#REF!</definedName>
    <definedName name="Company___Proportion_of_capitalised_revenue_expenditure__infra___non_infra_.WR">#REF!</definedName>
    <definedName name="Company___Proportion_of_capitalised_revenue_expenditure__infra___non_infra_.WWN">#REF!</definedName>
    <definedName name="Company___proportion_of_new_capital_expenditure_not_qualifying_for_capital_allowance_deductions.ADDN1">#REF!</definedName>
    <definedName name="Company___proportion_of_new_capital_expenditure_not_qualifying_for_capital_allowance_deductions.ADDN2">#REF!</definedName>
    <definedName name="Company___proportion_of_new_capital_expenditure_not_qualifying_for_capital_allowance_deductions.BR">#REF!</definedName>
    <definedName name="Company___proportion_of_new_capital_expenditure_not_qualifying_for_capital_allowance_deductions.WN">#REF!</definedName>
    <definedName name="Company___proportion_of_new_capital_expenditure_not_qualifying_for_capital_allowance_deductions.WR">#REF!</definedName>
    <definedName name="Company___proportion_of_new_capital_expenditure_not_qualifying_for_capital_allowance_deductions.WWN">#REF!</definedName>
    <definedName name="Company___proportion_of_new_capital_expenditure_qualifying_for_a_full_deduction.ADDN1">#REF!</definedName>
    <definedName name="Company___proportion_of_new_capital_expenditure_qualifying_for_a_full_deduction.ADDN2">#REF!</definedName>
    <definedName name="Company___proportion_of_new_capital_expenditure_qualifying_for_a_full_deduction.BR">#REF!</definedName>
    <definedName name="Company___proportion_of_new_capital_expenditure_qualifying_for_a_full_deduction.WN">#REF!</definedName>
    <definedName name="Company___proportion_of_new_capital_expenditure_qualifying_for_a_full_deduction.WR">#REF!</definedName>
    <definedName name="Company___proportion_of_new_capital_expenditure_qualifying_for_a_full_deduction.WWN">#REF!</definedName>
    <definedName name="Company___Proportion_of_new_capital_expenditure_qualifying_for_high_level_deduction_main_rate_pool.ADDN1">#REF!</definedName>
    <definedName name="Company___Proportion_of_new_capital_expenditure_qualifying_for_high_level_deduction_main_rate_pool.ADDN2">#REF!</definedName>
    <definedName name="Company___Proportion_of_new_capital_expenditure_qualifying_for_high_level_deduction_main_rate_pool.BR">#REF!</definedName>
    <definedName name="Company___Proportion_of_new_capital_expenditure_qualifying_for_high_level_deduction_main_rate_pool.WN">#REF!</definedName>
    <definedName name="Company___Proportion_of_new_capital_expenditure_qualifying_for_high_level_deduction_main_rate_pool.WR">#REF!</definedName>
    <definedName name="Company___Proportion_of_new_capital_expenditure_qualifying_for_high_level_deduction_main_rate_pool.WWN">#REF!</definedName>
    <definedName name="Company___Proportion_of_new_capital_expenditure_qualifying_for_high_level_deduction_special_rate_pool.ADDN1">#REF!</definedName>
    <definedName name="Company___Proportion_of_new_capital_expenditure_qualifying_for_high_level_deduction_special_rate_pool.ADDN2">#REF!</definedName>
    <definedName name="Company___Proportion_of_new_capital_expenditure_qualifying_for_high_level_deduction_special_rate_pool.BR">#REF!</definedName>
    <definedName name="Company___Proportion_of_new_capital_expenditure_qualifying_for_high_level_deduction_special_rate_pool.WN">#REF!</definedName>
    <definedName name="Company___Proportion_of_new_capital_expenditure_qualifying_for_high_level_deduction_special_rate_pool.WR">#REF!</definedName>
    <definedName name="Company___Proportion_of_new_capital_expenditure_qualifying_for_high_level_deduction_special_rate_pool.WWN">#REF!</definedName>
    <definedName name="Company___Proportion_of_new_capital_expenditure_qualifying_for_high_level_deduction_structures_and_buildings_pool.ADDN1">#REF!</definedName>
    <definedName name="Company___Proportion_of_new_capital_expenditure_qualifying_for_high_level_deduction_structures_and_buildings_pool.ADDN2">#REF!</definedName>
    <definedName name="Company___Proportion_of_new_capital_expenditure_qualifying_for_high_level_deduction_structures_and_buildings_pool.BR">#REF!</definedName>
    <definedName name="Company___Proportion_of_new_capital_expenditure_qualifying_for_high_level_deduction_structures_and_buildings_pool.WN">#REF!</definedName>
    <definedName name="Company___Proportion_of_new_capital_expenditure_qualifying_for_high_level_deduction_structures_and_buildings_pool.WR">#REF!</definedName>
    <definedName name="Company___Proportion_of_new_capital_expenditure_qualifying_for_high_level_deduction_structures_and_buildings_pool.WWN">#REF!</definedName>
    <definedName name="Company___Proportion_of_RPI_ILD">#REF!</definedName>
    <definedName name="Company___proportion_of_taxable_profits_available_for_tax_loss_utilisation">#REF!</definedName>
    <definedName name="Company___QAA_reward__penalty____real.ADDN1">#REF!</definedName>
    <definedName name="Company___QAA_reward__penalty____real.ADDN2">#REF!</definedName>
    <definedName name="Company___QAA_reward__penalty____real.BR">#REF!</definedName>
    <definedName name="Company___QAA_reward__penalty____real.WN">#REF!</definedName>
    <definedName name="Company___QAA_reward__penalty____real.WR">#REF!</definedName>
    <definedName name="Company___QAA_reward__penalty____real.WWN">#REF!</definedName>
    <definedName name="Company___real_dividend_growth">#REF!</definedName>
    <definedName name="Company___Reprofiling_revenue___real.ADDN1">#REF!</definedName>
    <definedName name="Company___Reprofiling_revenue___real.ADDN2">#REF!</definedName>
    <definedName name="Company___Reprofiling_revenue___real.BR">#REF!</definedName>
    <definedName name="Company___Reprofiling_revenue___real.WN">#REF!</definedName>
    <definedName name="Company___Reprofiling_revenue___real.WR">#REF!</definedName>
    <definedName name="Company___Reprofiling_revenue___real.WWN">#REF!</definedName>
    <definedName name="Company___Residential_net_margin_for_company">#REF!</definedName>
    <definedName name="Company___Residential_Retail_allowed_depreciation__post_efficiency_challenge_and_adjustments____real">#REF!</definedName>
    <definedName name="Company___Residential_retail_costs__opex_plus_depn__exc_3rd_party_services____measured___Wastewater_only___nominal">#REF!</definedName>
    <definedName name="Company___Residential_retail_costs__opex_plus_depn__exc_3rd_party_services____measured___Water_only___nominal">#REF!</definedName>
    <definedName name="Company___Residential_retail_costs__opex_plus_depn__exc_3rd_party_services____unmeasured___Wastewater_only___nominal">#REF!</definedName>
    <definedName name="Company___Residential_retail_costs__opex_plus_depn__exc_3rd_party_services____unmeasured___Water_only___nominal">#REF!</definedName>
    <definedName name="Company___Residential_retail_revenue_adjustment_active___real">#REF!</definedName>
    <definedName name="Company___Retail___Corporation_tax_creditor_b_f___nominal">#REF!</definedName>
    <definedName name="Company___Retail___Retail_creditor_months__Payment_terms___Business_retail_pays_wholesaler_in_arrears__advance_">#REF!</definedName>
    <definedName name="Company___Retail___Retail_creditor_months__Payment_terms___Residential_retail_pays_wholesaler_in_arrears__advance_">#REF!</definedName>
    <definedName name="Company___Retirement_benefit_asset____liability__balance___Business___nominal">#REF!</definedName>
    <definedName name="Company___Retirement_benefit_asset____liability__balance___Residential___nominal">#REF!</definedName>
    <definedName name="Company___RPI_CPIH_wedge_for_RPI_ILD_indexation_rate">#REF!</definedName>
    <definedName name="Company___Run_off_rate_for_Post_2025_RCV.ADDN1">#REF!</definedName>
    <definedName name="Company___Run_off_rate_for_Post_2025_RCV.ADDN2">#REF!</definedName>
    <definedName name="Company___Run_off_rate_for_Post_2025_RCV.BR">#REF!</definedName>
    <definedName name="Company___Run_off_rate_for_Post_2025_RCV.WN">#REF!</definedName>
    <definedName name="Company___Run_off_rate_for_Post_2025_RCV.WR">#REF!</definedName>
    <definedName name="Company___Run_off_rate_for_Post_2025_RCV.WWN">#REF!</definedName>
    <definedName name="Company___Statutory_Corporation_tax_rate">#REF!</definedName>
    <definedName name="Company___Tariff_Band___Forecast_allocated_wholesale_charge___nominal.1">#REF!</definedName>
    <definedName name="Company___Tariff_Band___Forecast_allocated_wholesale_charge___nominal.2">#REF!</definedName>
    <definedName name="Company___Tariff_Band___Forecast_allocated_wholesale_charge___nominal.3">#REF!</definedName>
    <definedName name="Company___tariff_band___net_margin_percentage.1">#REF!</definedName>
    <definedName name="Company___tariff_band___net_margin_percentage.2">#REF!</definedName>
    <definedName name="Company___tariff_band___net_margin_percentage.3">#REF!</definedName>
    <definedName name="Company___Tariff_Band___Number_of_customers___Tariff_Band.1">#REF!</definedName>
    <definedName name="Company___Tariff_Band___Number_of_customers___Tariff_Band.2">#REF!</definedName>
    <definedName name="Company___Tariff_Band___Number_of_customers___Tariff_Band.3">#REF!</definedName>
    <definedName name="Company___tax_cashflow_initial_balance.ADDN1">#REF!</definedName>
    <definedName name="Company___tax_cashflow_initial_balance.ADDN2">#REF!</definedName>
    <definedName name="Company___tax_cashflow_initial_balance.BR">#REF!</definedName>
    <definedName name="Company___tax_cashflow_initial_balance.WN">#REF!</definedName>
    <definedName name="Company___tax_cashflow_initial_balance.WR">#REF!</definedName>
    <definedName name="Company___tax_cashflow_initial_balance.WWN">#REF!</definedName>
    <definedName name="Company___Tax_loss_allowance___nominal">#REF!</definedName>
    <definedName name="Company___Tonnes_of_dry_solid___BR">#REF!</definedName>
    <definedName name="Company___Total_Additional_control_customers_WN">#REF!</definedName>
    <definedName name="Company___Total_Additional_control_customers_WR">#REF!</definedName>
    <definedName name="Company___Total_direct_procurement_from_customers___infrastructure_cost_1___real.ADDN1">#REF!</definedName>
    <definedName name="Company___Total_direct_procurement_from_customers___infrastructure_cost_1___real.ADDN2">#REF!</definedName>
    <definedName name="Company___Total_direct_procurement_from_customers___infrastructure_cost_1___real.BR">#REF!</definedName>
    <definedName name="Company___Total_direct_procurement_from_customers___infrastructure_cost_1___real.WN">#REF!</definedName>
    <definedName name="Company___Total_direct_procurement_from_customers___infrastructure_cost_1___real.WR">#REF!</definedName>
    <definedName name="Company___Total_direct_procurement_from_customers___infrastructure_cost_1___real.WWN">#REF!</definedName>
    <definedName name="Company___Total_direct_procurement_from_customers___infrastructure_cost_2___real.ADDN1">#REF!</definedName>
    <definedName name="Company___Total_direct_procurement_from_customers___infrastructure_cost_2___real.ADDN2">#REF!</definedName>
    <definedName name="Company___Total_direct_procurement_from_customers___infrastructure_cost_2___real.BR">#REF!</definedName>
    <definedName name="Company___Total_direct_procurement_from_customers___infrastructure_cost_2___real.WN">#REF!</definedName>
    <definedName name="Company___Total_direct_procurement_from_customers___infrastructure_cost_2___real.WR">#REF!</definedName>
    <definedName name="Company___Total_direct_procurement_from_customers___infrastructure_cost_2___real.WWN">#REF!</definedName>
    <definedName name="Company___Total_direct_procurement_from_customers___infrastructure_cost_3___real.ADDN1">#REF!</definedName>
    <definedName name="Company___Total_direct_procurement_from_customers___infrastructure_cost_3___real.ADDN2">#REF!</definedName>
    <definedName name="Company___Total_direct_procurement_from_customers___infrastructure_cost_3___real.BR">#REF!</definedName>
    <definedName name="Company___Total_direct_procurement_from_customers___infrastructure_cost_3___real.WN">#REF!</definedName>
    <definedName name="Company___Total_direct_procurement_from_customers___infrastructure_cost_3___real.WR">#REF!</definedName>
    <definedName name="Company___Total_direct_procurement_from_customers___infrastructure_cost_3___real.WWN">#REF!</definedName>
    <definedName name="Company___Total_direct_procurement_from_customers___infrastructure_cost_4___real.ADDN1">#REF!</definedName>
    <definedName name="Company___Total_direct_procurement_from_customers___infrastructure_cost_4___real.ADDN2">#REF!</definedName>
    <definedName name="Company___Total_direct_procurement_from_customers___infrastructure_cost_4___real.BR">#REF!</definedName>
    <definedName name="Company___Total_direct_procurement_from_customers___infrastructure_cost_4___real.WN">#REF!</definedName>
    <definedName name="Company___Total_direct_procurement_from_customers___infrastructure_cost_4___real.WR">#REF!</definedName>
    <definedName name="Company___Total_direct_procurement_from_customers___infrastructure_cost_4___real.WWN">#REF!</definedName>
    <definedName name="Company___Total_direct_procurement_from_customers___infrastructure_cost_5___real.ADDN1">#REF!</definedName>
    <definedName name="Company___Total_direct_procurement_from_customers___infrastructure_cost_5___real.ADDN2">#REF!</definedName>
    <definedName name="Company___Total_direct_procurement_from_customers___infrastructure_cost_5___real.BR">#REF!</definedName>
    <definedName name="Company___Total_direct_procurement_from_customers___infrastructure_cost_5___real.WN">#REF!</definedName>
    <definedName name="Company___Total_direct_procurement_from_customers___infrastructure_cost_5___real.WR">#REF!</definedName>
    <definedName name="Company___Total_direct_procurement_from_customers___infrastructure_cost_5___real.WWN">#REF!</definedName>
    <definedName name="Company___Total_direct_procurement_from_customers___infrastructure_cost_6___real.ADDN1">#REF!</definedName>
    <definedName name="Company___Total_direct_procurement_from_customers___infrastructure_cost_6___real.ADDN2">#REF!</definedName>
    <definedName name="Company___Total_direct_procurement_from_customers___infrastructure_cost_6___real.BR">#REF!</definedName>
    <definedName name="Company___Total_direct_procurement_from_customers___infrastructure_cost_6___real.WN">#REF!</definedName>
    <definedName name="Company___Total_direct_procurement_from_customers___infrastructure_cost_6___real.WR">#REF!</definedName>
    <definedName name="Company___Total_direct_procurement_from_customers___infrastructure_cost_6___real.WWN">#REF!</definedName>
    <definedName name="Company___Total_gross_operational_expenditure___real___including_cost_sharing___real.ADDN1">#REF!</definedName>
    <definedName name="Company___Total_gross_operational_expenditure___real___including_cost_sharing___real.ADDN2">#REF!</definedName>
    <definedName name="Company___Total_gross_operational_expenditure___real___including_cost_sharing___real.BR">#REF!</definedName>
    <definedName name="Company___Total_gross_operational_expenditure___real___including_cost_sharing___real.WN">#REF!</definedName>
    <definedName name="Company___Total_gross_operational_expenditure___real___including_cost_sharing___real.WR">#REF!</definedName>
    <definedName name="Company___Total_gross_operational_expenditure___real___including_cost_sharing___real.WWN">#REF!</definedName>
    <definedName name="Company___Trade_and_other_payables___Retail_other_payables___nominal">#REF!</definedName>
    <definedName name="Company___Trade_and_other_payables___Retail_trade_payables___nominal">#REF!</definedName>
    <definedName name="Company___Trade_and_other_payables___Wholesale_creditors___residential_retail___nominal">#REF!</definedName>
    <definedName name="Company___Unmeasured_charge___business.ADDN1">#REF!</definedName>
    <definedName name="Company___Unmeasured_charge___business.ADDN2">#REF!</definedName>
    <definedName name="Company___Unmeasured_charge___business.BR">#REF!</definedName>
    <definedName name="Company___Unmeasured_charge___business.WN">#REF!</definedName>
    <definedName name="Company___Unmeasured_charge___business.WR">#REF!</definedName>
    <definedName name="Company___Unmeasured_charge___business.WWN">#REF!</definedName>
    <definedName name="Company___Unmeasured_charge___residential.ADDN1">#REF!</definedName>
    <definedName name="Company___Unmeasured_charge___residential.ADDN2">#REF!</definedName>
    <definedName name="Company___Unmeasured_charge___residential.BR">#REF!</definedName>
    <definedName name="Company___Unmeasured_charge___residential.WN">#REF!</definedName>
    <definedName name="Company___Unmeasured_charge___residential.WR">#REF!</definedName>
    <definedName name="Company___Unmeasured_charge___residential.WWN">#REF!</definedName>
    <definedName name="Company___Water_efficiency_funding___real.ADDN1">#REF!</definedName>
    <definedName name="Company___Water_efficiency_funding___real.ADDN2">#REF!</definedName>
    <definedName name="Company___Water_efficiency_funding___real.BR">#REF!</definedName>
    <definedName name="Company___Water_efficiency_funding___real.WN">#REF!</definedName>
    <definedName name="Company___Water_efficiency_funding___real.WR">#REF!</definedName>
    <definedName name="Company___Water_efficiency_funding___real.WWN">#REF!</definedName>
    <definedName name="Company___Wholesale___Trade_creditor_days___control.ADDN1">#REF!</definedName>
    <definedName name="Company___Wholesale___Trade_creditor_days___control.ADDN2">#REF!</definedName>
    <definedName name="Company___Wholesale___Trade_creditor_days___control.BR">#REF!</definedName>
    <definedName name="Company___Wholesale___Trade_creditor_days___control.WN">#REF!</definedName>
    <definedName name="Company___Wholesale___Trade_creditor_days___control.WR">#REF!</definedName>
    <definedName name="Company___Wholesale___Trade_creditor_days___control.WWN">#REF!</definedName>
    <definedName name="Company___Wholesale_and_retail_line_item_split___actual_company_structure___Retained_profits___residential_retail___nominal">#REF!</definedName>
    <definedName name="Company___Wholesale_and_retail_line_item_split___Capex_creditor___business_retail___nominal">#REF!</definedName>
    <definedName name="Company___Wholesale_and_retail_line_item_split___capex_creditors___residential_retail___nominal">#REF!</definedName>
    <definedName name="Company___Wholesale_DB_pension_cash_excess_over_charge___control___real.ADDN1">#REF!</definedName>
    <definedName name="Company___Wholesale_DB_pension_cash_excess_over_charge___control___real.ADDN2">#REF!</definedName>
    <definedName name="Company___Wholesale_DB_pension_cash_excess_over_charge___control___real.BR">#REF!</definedName>
    <definedName name="Company___Wholesale_DB_pension_cash_excess_over_charge___control___real.WN">#REF!</definedName>
    <definedName name="Company___Wholesale_DB_pension_cash_excess_over_charge___control___real.WR">#REF!</definedName>
    <definedName name="Company___Wholesale_DB_pension_cash_excess_over_charge___control___real.WWN">#REF!</definedName>
    <definedName name="Company___Wholesale_fixed_asset_life__post_override____control.ADDN1">#REF!</definedName>
    <definedName name="Company___Wholesale_fixed_asset_life__post_override____control.ADDN2">#REF!</definedName>
    <definedName name="Company___Wholesale_fixed_asset_life__post_override____control.BR">#REF!</definedName>
    <definedName name="Company___Wholesale_fixed_asset_life__post_override____control.WN">#REF!</definedName>
    <definedName name="Company___Wholesale_fixed_asset_life__post_override____control.WR">#REF!</definedName>
    <definedName name="Company___Wholesale_fixed_asset_life__post_override____control.WWN">#REF!</definedName>
    <definedName name="Company___Wholesale_WACC___notional___Cost_of_debt___nominal.ADDN1">#REF!</definedName>
    <definedName name="Company___Wholesale_WACC___notional___Cost_of_debt___nominal.ADDN2">#REF!</definedName>
    <definedName name="Company___Wholesale_WACC___notional___Cost_of_debt___nominal.BR">#REF!</definedName>
    <definedName name="Company___Wholesale_WACC___notional___Cost_of_debt___nominal.WN">#REF!</definedName>
    <definedName name="Company___Wholesale_WACC___notional___Cost_of_debt___nominal.WR">#REF!</definedName>
    <definedName name="Company___Wholesale_WACC___notional___Cost_of_debt___nominal.WWN">#REF!</definedName>
    <definedName name="Company___Wholesale_WACC___notional___Equity___nominal.ADDN1">#REF!</definedName>
    <definedName name="Company___Wholesale_WACC___notional___Equity___nominal.ADDN2">#REF!</definedName>
    <definedName name="Company___Wholesale_WACC___notional___Equity___nominal.BR">#REF!</definedName>
    <definedName name="Company___Wholesale_WACC___notional___Equity___nominal.WN">#REF!</definedName>
    <definedName name="Company___Wholesale_WACC___notional___Equity___nominal.WR">#REF!</definedName>
    <definedName name="Company___Wholesale_WACC___notional___Equity___nominal.WWN">#REF!</definedName>
    <definedName name="Company___Wholesale_WACC___notional___Gearing___nominal.ADDN1">#REF!</definedName>
    <definedName name="Company___Wholesale_WACC___notional___Gearing___nominal.ADDN2">#REF!</definedName>
    <definedName name="Company___Wholesale_WACC___notional___Gearing___nominal.BR">#REF!</definedName>
    <definedName name="Company___Wholesale_WACC___notional___Gearing___nominal.WN">#REF!</definedName>
    <definedName name="Company___Wholesale_WACC___notional___Gearing___nominal.WR">#REF!</definedName>
    <definedName name="Company___Wholesale_WACC___notional___Gearing___nominal.WWN">#REF!</definedName>
    <definedName name="Company___Year_on_year___change___CPI_H___Financial_year_average_indices_year_on_year__">#REF!</definedName>
    <definedName name="COMPANY_ACRONYM">#REF!</definedName>
    <definedName name="Company_exited_the_retail_market_switch">#REF!</definedName>
    <definedName name="Company_is_WoC">#REF!</definedName>
    <definedName name="CompanyCode">#REF!</definedName>
    <definedName name="CompanyDesc">#REF!</definedName>
    <definedName name="CompanyName">#REF!</definedName>
    <definedName name="CompanyNumber">#REF!</definedName>
    <definedName name="Constants">#REF!</definedName>
    <definedName name="Contract_year">#REF!</definedName>
    <definedName name="Contributions_from_connection_charges_and_revenue_from_infrastructure_charges___forecast____control___real.ADDN1">#REF!</definedName>
    <definedName name="Contributions_from_connection_charges_and_revenue_from_infrastructure_charges___forecast____control___real.ADDN2">#REF!</definedName>
    <definedName name="Contributions_from_connection_charges_and_revenue_from_infrastructure_charges___forecast____control___real.BR">#REF!</definedName>
    <definedName name="Contributions_from_connection_charges_and_revenue_from_infrastructure_charges___forecast____control___real.WN">#REF!</definedName>
    <definedName name="Contributions_from_connection_charges_and_revenue_from_infrastructure_charges___forecast____control___real.WR">#REF!</definedName>
    <definedName name="Contributions_from_connection_charges_and_revenue_from_infrastructure_charges___forecast____control___real.WWN">#REF!</definedName>
    <definedName name="Control___K___periodic.ADDN1">#REF!</definedName>
    <definedName name="Control___K___periodic.ADDN2">#REF!</definedName>
    <definedName name="Control___K___periodic.BR">#REF!</definedName>
    <definedName name="Control___K___periodic.WN">#REF!</definedName>
    <definedName name="Control___K___periodic.WR">#REF!</definedName>
    <definedName name="Control___K___periodic.WWN">#REF!</definedName>
    <definedName name="Control__growth_calculated_over_5_years_period____K___simple_average.ADDN1">#REF!</definedName>
    <definedName name="Control__growth_calculated_over_5_years_period____K___simple_average.ADDN2">#REF!</definedName>
    <definedName name="Control__growth_calculated_over_5_years_period____K___simple_average.BR">#REF!</definedName>
    <definedName name="Control__growth_calculated_over_5_years_period____K___simple_average.WN">#REF!</definedName>
    <definedName name="Control__growth_calculated_over_5_years_period____K___simple_average.WR">#REF!</definedName>
    <definedName name="Control__growth_calculated_over_5_years_period____K___simple_average.WWN">#REF!</definedName>
    <definedName name="Control_in_use_flag.ADDN1">#REF!</definedName>
    <definedName name="Control_in_use_flag.ADDN2">#REF!</definedName>
    <definedName name="Control_in_use_flag.BR">#REF!</definedName>
    <definedName name="Control_in_use_flag.WN">#REF!</definedName>
    <definedName name="Control_in_use_flag.WR">#REF!</definedName>
    <definedName name="Control_in_use_flag.WWN">#REF!</definedName>
    <definedName name="Control_is_sewerage.ADDN1">#REF!</definedName>
    <definedName name="Control_is_sewerage.ADDN2">#REF!</definedName>
    <definedName name="Control_is_sewerage.BR">#REF!</definedName>
    <definedName name="Control_is_sewerage.WN">#REF!</definedName>
    <definedName name="Control_is_sewerage.WR">#REF!</definedName>
    <definedName name="Control_is_sewerage.WWN">#REF!</definedName>
    <definedName name="Control_is_water.ADDN1">#REF!</definedName>
    <definedName name="Control_is_water.ADDN2">#REF!</definedName>
    <definedName name="Control_is_water.BR">#REF!</definedName>
    <definedName name="Control_is_water.WN">#REF!</definedName>
    <definedName name="Control_is_water.WR">#REF!</definedName>
    <definedName name="Control_is_water.WWN">#REF!</definedName>
    <definedName name="Control_level_revenue_requirement_incl._tax_charge___nominal.ADDN1">#REF!</definedName>
    <definedName name="Control_level_revenue_requirement_incl._tax_charge___nominal.ADDN2">#REF!</definedName>
    <definedName name="Control_level_revenue_requirement_incl._tax_charge___nominal.BR">#REF!</definedName>
    <definedName name="Control_level_revenue_requirement_incl._tax_charge___nominal.WN">#REF!</definedName>
    <definedName name="Control_level_revenue_requirement_incl._tax_charge___nominal.WR">#REF!</definedName>
    <definedName name="Control_level_revenue_requirement_incl._tax_charge___nominal.WWN">#REF!</definedName>
    <definedName name="Control_level_tax_due___post_financeability___check">#REF!</definedName>
    <definedName name="Control_level_tax_due___post_financeability___check_overall">#REF!</definedName>
    <definedName name="Control_level_tax_due_check">#REF!</definedName>
    <definedName name="Control_level_tax_due_check_overall">#REF!</definedName>
    <definedName name="COPI">#REF!</definedName>
    <definedName name="COPI_0203">#REF!</definedName>
    <definedName name="COPI_0708">#REF!</definedName>
    <definedName name="COPI2">#REF!</definedName>
    <definedName name="CORNWALL">#REF!</definedName>
    <definedName name="Corporation_tax_paid___Business___nominal">#REF!</definedName>
    <definedName name="Corporation_tax_paid___Business___nominal.NEG">#REF!</definedName>
    <definedName name="Corporation_tax_paid___Residential___nominal">#REF!</definedName>
    <definedName name="Corporation_tax_paid___Residential___nominal.NEG">#REF!</definedName>
    <definedName name="Cost_of_equity__used_in_WACC____control___real_CPIH.ADDN1">#REF!</definedName>
    <definedName name="Cost_of_equity__used_in_WACC____control___real_CPIH.ADDN2">#REF!</definedName>
    <definedName name="Cost_of_equity__used_in_WACC____control___real_CPIH.BR">#REF!</definedName>
    <definedName name="Cost_of_equity__used_in_WACC____control___real_CPIH.WN">#REF!</definedName>
    <definedName name="Cost_of_equity__used_in_WACC____control___real_CPIH.WR">#REF!</definedName>
    <definedName name="Cost_of_equity__used_in_WACC____control___real_CPIH.WWN">#REF!</definedName>
    <definedName name="Cost_to_serve_all_Residential_retail_customers___nominal">#REF!</definedName>
    <definedName name="Cost_to_serve_measured_dual_customers___nominal">#REF!</definedName>
    <definedName name="Cost_to_serve_measured_sewerage_customers___nominal">#REF!</definedName>
    <definedName name="Cost_to_serve_measured_water_customers___nominal">#REF!</definedName>
    <definedName name="Cost_to_serve_per_metered_dual_customers___Adjusted___real">#REF!</definedName>
    <definedName name="Cost_to_serve_per_metered_sewerage_customers___Adjusted___real">#REF!</definedName>
    <definedName name="Cost_to_serve_per_metered_water_customers___Adjusted___real">#REF!</definedName>
    <definedName name="Cost_to_serve_per_unmetered_dual_customers___Adjusted___real">#REF!</definedName>
    <definedName name="Cost_to_serve_per_unmetered_sewerage_customers___Adjusted___real">#REF!</definedName>
    <definedName name="Cost_to_serve_per_unmetered_water_customers___Adjusted___real">#REF!</definedName>
    <definedName name="Cost_to_serve_unmeasured_dual_customers___nominal">#REF!</definedName>
    <definedName name="Cost_to_serve_unmeasured_sewerage_customers___nominal">#REF!</definedName>
    <definedName name="Cost_to_serve_unmeasured_water_customers___nominal">#REF!</definedName>
    <definedName name="CostBase94">#REF!</definedName>
    <definedName name="CostBase98">#REF!</definedName>
    <definedName name="Costs_associated_with_post_financeability_adjustments___nominal.ADDN1">#REF!</definedName>
    <definedName name="Costs_associated_with_post_financeability_adjustments___nominal.ADDN2">#REF!</definedName>
    <definedName name="Costs_associated_with_post_financeability_adjustments___nominal.BR">#REF!</definedName>
    <definedName name="Costs_associated_with_post_financeability_adjustments___nominal.WN">#REF!</definedName>
    <definedName name="Costs_associated_with_post_financeability_adjustments___nominal.WR">#REF!</definedName>
    <definedName name="Costs_associated_with_post_financeability_adjustments___nominal.WWN">#REF!</definedName>
    <definedName name="Costs_associated_with_post_financeability_adjustments___wholesale___nominal">#REF!</definedName>
    <definedName name="CPI_H___April___index">#REF!</definedName>
    <definedName name="CPI_H___August___index">#REF!</definedName>
    <definedName name="CPI_H___Basket_year___cumulative___increase_from_base_year_basket_value__November_">#REF!</definedName>
    <definedName name="CPI_H___December___index">#REF!</definedName>
    <definedName name="CPI_H___February___index">#REF!</definedName>
    <definedName name="CPI_H___Fin_year_average___inflate_from_base_year_2022_2023_average___CALC">#REF!</definedName>
    <definedName name="CPI_H___Fin_year_average___inflate_from_base_year_2022_23_average">#REF!</definedName>
    <definedName name="CPI_H___Fin_year_average___percentage_increase">#REF!</definedName>
    <definedName name="CPI_H___Financial_year_average___index">#REF!</definedName>
    <definedName name="CPI_H___January___index">#REF!</definedName>
    <definedName name="CPI_H___July___index">#REF!</definedName>
    <definedName name="CPI_H___June___index">#REF!</definedName>
    <definedName name="CPI_H___March___index">#REF!</definedName>
    <definedName name="CPI_H___May___index">#REF!</definedName>
    <definedName name="CPI_H___November___index">#REF!</definedName>
    <definedName name="CPI_H___October___index">#REF!</definedName>
    <definedName name="CPI_H___September__index">#REF!</definedName>
    <definedName name="CPI_H__Base_year__November___indexation_factor___CALC">#REF!</definedName>
    <definedName name="CPI_H__Growth_from_24_25_FYE_to_25_26_FYA">#REF!</definedName>
    <definedName name="CPIH_ILD_adjustments_POS_only___nominal.ADDN1">#REF!</definedName>
    <definedName name="CPIH_ILD_adjustments_POS_only___nominal.ADDN2">#REF!</definedName>
    <definedName name="CPIH_ILD_adjustments_POS_only___nominal.BR">#REF!</definedName>
    <definedName name="CPIH_ILD_adjustments_POS_only___nominal.WN">#REF!</definedName>
    <definedName name="CPIH_ILD_adjustments_POS_only___nominal.WR">#REF!</definedName>
    <definedName name="CPIH_ILD_adjustments_POS_only___nominal.WWN">#REF!</definedName>
    <definedName name="CPIH_ILD_indexation_rate">#REF!</definedName>
    <definedName name="CPIH_Index_linked_debt___nominal.ADDN1">#REF!</definedName>
    <definedName name="CPIH_Index_linked_debt___nominal.ADDN1.BEG">#REF!</definedName>
    <definedName name="CPIH_Index_linked_debt___nominal.ADDN2">#REF!</definedName>
    <definedName name="CPIH_Index_linked_debt___nominal.ADDN2.BEG">#REF!</definedName>
    <definedName name="CPIH_Index_linked_debt___nominal.BR">#REF!</definedName>
    <definedName name="CPIH_Index_linked_debt___nominal.BR.BEG">#REF!</definedName>
    <definedName name="CPIH_Index_linked_debt___nominal.WN">#REF!</definedName>
    <definedName name="CPIH_Index_linked_debt___nominal.WN.BEG">#REF!</definedName>
    <definedName name="CPIH_Index_linked_debt___nominal.WR">#REF!</definedName>
    <definedName name="CPIH_Index_linked_debt___nominal.WR.BEG">#REF!</definedName>
    <definedName name="CPIH_Index_linked_debt___nominal.WWN">#REF!</definedName>
    <definedName name="CPIH_Index_linked_debt___nominal.WWN.BEG">#REF!</definedName>
    <definedName name="CPIH_Index_linked_debt_indexation___nominal.ADDN1">#REF!</definedName>
    <definedName name="CPIH_Index_linked_debt_indexation___nominal.ADDN2">#REF!</definedName>
    <definedName name="CPIH_Index_linked_debt_indexation___nominal.BR">#REF!</definedName>
    <definedName name="CPIH_Index_linked_debt_indexation___nominal.WN">#REF!</definedName>
    <definedName name="CPIH_Index_linked_debt_indexation___nominal.WR">#REF!</definedName>
    <definedName name="CPIH_Index_linked_debt_indexation___nominal.WWN">#REF!</definedName>
    <definedName name="CPIH_Interest_on_Index_linked_loans___control___nominal.ADDN1">#REF!</definedName>
    <definedName name="CPIH_Interest_on_Index_linked_loans___control___nominal.ADDN2">#REF!</definedName>
    <definedName name="CPIH_Interest_on_Index_linked_loans___control___nominal.BR">#REF!</definedName>
    <definedName name="CPIH_Interest_on_Index_linked_loans___control___nominal.WN">#REF!</definedName>
    <definedName name="CPIH_Interest_on_Index_linked_loans___control___nominal.WR">#REF!</definedName>
    <definedName name="CPIH_Interest_on_Index_linked_loans___control___nominal.WWN">#REF!</definedName>
    <definedName name="CPIH_opening_index_linked_debt___nominal.ADDN1">#REF!</definedName>
    <definedName name="CPIH_opening_index_linked_debt___nominal.ADDN2">#REF!</definedName>
    <definedName name="CPIH_opening_index_linked_debt___nominal.BR">#REF!</definedName>
    <definedName name="CPIH_opening_index_linked_debt___nominal.WN">#REF!</definedName>
    <definedName name="CPIH_opening_index_linked_debt___nominal.WR">#REF!</definedName>
    <definedName name="CPIH_opening_index_linked_debt___nominal.WWN">#REF!</definedName>
    <definedName name="Creditor_balance___Business___nominal">#REF!</definedName>
    <definedName name="Creditor_balance___Residential___nominal">#REF!</definedName>
    <definedName name="Creditor_balance___Retail___nominal">#REF!</definedName>
    <definedName name="CRW">#REF!</definedName>
    <definedName name="CUMBRIA">#REF!</definedName>
    <definedName name="Currency">#REF!</definedName>
    <definedName name="Current_assets___Appointee___nominal">#REF!</definedName>
    <definedName name="Current_Capex_by_Subline">#REF!</definedName>
    <definedName name="current_period">#REF!</definedName>
    <definedName name="Current_Tax___Retail___nominal">#REF!</definedName>
    <definedName name="Current_Tax___Retail___nominal.NEG">#REF!</definedName>
    <definedName name="Current_tax_charge___Appointee___nominal">#REF!</definedName>
    <definedName name="Current_tax_charge___Appointee___nominal.NEG">#REF!</definedName>
    <definedName name="Current_tax_charge___Business___nominal">#REF!</definedName>
    <definedName name="Current_tax_charge___Business___nominal.NEG">#REF!</definedName>
    <definedName name="Current_tax_charge___Residential___nominal">#REF!</definedName>
    <definedName name="Current_tax_charge___Residential___nominal.NEG">#REF!</definedName>
    <definedName name="Current_tax_liabilities___control___nominal.ADDN1">#REF!</definedName>
    <definedName name="Current_tax_liabilities___control___nominal.ADDN1.BEG">#REF!</definedName>
    <definedName name="Current_tax_liabilities___control___nominal.ADDN2">#REF!</definedName>
    <definedName name="Current_tax_liabilities___control___nominal.ADDN2.BEG">#REF!</definedName>
    <definedName name="Current_tax_liabilities___control___nominal.BR">#REF!</definedName>
    <definedName name="Current_tax_liabilities___control___nominal.BR.BEG">#REF!</definedName>
    <definedName name="Current_tax_liabilities___control___nominal.WN">#REF!</definedName>
    <definedName name="Current_tax_liabilities___control___nominal.WN.BEG">#REF!</definedName>
    <definedName name="Current_tax_liabilities___control___nominal.WR">#REF!</definedName>
    <definedName name="Current_tax_liabilities___control___nominal.WR.BEG">#REF!</definedName>
    <definedName name="Current_tax_liabilities___control___nominal.WWN">#REF!</definedName>
    <definedName name="Current_tax_liabilities___control___nominal.WWN.BEG">#REF!</definedName>
    <definedName name="Current_tax_liabilities___Wholesale___nominal">#REF!</definedName>
    <definedName name="Current_tax_liabilities_balance___Appointee___nominal">#REF!</definedName>
    <definedName name="Current_tax_liabilities_balance___Appointee___nominal.BEG">#REF!</definedName>
    <definedName name="CURRENT_YEAR">#REF!</definedName>
    <definedName name="CWDSpreadsheet23APRILSTUDIES">#REF!</definedName>
    <definedName name="da" localSheetId="0" hidden="1">#REF!</definedName>
    <definedName name="da" localSheetId="4" hidden="1">#REF!</definedName>
    <definedName name="da" localSheetId="6" hidden="1">#REF!</definedName>
    <definedName name="da" localSheetId="5" hidden="1">#REF!</definedName>
    <definedName name="da" hidden="1">#REF!</definedName>
    <definedName name="DATA">#REF!</definedName>
    <definedName name="_xlnm.Database">#REF!</definedName>
    <definedName name="DatasetCode">#REF!</definedName>
    <definedName name="DatasetName">#REF!</definedName>
    <definedName name="Days_in_a_year">#REF!</definedName>
    <definedName name="Days_in_year">#REF!</definedName>
    <definedName name="days_years_conversion">#REF!</definedName>
    <definedName name="DB_pension_cash_contributions___control___nominal.ADDN1">#REF!</definedName>
    <definedName name="DB_pension_cash_contributions___control___nominal.ADDN2">#REF!</definedName>
    <definedName name="DB_pension_cash_contributions___control___nominal.BR">#REF!</definedName>
    <definedName name="DB_pension_cash_contributions___control___nominal.WN">#REF!</definedName>
    <definedName name="DB_pension_cash_contributions___control___nominal.WR">#REF!</definedName>
    <definedName name="DB_pension_cash_contributions___control___nominal.WWN">#REF!</definedName>
    <definedName name="DB_pension_cash_contributions___control___post_financeability___nominal.ADDN1">#REF!</definedName>
    <definedName name="DB_pension_cash_contributions___control___post_financeability___nominal.ADDN2">#REF!</definedName>
    <definedName name="DB_pension_cash_contributions___control___post_financeability___nominal.BR">#REF!</definedName>
    <definedName name="DB_pension_cash_contributions___control___post_financeability___nominal.WN">#REF!</definedName>
    <definedName name="DB_pension_cash_contributions___control___post_financeability___nominal.WR">#REF!</definedName>
    <definedName name="DB_pension_cash_contributions___control___post_financeability___nominal.WWN">#REF!</definedName>
    <definedName name="DB_pension_contributions_in_excess_of_accounting_chagre___post_financeability___control___nominal.ADDN1">#REF!</definedName>
    <definedName name="DB_pension_contributions_in_excess_of_accounting_chagre___post_financeability___control___nominal.ADDN2">#REF!</definedName>
    <definedName name="DB_pension_contributions_in_excess_of_accounting_chagre___post_financeability___control___nominal.BR">#REF!</definedName>
    <definedName name="DB_pension_contributions_in_excess_of_accounting_chagre___post_financeability___control___nominal.WN">#REF!</definedName>
    <definedName name="DB_pension_contributions_in_excess_of_accounting_chagre___post_financeability___control___nominal.WR">#REF!</definedName>
    <definedName name="DB_pension_contributions_in_excess_of_accounting_chagre___post_financeability___control___nominal.WWN">#REF!</definedName>
    <definedName name="DB_pension_contributions_in_excess_of_accounting_charge___control___nominal.ADDN1">#REF!</definedName>
    <definedName name="DB_pension_contributions_in_excess_of_accounting_charge___control___nominal.ADDN2">#REF!</definedName>
    <definedName name="DB_pension_contributions_in_excess_of_accounting_charge___control___nominal.BR">#REF!</definedName>
    <definedName name="DB_pension_contributions_in_excess_of_accounting_charge___control___nominal.WN">#REF!</definedName>
    <definedName name="DB_pension_contributions_in_excess_of_accounting_charge___control___nominal.WR">#REF!</definedName>
    <definedName name="DB_pension_contributions_in_excess_of_accounting_charge___control___nominal.WWN">#REF!</definedName>
    <definedName name="Debt_balance___Appointee___nominal">#REF!</definedName>
    <definedName name="Debtor_balance___Business___nominal">#REF!</definedName>
    <definedName name="Debtor_balance___Business___nominal.BEG">#REF!</definedName>
    <definedName name="Debtor_balance___Residential___nominal">#REF!</definedName>
    <definedName name="Debtor_balance___Residential___nominal.BEG">#REF!</definedName>
    <definedName name="Debtor_balance___Retail___nominal">#REF!</definedName>
    <definedName name="Debtors_other___business___nominal">#REF!</definedName>
    <definedName name="Debtors_other___Residential___nominal">#REF!</definedName>
    <definedName name="Deferred_tax___Wholesale___nominal">#REF!</definedName>
    <definedName name="Deferred_tax___Wholesale___nominal.NEG">#REF!</definedName>
    <definedName name="Deferred_tax_balance___Appointee___nominal">#REF!</definedName>
    <definedName name="Deferred_tax_balance___Appointee___nominal.NEG">#REF!</definedName>
    <definedName name="Deferred_tax_balance___control___nominal.ADDN1">#REF!</definedName>
    <definedName name="Deferred_tax_balance___control___nominal.ADDN1.BEG">#REF!</definedName>
    <definedName name="Deferred_tax_balance___control___nominal.ADDN1.NEG">#REF!</definedName>
    <definedName name="Deferred_tax_balance___control___nominal.ADDN2">#REF!</definedName>
    <definedName name="Deferred_tax_balance___control___nominal.ADDN2.BEG">#REF!</definedName>
    <definedName name="Deferred_tax_balance___control___nominal.ADDN2.NEG">#REF!</definedName>
    <definedName name="Deferred_tax_balance___control___nominal.BR">#REF!</definedName>
    <definedName name="Deferred_tax_balance___control___nominal.BR.BEG">#REF!</definedName>
    <definedName name="Deferred_tax_balance___control___nominal.BR.NEG">#REF!</definedName>
    <definedName name="Deferred_tax_balance___control___nominal.WN">#REF!</definedName>
    <definedName name="Deferred_tax_balance___control___nominal.WN.BEG">#REF!</definedName>
    <definedName name="Deferred_tax_balance___control___nominal.WN.NEG">#REF!</definedName>
    <definedName name="Deferred_tax_balance___control___nominal.WR">#REF!</definedName>
    <definedName name="Deferred_tax_balance___control___nominal.WR.BEG">#REF!</definedName>
    <definedName name="Deferred_tax_balance___control___nominal.WR.NEG">#REF!</definedName>
    <definedName name="Deferred_tax_balance___control___nominal.WWN">#REF!</definedName>
    <definedName name="Deferred_tax_balance___control___nominal.WWN.BEG">#REF!</definedName>
    <definedName name="Deferred_tax_balance___control___nominal.WWN.NEG">#REF!</definedName>
    <definedName name="Deferred_tax_balance___post_financeability___control___nominal.ADDN1">#REF!</definedName>
    <definedName name="Deferred_tax_balance___post_financeability___control___nominal.ADDN1.BEG">#REF!</definedName>
    <definedName name="Deferred_tax_balance___post_financeability___control___nominal.ADDN2">#REF!</definedName>
    <definedName name="Deferred_tax_balance___post_financeability___control___nominal.ADDN2.BEG">#REF!</definedName>
    <definedName name="Deferred_tax_balance___post_financeability___control___nominal.BR">#REF!</definedName>
    <definedName name="Deferred_tax_balance___post_financeability___control___nominal.BR.BEG">#REF!</definedName>
    <definedName name="Deferred_tax_balance___post_financeability___control___nominal.WN">#REF!</definedName>
    <definedName name="Deferred_tax_balance___post_financeability___control___nominal.WN.BEG">#REF!</definedName>
    <definedName name="Deferred_tax_balance___post_financeability___control___nominal.WR">#REF!</definedName>
    <definedName name="Deferred_tax_balance___post_financeability___control___nominal.WR.BEG">#REF!</definedName>
    <definedName name="Deferred_tax_balance___post_financeability___control___nominal.WWN">#REF!</definedName>
    <definedName name="Deferred_tax_balance___post_financeability___control___nominal.WWN.BEG">#REF!</definedName>
    <definedName name="Deferred_tax_from_change_in_tax_rate.ADDN1">#REF!</definedName>
    <definedName name="Deferred_tax_from_change_in_tax_rate.ADDN2">#REF!</definedName>
    <definedName name="Deferred_tax_from_change_in_tax_rate.BR">#REF!</definedName>
    <definedName name="Deferred_tax_from_change_in_tax_rate.WN">#REF!</definedName>
    <definedName name="Deferred_tax_from_change_in_tax_rate.WR">#REF!</definedName>
    <definedName name="Deferred_tax_from_change_in_tax_rate.WWN">#REF!</definedName>
    <definedName name="Deferred_tax_from_change_in_tax_rate___post_financeability___nominal.ADDN1">#REF!</definedName>
    <definedName name="Deferred_tax_from_change_in_tax_rate___post_financeability___nominal.ADDN2">#REF!</definedName>
    <definedName name="Deferred_tax_from_change_in_tax_rate___post_financeability___nominal.BR">#REF!</definedName>
    <definedName name="Deferred_tax_from_change_in_tax_rate___post_financeability___nominal.WN">#REF!</definedName>
    <definedName name="Deferred_tax_from_change_in_tax_rate___post_financeability___nominal.WR">#REF!</definedName>
    <definedName name="Deferred_tax_from_change_in_tax_rate___post_financeability___nominal.WWN">#REF!</definedName>
    <definedName name="Deferred_tax_from_temporary_difference.ADDN1">#REF!</definedName>
    <definedName name="Deferred_tax_from_temporary_difference.ADDN2">#REF!</definedName>
    <definedName name="Deferred_tax_from_temporary_difference.BR">#REF!</definedName>
    <definedName name="Deferred_tax_from_temporary_difference.WN">#REF!</definedName>
    <definedName name="Deferred_tax_from_temporary_difference.WR">#REF!</definedName>
    <definedName name="Deferred_tax_from_temporary_difference.WWN">#REF!</definedName>
    <definedName name="Deferred_tax_from_temporary_difference___post_financeability___nominal.ADDN1">#REF!</definedName>
    <definedName name="Deferred_tax_from_temporary_difference___post_financeability___nominal.ADDN2">#REF!</definedName>
    <definedName name="Deferred_tax_from_temporary_difference___post_financeability___nominal.BR">#REF!</definedName>
    <definedName name="Deferred_tax_from_temporary_difference___post_financeability___nominal.WN">#REF!</definedName>
    <definedName name="Deferred_tax_from_temporary_difference___post_financeability___nominal.WR">#REF!</definedName>
    <definedName name="Deferred_tax_from_temporary_difference___post_financeability___nominal.WWN">#REF!</definedName>
    <definedName name="Denitrification_N_Fraction_Lost">#REF!</definedName>
    <definedName name="Depreciation___Appointee___nominal">#REF!</definedName>
    <definedName name="Depreciation___Appointee___nominal.NEG">#REF!</definedName>
    <definedName name="DERBYSHIRE">#REF!</definedName>
    <definedName name="desc2prog">#REF!</definedName>
    <definedName name="DescriptionColumnRef">#REF!</definedName>
    <definedName name="DETR">#REF!</definedName>
    <definedName name="DEVON">#REF!</definedName>
    <definedName name="DID">#REF!</definedName>
    <definedName name="Diesel_Admin">#REF!</definedName>
    <definedName name="Diesel_Admin_Exp">#REF!</definedName>
    <definedName name="Diesel_Drink">#REF!</definedName>
    <definedName name="Diesel_Drink_Exp">#REF!</definedName>
    <definedName name="Diesel_EF_CO2">#REF!</definedName>
    <definedName name="Diesel_Sewage">#REF!</definedName>
    <definedName name="Diesel_Sewage_Exp">#REF!</definedName>
    <definedName name="Diesel_Sludge">#REF!</definedName>
    <definedName name="Diesel_Sludge_Exp">#REF!</definedName>
    <definedName name="Diesel_Transport_Freight">#REF!</definedName>
    <definedName name="Diesel_Transport_Passenger">#REF!</definedName>
    <definedName name="Diesel_Van_CO2">#REF!</definedName>
    <definedName name="Diesel_Van_Miles">#REF!</definedName>
    <definedName name="Dig_Sec_Enclosed">#REF!</definedName>
    <definedName name="Disallowable_expenditure___Change_in_general_provisions___wholesale___nominal">#REF!</definedName>
    <definedName name="Discounted_2020_25_RCV_closing_balance___nominal.ADDN1">#REF!</definedName>
    <definedName name="Discounted_2020_25_RCV_closing_balance___nominal.ADDN2">#REF!</definedName>
    <definedName name="Discounted_2020_25_RCV_closing_balance___nominal.BR">#REF!</definedName>
    <definedName name="Discounted_2020_25_RCV_closing_balance___nominal.WN">#REF!</definedName>
    <definedName name="Discounted_2020_25_RCV_closing_balance___nominal.WR">#REF!</definedName>
    <definedName name="Discounted_2020_25_RCV_closing_balance___nominal.WWN">#REF!</definedName>
    <definedName name="Discounted_average_of_2020_25_RCV___nominal.ADDN1">#REF!</definedName>
    <definedName name="Discounted_average_of_2020_25_RCV___nominal.ADDN2">#REF!</definedName>
    <definedName name="Discounted_average_of_2020_25_RCV___nominal.BR">#REF!</definedName>
    <definedName name="Discounted_average_of_2020_25_RCV___nominal.WN">#REF!</definedName>
    <definedName name="Discounted_average_of_2020_25_RCV___nominal.WR">#REF!</definedName>
    <definedName name="Discounted_average_of_2020_25_RCV___nominal.WWN">#REF!</definedName>
    <definedName name="Discounted_average_of_Post_2025_RCV___nominal.ADDN1">#REF!</definedName>
    <definedName name="Discounted_average_of_Post_2025_RCV___nominal.ADDN2">#REF!</definedName>
    <definedName name="Discounted_average_of_Post_2025_RCV___nominal.BR">#REF!</definedName>
    <definedName name="Discounted_average_of_Post_2025_RCV___nominal.WN">#REF!</definedName>
    <definedName name="Discounted_average_of_Post_2025_RCV___nominal.WR">#REF!</definedName>
    <definedName name="Discounted_average_of_Post_2025_RCV___nominal.WWN">#REF!</definedName>
    <definedName name="Discounted_average_of_Pre_2020_RCV___nominal.ADDN1">#REF!</definedName>
    <definedName name="Discounted_average_of_Pre_2020_RCV___nominal.ADDN2">#REF!</definedName>
    <definedName name="Discounted_average_of_Pre_2020_RCV___nominal.BR">#REF!</definedName>
    <definedName name="Discounted_average_of_Pre_2020_RCV___nominal.WN">#REF!</definedName>
    <definedName name="Discounted_average_of_Pre_2020_RCV___nominal.WR">#REF!</definedName>
    <definedName name="Discounted_average_of_Pre_2020_RCV___nominal.WWN">#REF!</definedName>
    <definedName name="Discounted_Post_2025_RCV_closing_balance___nominal.ADDN1">#REF!</definedName>
    <definedName name="Discounted_Post_2025_RCV_closing_balance___nominal.ADDN2">#REF!</definedName>
    <definedName name="Discounted_Post_2025_RCV_closing_balance___nominal.BR">#REF!</definedName>
    <definedName name="Discounted_Post_2025_RCV_closing_balance___nominal.WN">#REF!</definedName>
    <definedName name="Discounted_Post_2025_RCV_closing_balance___nominal.WR">#REF!</definedName>
    <definedName name="Discounted_Post_2025_RCV_closing_balance___nominal.WWN">#REF!</definedName>
    <definedName name="Discounted_Pre_2020_RCV_closing_balance___nominal.ADDN1">#REF!</definedName>
    <definedName name="Discounted_Pre_2020_RCV_closing_balance___nominal.ADDN2">#REF!</definedName>
    <definedName name="Discounted_Pre_2020_RCV_closing_balance___nominal.BR">#REF!</definedName>
    <definedName name="Discounted_Pre_2020_RCV_closing_balance___nominal.WN">#REF!</definedName>
    <definedName name="Discounted_Pre_2020_RCV_closing_balance___nominal.WR">#REF!</definedName>
    <definedName name="Discounted_Pre_2020_RCV_closing_balance___nominal.WWN">#REF!</definedName>
    <definedName name="Discounted_revenue___real">#REF!</definedName>
    <definedName name="Discounted_TDS">#REF!</definedName>
    <definedName name="DistInput">#REF!</definedName>
    <definedName name="Dividend___Appointee___nominal">#REF!</definedName>
    <definedName name="Dividend___Appointee___nominal.NEG">#REF!</definedName>
    <definedName name="Dividend___Appointee___real">#REF!</definedName>
    <definedName name="Dividend___Wholesale___nominal">#REF!</definedName>
    <definedName name="Dividend___Wholesale___nominal.NEG">#REF!</definedName>
    <definedName name="Dividend___Wholesale___real">#REF!</definedName>
    <definedName name="Dividend_cashflow_balance___control___nominal.ADDN1">#REF!</definedName>
    <definedName name="Dividend_cashflow_balance___control___nominal.ADDN1.BEG">#REF!</definedName>
    <definedName name="Dividend_cashflow_balance___control___nominal.ADDN2">#REF!</definedName>
    <definedName name="Dividend_cashflow_balance___control___nominal.ADDN2.BEG">#REF!</definedName>
    <definedName name="Dividend_cashflow_balance___control___nominal.BR">#REF!</definedName>
    <definedName name="Dividend_cashflow_balance___control___nominal.BR.BEG">#REF!</definedName>
    <definedName name="Dividend_cashflow_balance___control___nominal.WN">#REF!</definedName>
    <definedName name="Dividend_cashflow_balance___control___nominal.WN.BEG">#REF!</definedName>
    <definedName name="Dividend_cashflow_balance___control___nominal.WR">#REF!</definedName>
    <definedName name="Dividend_cashflow_balance___control___nominal.WR.BEG">#REF!</definedName>
    <definedName name="Dividend_cashflow_balance___control___nominal.WWN">#REF!</definedName>
    <definedName name="Dividend_cashflow_balance___control___nominal.WWN.BEG">#REF!</definedName>
    <definedName name="Dividend_cover___Appointee">#REF!</definedName>
    <definedName name="Dividend_cover___Appointee___Post_Fin_adj___Appointee">#REF!</definedName>
    <definedName name="Dividend_creditor_balance___Appointee___nominal">#REF!</definedName>
    <definedName name="Dividend_creditor_balance___Appointee___nominal.BEG">#REF!</definedName>
    <definedName name="Dividend_creditor_balance___Business___nominal">#REF!</definedName>
    <definedName name="Dividend_creditor_balance___Business___nominal.BEG">#REF!</definedName>
    <definedName name="Dividend_creditor_balance___Residential___nominal">#REF!</definedName>
    <definedName name="Dividend_creditor_balance___Residential___nominal.BEG">#REF!</definedName>
    <definedName name="Dividend_creditor_balance___Retail___nominal">#REF!</definedName>
    <definedName name="Dividend_creditors_balance___control___nominal.ADDN1">#REF!</definedName>
    <definedName name="Dividend_creditors_balance___control___nominal.ADDN1.BEG">#REF!</definedName>
    <definedName name="Dividend_creditors_balance___control___nominal.ADDN2">#REF!</definedName>
    <definedName name="Dividend_creditors_balance___control___nominal.ADDN2.BEG">#REF!</definedName>
    <definedName name="Dividend_creditors_balance___control___nominal.BR">#REF!</definedName>
    <definedName name="Dividend_creditors_balance___control___nominal.BR.BEG">#REF!</definedName>
    <definedName name="Dividend_creditors_balance___control___nominal.WN">#REF!</definedName>
    <definedName name="Dividend_creditors_balance___control___nominal.WN.BEG">#REF!</definedName>
    <definedName name="Dividend_creditors_balance___control___nominal.WR">#REF!</definedName>
    <definedName name="Dividend_creditors_balance___control___nominal.WR.BEG">#REF!</definedName>
    <definedName name="Dividend_creditors_balance___control___nominal.WWN">#REF!</definedName>
    <definedName name="Dividend_creditors_balance___control___nominal.WWN.BEG">#REF!</definedName>
    <definedName name="Dividend_creditors_balance___Wholesale___nominal">#REF!</definedName>
    <definedName name="Dividend_interest___control___nominal.ADDN1">#REF!</definedName>
    <definedName name="Dividend_interest___control___nominal.ADDN2">#REF!</definedName>
    <definedName name="Dividend_interest___control___nominal.BR">#REF!</definedName>
    <definedName name="Dividend_interest___control___nominal.WN">#REF!</definedName>
    <definedName name="Dividend_interest___control___nominal.WR">#REF!</definedName>
    <definedName name="Dividend_interest___control___nominal.WWN">#REF!</definedName>
    <definedName name="Dividend_paid___Appointee___nominal">#REF!</definedName>
    <definedName name="Dividend_paid___Appointee___nominal.NEG">#REF!</definedName>
    <definedName name="Dividend_paid___Business___nominal">#REF!</definedName>
    <definedName name="Dividend_paid___Business___nominal.NEG">#REF!</definedName>
    <definedName name="Dividend_paid___Residential___nominal">#REF!</definedName>
    <definedName name="Dividend_paid___Residential___nominal.NEG">#REF!</definedName>
    <definedName name="Dividend_yield___Appointee">#REF!</definedName>
    <definedName name="Dividends___Retail___nominal">#REF!</definedName>
    <definedName name="Dividends___Retail___nominal.NEG">#REF!</definedName>
    <definedName name="Dividends_due___Business___nominal">#REF!</definedName>
    <definedName name="Dividends_due___Business___nominal.NEG">#REF!</definedName>
    <definedName name="Dividends_due___Residential___nominal">#REF!</definedName>
    <definedName name="Dividends_due___Residential___nominal.NEG">#REF!</definedName>
    <definedName name="Dividends_equal_100____check">#REF!</definedName>
    <definedName name="Dividends_equal_100____check_overall">#REF!</definedName>
    <definedName name="dnonames">#REF!</definedName>
    <definedName name="dog" localSheetId="0" hidden="1">{"NET",#N/A,FALSE,"401C11"}</definedName>
    <definedName name="dog" localSheetId="4" hidden="1">{"NET",#N/A,FALSE,"401C11"}</definedName>
    <definedName name="dog" localSheetId="6" hidden="1">{"NET",#N/A,FALSE,"401C11"}</definedName>
    <definedName name="dog" localSheetId="12" hidden="1">{"NET",#N/A,FALSE,"401C11"}</definedName>
    <definedName name="dog" localSheetId="5" hidden="1">{"NET",#N/A,FALSE,"401C11"}</definedName>
    <definedName name="dog" localSheetId="7" hidden="1">{"NET",#N/A,FALSE,"401C11"}</definedName>
    <definedName name="dog" localSheetId="8" hidden="1">{"NET",#N/A,FALSE,"401C11"}</definedName>
    <definedName name="dog" hidden="1">{"NET",#N/A,FALSE,"401C11"}</definedName>
    <definedName name="Dom_Freight_Tonne_km">#REF!</definedName>
    <definedName name="Dom_Freight_Tonne_km_CO2">#REF!</definedName>
    <definedName name="Dom_Passenger_km">#REF!</definedName>
    <definedName name="DORSET">#REF!</definedName>
    <definedName name="DR">#REF!</definedName>
    <definedName name="DURHAM">#REF!</definedName>
    <definedName name="DVWBPinputs">#REF!</definedName>
    <definedName name="DVWBPtrans">#REF!</definedName>
    <definedName name="DVWtransition">#REF!</definedName>
    <definedName name="DYFED">#REF!</definedName>
    <definedName name="dynG2AltProg" localSheetId="4">OFFSET(#REF!,0,#REF!,1,#REF!)</definedName>
    <definedName name="dynG2AltProg" localSheetId="6">OFFSET(#REF!,0,#REF!,1,#REF!)</definedName>
    <definedName name="dynG2AltProg" localSheetId="12">OFFSET(#REF!,0,#REF!,1,#REF!)</definedName>
    <definedName name="dynG2AltProg" localSheetId="5">OFFSET(#REF!,0,#REF!,1,#REF!)</definedName>
    <definedName name="dynG2AltProg" localSheetId="7">OFFSET(#REF!,0,#REF!,1,#REF!)</definedName>
    <definedName name="dynG2AltProg" localSheetId="8">OFFSET(#REF!,0,#REF!,1,#REF!)</definedName>
    <definedName name="dynG2AltProg">OFFSET(#REF!,0,#REF!,1,#REF!)</definedName>
    <definedName name="dynG2BC">OFFSET(#REF!,0,#REF!,1,#REF!)</definedName>
    <definedName name="dynG2Briefed">OFFSET(#REF!,0,#REF!,1,#REF!)</definedName>
    <definedName name="dynG2FivePlusSeven">OFFSET(#REF!,0,#REF!,1,#REF!)</definedName>
    <definedName name="dynG2InDel">OFFSET(#REF!,0,#REF!,1,#REF!)</definedName>
    <definedName name="dynG2InStudy">OFFSET(#REF!,0,#REF!,1,#REF!)</definedName>
    <definedName name="dynG2Labels">OFFSET(#REF!,0,#REF!,1,#REF!)</definedName>
    <definedName name="dynG2Unbriefed">OFFSET(#REF!,0,#REF!,1,#REF!)</definedName>
    <definedName name="dynGBriefed">OFFSET(#REF!,0,0,1,#REF!)</definedName>
    <definedName name="dynGControl">OFFSET(#REF!,0,#REF!,1,#REF!)</definedName>
    <definedName name="dynGFivePlusSeven">OFFSET(#REF!,0,0,1,#REF!)</definedName>
    <definedName name="dynGInDel">OFFSET(#REF!,0,0,1,#REF!)</definedName>
    <definedName name="dynGInDelivery">OFFSET(#REF!,0,#REF!,1,#REF!)</definedName>
    <definedName name="dynGInStudy">OFFSET(#REF!,0,#REF!,1,#REF!)</definedName>
    <definedName name="dynGLabels">OFFSET(#REF!,0,0,2,#REF!)</definedName>
    <definedName name="dynGNames">OFFSET(#REF!,0,#REF!,2,#REF!)</definedName>
    <definedName name="dynGPostBDA">OFFSET(#REF!,0,#REF!,1,#REF!)</definedName>
    <definedName name="dynGUnbriefed">OFFSET(#REF!,0,#REF!,1,#REF!)</definedName>
    <definedName name="E">#REF!</definedName>
    <definedName name="E_No">#REF!</definedName>
    <definedName name="E_SUSSEX">#REF!</definedName>
    <definedName name="EAcat">#REF!</definedName>
    <definedName name="EAcat2004">#REF!</definedName>
    <definedName name="Earnings_after_tax__EAT____Business___nominal">#REF!</definedName>
    <definedName name="Earnings_after_tax__EAT____control___nominal.ADDN1">#REF!</definedName>
    <definedName name="Earnings_after_tax__EAT____control___nominal.ADDN2">#REF!</definedName>
    <definedName name="Earnings_after_tax__EAT____control___nominal.BR">#REF!</definedName>
    <definedName name="Earnings_after_tax__EAT____control___nominal.WN">#REF!</definedName>
    <definedName name="Earnings_after_tax__EAT____control___nominal.WR">#REF!</definedName>
    <definedName name="Earnings_after_tax__EAT____control___nominal.WWN">#REF!</definedName>
    <definedName name="Earnings_after_tax__EAT____Residential___nominal">#REF!</definedName>
    <definedName name="Earnings_after_tax__EAT____Retail___nominal">#REF!</definedName>
    <definedName name="Earnings_after_tax__EAT____wholesale___nominal">#REF!</definedName>
    <definedName name="Earnings_available_for_dividends___business___nominal">#REF!</definedName>
    <definedName name="Earnings_available_for_dividends___Residential___nominal">#REF!</definedName>
    <definedName name="Earnings_before_interest_and_tax__EBIT____Business___nominal">#REF!</definedName>
    <definedName name="Earnings_before_interest_and_tax__EBIT____control___nominal.ADDN1">#REF!</definedName>
    <definedName name="Earnings_before_interest_and_tax__EBIT____control___nominal.ADDN2">#REF!</definedName>
    <definedName name="Earnings_before_interest_and_tax__EBIT____control___nominal.BR">#REF!</definedName>
    <definedName name="Earnings_before_interest_and_tax__EBIT____control___nominal.WN">#REF!</definedName>
    <definedName name="Earnings_before_interest_and_tax__EBIT____control___nominal.WR">#REF!</definedName>
    <definedName name="Earnings_before_interest_and_tax__EBIT____control___nominal.WWN">#REF!</definedName>
    <definedName name="Earnings_before_interest_and_tax__EBIT____Residential___nominal">#REF!</definedName>
    <definedName name="Earnings_before_interest_and_tax__EBIT____Retail___nominal">#REF!</definedName>
    <definedName name="Earnings_before_interest_and_tax__EBIT____wholesale">#REF!</definedName>
    <definedName name="Earnings_before_tax___Business___nominal">#REF!</definedName>
    <definedName name="Earnings_before_tax__EBT____Business___nominal">#REF!</definedName>
    <definedName name="Earnings_before_tax__EBT____control___nominal.ADDN1">#REF!</definedName>
    <definedName name="Earnings_before_tax__EBT____control___nominal.ADDN2">#REF!</definedName>
    <definedName name="Earnings_before_tax__EBT____control___nominal.BR">#REF!</definedName>
    <definedName name="Earnings_before_tax__EBT____control___nominal.WN">#REF!</definedName>
    <definedName name="Earnings_before_tax__EBT____control___nominal.WR">#REF!</definedName>
    <definedName name="Earnings_before_tax__EBT____control___nominal.WWN">#REF!</definedName>
    <definedName name="earnings_before_tax__EBT____Residential___nominal">#REF!</definedName>
    <definedName name="Earnings_before_tax__EBT____Retail___nominal">#REF!</definedName>
    <definedName name="Earnings_before_tax__EBT____Wholesale___nominal">#REF!</definedName>
    <definedName name="EAsummary">#REF!</definedName>
    <definedName name="EAsummary2004">#REF!</definedName>
    <definedName name="EAto">#REF!</definedName>
    <definedName name="EBIT_less_current_tax_charge___Appointee___nominal">#REF!</definedName>
    <definedName name="EBIT_less_current_tax_charge___control___nominal.ADDN1">#REF!</definedName>
    <definedName name="EBIT_less_current_tax_charge___control___nominal.ADDN2">#REF!</definedName>
    <definedName name="EBIT_less_current_tax_charge___control___nominal.BR">#REF!</definedName>
    <definedName name="EBIT_less_current_tax_charge___control___nominal.WN">#REF!</definedName>
    <definedName name="EBIT_less_current_tax_charge___control___nominal.WR">#REF!</definedName>
    <definedName name="EBIT_less_current_tax_charge___control___nominal.WWN">#REF!</definedName>
    <definedName name="EBIT_less_current_tax_charge__building_blocks_method____Appointee___nominal">#REF!</definedName>
    <definedName name="EBIT_less_current_tax_charge__building_blocks_method____Wholesale___nominal">#REF!</definedName>
    <definedName name="EBITDA___Appointee___nominal">#REF!</definedName>
    <definedName name="EBITDA___Business___nominal">#REF!</definedName>
    <definedName name="EBITDA___control___nominal.ADDN1">#REF!</definedName>
    <definedName name="EBITDA___control___nominal.ADDN2">#REF!</definedName>
    <definedName name="EBITDA___control___nominal.BR">#REF!</definedName>
    <definedName name="EBITDA___control___nominal.WN">#REF!</definedName>
    <definedName name="EBITDA___control___nominal.WR">#REF!</definedName>
    <definedName name="EBITDA___control___nominal.WWN">#REF!</definedName>
    <definedName name="EBITDA___Finstat_Wholesale___nominal">#REF!</definedName>
    <definedName name="EBITDA___Residential___nominal">#REF!</definedName>
    <definedName name="EBITDA___Retail___nominal">#REF!</definedName>
    <definedName name="Eff">#REF!</definedName>
    <definedName name="Effective_Tax_Rate.ADDN1">#REF!</definedName>
    <definedName name="Effective_Tax_Rate.ADDN2">#REF!</definedName>
    <definedName name="Effective_Tax_Rate.BR">#REF!</definedName>
    <definedName name="Effective_Tax_Rate.WN">#REF!</definedName>
    <definedName name="Effective_Tax_Rate.WR">#REF!</definedName>
    <definedName name="Effective_Tax_Rate.WWN">#REF!</definedName>
    <definedName name="EHY">#REF!</definedName>
    <definedName name="ELECTRICITY">#REF!</definedName>
    <definedName name="End_of_AMP_period_flag">#REF!</definedName>
    <definedName name="End_of_AMP_period_flag_date">#REF!</definedName>
    <definedName name="EndYearRef">#REF!</definedName>
    <definedName name="Equity_dividends_paid___control___nominal.ADDN1">#REF!</definedName>
    <definedName name="Equity_dividends_paid___control___nominal.ADDN1.NEG">#REF!</definedName>
    <definedName name="Equity_dividends_paid___control___nominal.ADDN2">#REF!</definedName>
    <definedName name="Equity_dividends_paid___control___nominal.ADDN2.NEG">#REF!</definedName>
    <definedName name="Equity_dividends_paid___control___nominal.BR">#REF!</definedName>
    <definedName name="Equity_dividends_paid___control___nominal.BR.NEG">#REF!</definedName>
    <definedName name="Equity_dividends_paid___control___nominal.WN">#REF!</definedName>
    <definedName name="Equity_dividends_paid___control___nominal.WN.NEG">#REF!</definedName>
    <definedName name="Equity_dividends_paid___control___nominal.WR">#REF!</definedName>
    <definedName name="Equity_dividends_paid___control___nominal.WR.NEG">#REF!</definedName>
    <definedName name="Equity_dividends_paid___control___nominal.WWN">#REF!</definedName>
    <definedName name="Equity_dividends_paid___control___nominal.WWN.NEG">#REF!</definedName>
    <definedName name="Equity_dividends_paid___Retail___nominal">#REF!</definedName>
    <definedName name="Equity_dividends_paid___Retail___nominal.NEG">#REF!</definedName>
    <definedName name="ESSEX">#REF!</definedName>
    <definedName name="Estimate_Adjust_Factor">#REF!</definedName>
    <definedName name="EV__LASTREFTIME__" hidden="1">40339.4799074074</definedName>
    <definedName name="Excess_fast_money___Appointee___nominal">#REF!</definedName>
    <definedName name="Excess_fast_money___control___nominal.ADDN1">#REF!</definedName>
    <definedName name="Excess_fast_money___control___nominal.ADDN2">#REF!</definedName>
    <definedName name="Excess_fast_money___control___nominal.BR">#REF!</definedName>
    <definedName name="Excess_fast_money___control___nominal.WN">#REF!</definedName>
    <definedName name="Excess_fast_money___control___nominal.WR">#REF!</definedName>
    <definedName name="Excess_fast_money___control___nominal.WWN">#REF!</definedName>
    <definedName name="Exited_company_balance_sheet_check">#REF!</definedName>
    <definedName name="Exited_company_balance_sheet_check_overall">#REF!</definedName>
    <definedName name="Exited_company_by_period">#REF!</definedName>
    <definedName name="Exited_Company_Residential_apportionment_CALC">#REF!</definedName>
    <definedName name="Expensed_capital_allowance___new_capital_expenditure___control___nominal.ADDN1">#REF!</definedName>
    <definedName name="Expensed_capital_allowance___new_capital_expenditure___control___nominal.ADDN2">#REF!</definedName>
    <definedName name="Expensed_capital_allowance___new_capital_expenditure___control___nominal.BR">#REF!</definedName>
    <definedName name="Expensed_capital_allowance___new_capital_expenditure___control___nominal.WN">#REF!</definedName>
    <definedName name="Expensed_capital_allowance___new_capital_expenditure___control___nominal.WR">#REF!</definedName>
    <definedName name="Expensed_capital_allowance___new_capital_expenditure___control___nominal.WWN">#REF!</definedName>
    <definedName name="Expired" hidden="1">FALSE</definedName>
    <definedName name="Export_NGasCHP_Admin" localSheetId="4">#REF!</definedName>
    <definedName name="Export_NGasCHP_Admin" localSheetId="6">#REF!</definedName>
    <definedName name="Export_NGasCHP_Admin" localSheetId="12">#REF!</definedName>
    <definedName name="Export_NGasCHP_Admin" localSheetId="5">#REF!</definedName>
    <definedName name="Export_NGasCHP_Admin" localSheetId="7">#REF!</definedName>
    <definedName name="Export_NGasCHP_Admin" localSheetId="8">#REF!</definedName>
    <definedName name="Export_NGasCHP_Admin">#REF!</definedName>
    <definedName name="Export_NGasCHP_Drink" localSheetId="4">#REF!</definedName>
    <definedName name="Export_NGasCHP_Drink" localSheetId="6">#REF!</definedName>
    <definedName name="Export_NGasCHP_Drink" localSheetId="12">#REF!</definedName>
    <definedName name="Export_NGasCHP_Drink" localSheetId="5">#REF!</definedName>
    <definedName name="Export_NGasCHP_Drink" localSheetId="7">#REF!</definedName>
    <definedName name="Export_NGasCHP_Drink" localSheetId="8">#REF!</definedName>
    <definedName name="Export_NGasCHP_Drink">#REF!</definedName>
    <definedName name="Export_NGasCHP_Sewage" localSheetId="4">#REF!</definedName>
    <definedName name="Export_NGasCHP_Sewage" localSheetId="6">#REF!</definedName>
    <definedName name="Export_NGasCHP_Sewage" localSheetId="12">#REF!</definedName>
    <definedName name="Export_NGasCHP_Sewage" localSheetId="5">#REF!</definedName>
    <definedName name="Export_NGasCHP_Sewage" localSheetId="7">#REF!</definedName>
    <definedName name="Export_NGasCHP_Sewage" localSheetId="8">#REF!</definedName>
    <definedName name="Export_NGasCHP_Sewage">#REF!</definedName>
    <definedName name="F" localSheetId="4">{"bal",#N/A,FALSE,"working papers";"income",#N/A,FALSE,"working papers"}</definedName>
    <definedName name="F" localSheetId="6">{"bal",#N/A,FALSE,"working papers";"income",#N/A,FALSE,"working papers"}</definedName>
    <definedName name="F" localSheetId="12">{"bal",#N/A,FALSE,"working papers";"income",#N/A,FALSE,"working papers"}</definedName>
    <definedName name="F" localSheetId="5">{"bal",#N/A,FALSE,"working papers";"income",#N/A,FALSE,"working papers"}</definedName>
    <definedName name="F" localSheetId="7">{"bal",#N/A,FALSE,"working papers";"income",#N/A,FALSE,"working papers"}</definedName>
    <definedName name="F" localSheetId="8">{"bal",#N/A,FALSE,"working papers";"income",#N/A,FALSE,"working papers"}</definedName>
    <definedName name="F">{"bal",#N/A,FALSE,"working papers";"income",#N/A,FALSE,"working papers"}</definedName>
    <definedName name="fdraf" localSheetId="4">{"bal",#N/A,FALSE,"working papers";"income",#N/A,FALSE,"working papers"}</definedName>
    <definedName name="fdraf" localSheetId="6">{"bal",#N/A,FALSE,"working papers";"income",#N/A,FALSE,"working papers"}</definedName>
    <definedName name="fdraf" localSheetId="12">{"bal",#N/A,FALSE,"working papers";"income",#N/A,FALSE,"working papers"}</definedName>
    <definedName name="fdraf" localSheetId="5">{"bal",#N/A,FALSE,"working papers";"income",#N/A,FALSE,"working papers"}</definedName>
    <definedName name="fdraf" localSheetId="7">{"bal",#N/A,FALSE,"working papers";"income",#N/A,FALSE,"working papers"}</definedName>
    <definedName name="fdraf" localSheetId="8">{"bal",#N/A,FALSE,"working papers";"income",#N/A,FALSE,"working papers"}</definedName>
    <definedName name="fdraf">{"bal",#N/A,FALSE,"working papers";"income",#N/A,FALSE,"working papers"}</definedName>
    <definedName name="Fdraft" localSheetId="4">{"bal",#N/A,FALSE,"working papers";"income",#N/A,FALSE,"working papers"}</definedName>
    <definedName name="Fdraft" localSheetId="6">{"bal",#N/A,FALSE,"working papers";"income",#N/A,FALSE,"working papers"}</definedName>
    <definedName name="Fdraft" localSheetId="12">{"bal",#N/A,FALSE,"working papers";"income",#N/A,FALSE,"working papers"}</definedName>
    <definedName name="Fdraft" localSheetId="5">{"bal",#N/A,FALSE,"working papers";"income",#N/A,FALSE,"working papers"}</definedName>
    <definedName name="Fdraft" localSheetId="7">{"bal",#N/A,FALSE,"working papers";"income",#N/A,FALSE,"working papers"}</definedName>
    <definedName name="Fdraft" localSheetId="8">{"bal",#N/A,FALSE,"working papers";"income",#N/A,FALSE,"working papers"}</definedName>
    <definedName name="Fdraft">{"bal",#N/A,FALSE,"working papers";"income",#N/A,FALSE,"working papers"}</definedName>
    <definedName name="fe">#REF!</definedName>
    <definedName name="Ferry_RoPax_Pass_CO2">#REF!</definedName>
    <definedName name="Ferry_RoPax_Pass_km">#REF!</definedName>
    <definedName name="fewrew">#REF!</definedName>
    <definedName name="FFO_less_dividends_declared___Appointee___nominal">#REF!</definedName>
    <definedName name="file_LTDS">#REF!</definedName>
    <definedName name="file_LTDS_2nd">#REF!</definedName>
    <definedName name="file_totex">#REF!</definedName>
    <definedName name="Final_2003_04_Income_Apportioned_Use_May_onwards">#REF!</definedName>
    <definedName name="Final_allowed_revenue__deflated_using_Nov_Nov_CPI_H______control___real.ADDN1">#REF!</definedName>
    <definedName name="Final_allowed_revenue__deflated_using_Nov_Nov_CPI_H______control___real.ADDN2">#REF!</definedName>
    <definedName name="Final_allowed_revenue__deflated_using_Nov_Nov_CPI_H______control___real.BR">#REF!</definedName>
    <definedName name="Final_allowed_revenue__deflated_using_Nov_Nov_CPI_H______control___real.WN">#REF!</definedName>
    <definedName name="Final_allowed_revenue__deflated_using_Nov_Nov_CPI_H______control___real.WR">#REF!</definedName>
    <definedName name="Final_allowed_revenue__deflated_using_Nov_Nov_CPI_H______control___real.WWN">#REF!</definedName>
    <definedName name="Final_allowed_revenue_percentage__deflated_using_Nov_Nov_CPI_H______control.ADDN1">#REF!</definedName>
    <definedName name="Final_allowed_revenue_percentage__deflated_using_Nov_Nov_CPI_H______control.ADDN2">#REF!</definedName>
    <definedName name="Final_allowed_revenue_percentage__deflated_using_Nov_Nov_CPI_H______control.BR">#REF!</definedName>
    <definedName name="Final_allowed_revenue_percentage__deflated_using_Nov_Nov_CPI_H______control.WN">#REF!</definedName>
    <definedName name="Final_allowed_revenue_percentage__deflated_using_Nov_Nov_CPI_H______control.WR">#REF!</definedName>
    <definedName name="Final_allowed_revenue_percentage__deflated_using_Nov_Nov_CPI_H______control.WWN">#REF!</definedName>
    <definedName name="Finance_lease_depreciation___Wholesale___nominal">#REF!</definedName>
    <definedName name="Financial_year_end_month">#REF!</definedName>
    <definedName name="FinancialIndicators">#REF!</definedName>
    <definedName name="FinancialIndicators_Enable">#REF!</definedName>
    <definedName name="FinancialIndicators_Headings">#REF!</definedName>
    <definedName name="FinancialIndicators_Max">#REF!</definedName>
    <definedName name="FinancialIndicators_Min">#REF!</definedName>
    <definedName name="FinancialIndicators_Tolerance">#REF!</definedName>
    <definedName name="FinPayts">#REF!</definedName>
    <definedName name="FinRate">#REF!</definedName>
    <definedName name="FinStat___BS___Appointee___check">#REF!</definedName>
    <definedName name="FinStat___BS___Appointee___check_overall">#REF!</definedName>
    <definedName name="FinStat___BS___Control___check.ADDN1">#REF!</definedName>
    <definedName name="FinStat___BS___Control___check.ADDN2">#REF!</definedName>
    <definedName name="FinStat___BS___Control___check.BR">#REF!</definedName>
    <definedName name="FinStat___BS___Control___check.WN">#REF!</definedName>
    <definedName name="FinStat___BS___Control___check.WR">#REF!</definedName>
    <definedName name="FinStat___BS___Control___check.WWN">#REF!</definedName>
    <definedName name="FinStat___BS___Control___check_overall.ADDN1">#REF!</definedName>
    <definedName name="FinStat___BS___Control___check_overall.ADDN2">#REF!</definedName>
    <definedName name="FinStat___BS___Control___check_overall.BR">#REF!</definedName>
    <definedName name="FinStat___BS___Control___check_overall.WN">#REF!</definedName>
    <definedName name="FinStat___BS___Control___check_overall.WR">#REF!</definedName>
    <definedName name="FinStat___BS___Control___check_overall.WWN">#REF!</definedName>
    <definedName name="FinStat___BS___Retail___check">#REF!</definedName>
    <definedName name="FinStat___BS___Retail___check_overall">#REF!</definedName>
    <definedName name="FinStat___BS___Retail_Business___check">#REF!</definedName>
    <definedName name="FinStat___BS___Retail_Business___check_overall">#REF!</definedName>
    <definedName name="FinStat___BS___Retail_Residential___check">#REF!</definedName>
    <definedName name="FinStat___BS___Retail_Residential___check_overall">#REF!</definedName>
    <definedName name="FinStat___BS___Wholesale___check">#REF!</definedName>
    <definedName name="FinStat___BS___Wholesale___check_overall">#REF!</definedName>
    <definedName name="FinStat___BS_NCA_not_negative___Appointee___check">#REF!</definedName>
    <definedName name="FinStat___BS_NCA_not_negative___Appointee___check_overall">#REF!</definedName>
    <definedName name="FinStat___BS_NCA_not_negative___Control___check.ADDN1">#REF!</definedName>
    <definedName name="FinStat___BS_NCA_not_negative___Control___check.ADDN2">#REF!</definedName>
    <definedName name="FinStat___BS_NCA_not_negative___Control___check.BR">#REF!</definedName>
    <definedName name="FinStat___BS_NCA_not_negative___Control___check.WN">#REF!</definedName>
    <definedName name="FinStat___BS_NCA_not_negative___Control___check.WR">#REF!</definedName>
    <definedName name="FinStat___BS_NCA_not_negative___Control___check.WWN">#REF!</definedName>
    <definedName name="FinStat___BS_NCA_not_negative___Control___check_overall.ADDN1">#REF!</definedName>
    <definedName name="FinStat___BS_NCA_not_negative___Control___check_overall.ADDN2">#REF!</definedName>
    <definedName name="FinStat___BS_NCA_not_negative___Control___check_overall.BR">#REF!</definedName>
    <definedName name="FinStat___BS_NCA_not_negative___Control___check_overall.WN">#REF!</definedName>
    <definedName name="FinStat___BS_NCA_not_negative___Control___check_overall.WR">#REF!</definedName>
    <definedName name="FinStat___BS_NCA_not_negative___Control___check_overall.WWN">#REF!</definedName>
    <definedName name="FinStat___BS_Total_assets_not_negative___Retail_Business___check">#REF!</definedName>
    <definedName name="FinStat___BS_Total_assets_not_negative___Retail_Business___check_overall">#REF!</definedName>
    <definedName name="FinStat___BS_Total_assets_not_negative___Retail_Residential___check">#REF!</definedName>
    <definedName name="FinStat___BS_Total_assets_not_negative___Retail_Residential___check_overall">#REF!</definedName>
    <definedName name="FinStat___CF___Appointee___check">#REF!</definedName>
    <definedName name="FinStat___CF___Appointee___check_overall">#REF!</definedName>
    <definedName name="FinStat___CF___Control___check.ADDN1">#REF!</definedName>
    <definedName name="FinStat___CF___Control___check.ADDN2">#REF!</definedName>
    <definedName name="FinStat___CF___Control___check.BR">#REF!</definedName>
    <definedName name="FinStat___CF___Control___check.WN">#REF!</definedName>
    <definedName name="FinStat___CF___Control___check.WR">#REF!</definedName>
    <definedName name="FinStat___CF___Control___check.WWN">#REF!</definedName>
    <definedName name="FinStat___CF___Control___check_overall.ADDN1">#REF!</definedName>
    <definedName name="FinStat___CF___Control___check_overall.ADDN2">#REF!</definedName>
    <definedName name="FinStat___CF___Control___check_overall.BR">#REF!</definedName>
    <definedName name="FinStat___CF___Control___check_overall.WN">#REF!</definedName>
    <definedName name="FinStat___CF___Control___check_overall.WR">#REF!</definedName>
    <definedName name="FinStat___CF___Control___check_overall.WWN">#REF!</definedName>
    <definedName name="FinStat___CF___Retail___check">#REF!</definedName>
    <definedName name="FinStat___CF___Retail___check_overall">#REF!</definedName>
    <definedName name="FinStat___CF___Retail_Business___check">#REF!</definedName>
    <definedName name="FinStat___CF___Retail_Business___check_overall">#REF!</definedName>
    <definedName name="FinStat___CF___Retail_Residential___check">#REF!</definedName>
    <definedName name="FinStat___CF___Retail_Residential___check_overall">#REF!</definedName>
    <definedName name="FinStat___CF___Wholesale___check">#REF!</definedName>
    <definedName name="FinStat___CF___Wholesale___check_overall">#REF!</definedName>
    <definedName name="FinStat___PL___Appointee___check">#REF!</definedName>
    <definedName name="FinStat___PL___Appointee___check_overall">#REF!</definedName>
    <definedName name="FinStat___PL___Control___check.ADDN1">#REF!</definedName>
    <definedName name="FinStat___PL___Control___check.ADDN2">#REF!</definedName>
    <definedName name="FinStat___PL___Control___check.BR">#REF!</definedName>
    <definedName name="FinStat___PL___Control___check.WN">#REF!</definedName>
    <definedName name="FinStat___PL___Control___check.WR">#REF!</definedName>
    <definedName name="FinStat___PL___Control___check.WWN">#REF!</definedName>
    <definedName name="FinStat___PL___Control___check_overall.ADDN1">#REF!</definedName>
    <definedName name="FinStat___PL___Control___check_overall.ADDN2">#REF!</definedName>
    <definedName name="FinStat___PL___Control___check_overall.BR">#REF!</definedName>
    <definedName name="FinStat___PL___Control___check_overall.WN">#REF!</definedName>
    <definedName name="FinStat___PL___Control___check_overall.WR">#REF!</definedName>
    <definedName name="FinStat___PL___Control___check_overall.WWN">#REF!</definedName>
    <definedName name="FinStat___PL___Retail___check">#REF!</definedName>
    <definedName name="FinStat___PL___Retail___check_overall">#REF!</definedName>
    <definedName name="FinStat___PL___Retail_Business___check">#REF!</definedName>
    <definedName name="FinStat___PL___Retail_Business___check_overall">#REF!</definedName>
    <definedName name="FinStat___PL___Retail_Residential___check">#REF!</definedName>
    <definedName name="FinStat___PL___Retail_Residential___check_overall">#REF!</definedName>
    <definedName name="FinStat___PL___Wholesale___check">#REF!</definedName>
    <definedName name="FinStat___PL___Wholesale___check_overall">#REF!</definedName>
    <definedName name="FinTerm">#REF!</definedName>
    <definedName name="First_post_forecast_period_flag">#REF!</definedName>
    <definedName name="FirstQuinquennium">#REF!</definedName>
    <definedName name="FirstRow">#REF!</definedName>
    <definedName name="FirstTime">#REF!</definedName>
    <definedName name="Fixed_asset_balance___Business___nominal">#REF!</definedName>
    <definedName name="Fixed_asset_balance___Business___nominal.BEG">#REF!</definedName>
    <definedName name="Fixed_asset_balance___Residential___nominal">#REF!</definedName>
    <definedName name="Fixed_asset_balance___Residential___nominal.BEG">#REF!</definedName>
    <definedName name="Fixed_asset_balance___Wholesale___nominal">#REF!</definedName>
    <definedName name="Fixed_asset_depreciation___Wholesale___nominal">#REF!</definedName>
    <definedName name="Fixed_asset_ongoing_capex___Wholesale___nominal">#REF!</definedName>
    <definedName name="Fixed_asset_ongoing_capex___Wholesale___nominal.NEG">#REF!</definedName>
    <definedName name="Fixed_Assets_balance___Appointee___nominal">#REF!</definedName>
    <definedName name="Fixed_rate_debt___nominal.ADDN1">#REF!</definedName>
    <definedName name="Fixed_rate_debt___nominal.ADDN1.BEG">#REF!</definedName>
    <definedName name="Fixed_rate_debt___nominal.ADDN2">#REF!</definedName>
    <definedName name="Fixed_rate_debt___nominal.ADDN2.BEG">#REF!</definedName>
    <definedName name="Fixed_rate_debt___nominal.BR">#REF!</definedName>
    <definedName name="Fixed_rate_debt___nominal.BR.BEG">#REF!</definedName>
    <definedName name="Fixed_rate_debt___nominal.WN">#REF!</definedName>
    <definedName name="Fixed_rate_debt___nominal.WN.BEG">#REF!</definedName>
    <definedName name="Fixed_rate_debt___nominal.WR">#REF!</definedName>
    <definedName name="Fixed_rate_debt___nominal.WR.BEG">#REF!</definedName>
    <definedName name="Fixed_rate_debt___nominal.WWN">#REF!</definedName>
    <definedName name="Fixed_rate_debt___nominal.WWN.BEG">#REF!</definedName>
    <definedName name="Fixed_rate_debt_adjustments___nominal.ADDN1">#REF!</definedName>
    <definedName name="Fixed_rate_debt_adjustments___nominal.ADDN2">#REF!</definedName>
    <definedName name="Fixed_rate_debt_adjustments___nominal.BR">#REF!</definedName>
    <definedName name="Fixed_rate_debt_adjustments___nominal.WN">#REF!</definedName>
    <definedName name="Fixed_rate_debt_adjustments___nominal.WR">#REF!</definedName>
    <definedName name="Fixed_rate_debt_adjustments___nominal.WWN">#REF!</definedName>
    <definedName name="FLE">#REF!</definedName>
    <definedName name="FOLLOWING_YEAR">#REF!</definedName>
    <definedName name="Forecast_duration">#REF!</definedName>
    <definedName name="Forecast_end_period_flag">#REF!</definedName>
    <definedName name="Forecast_end_period_flag_date">#REF!</definedName>
    <definedName name="Forecast_period_flag">#REF!</definedName>
    <definedName name="Forecast_period_flag_total">#REF!</definedName>
    <definedName name="Forecast_start_date__first_day_of_financial_year_">#REF!</definedName>
    <definedName name="Forecast_start_period_flag">#REF!</definedName>
    <definedName name="Foutput" localSheetId="0" hidden="1">#REF!</definedName>
    <definedName name="Foutput" localSheetId="4" hidden="1">#REF!</definedName>
    <definedName name="Foutput" localSheetId="6" hidden="1">#REF!</definedName>
    <definedName name="Foutput" localSheetId="5" hidden="1">#REF!</definedName>
    <definedName name="Foutput" hidden="1">#REF!</definedName>
    <definedName name="Fraction_ozone_pure_O2">#REF!</definedName>
    <definedName name="Freight_Average_Van_CO2">#REF!</definedName>
    <definedName name="Freight_Average_Van_km">#REF!</definedName>
    <definedName name="Freight_Average_Van_Tonne_CO2">#REF!</definedName>
    <definedName name="Freight_Average_Van_Tonne_km">#REF!</definedName>
    <definedName name="Freight_Diesel_Van_CO2">#REF!</definedName>
    <definedName name="Freight_Diesel_Van_km">#REF!</definedName>
    <definedName name="Freight_Diesel_Van_Tonne_CO2">#REF!</definedName>
    <definedName name="Freight_Diesel_Van_Tonne_km">#REF!</definedName>
    <definedName name="Freight_LH_CO2">#REF!</definedName>
    <definedName name="Freight_LPG_CNG_Van_CO2">#REF!</definedName>
    <definedName name="Freight_LPG_CNG_Van_km">#REF!</definedName>
    <definedName name="Freight_LPG_CNG_Van_Tonne_CO2">#REF!</definedName>
    <definedName name="Freight_LPG_CNG_Van_Tonne_km">#REF!</definedName>
    <definedName name="Freight_Petrol_Van_CO2">#REF!</definedName>
    <definedName name="Freight_Petrol_Van_km">#REF!</definedName>
    <definedName name="Freight_Petrol_Van_Tonne_CO2">#REF!</definedName>
    <definedName name="Freight_Petrol_Van_Tonne_km">#REF!</definedName>
    <definedName name="Freight_Rail_CO2">#REF!</definedName>
    <definedName name="Freight_SH_CO2">#REF!</definedName>
    <definedName name="freq_m_1">#REF!</definedName>
    <definedName name="freq_m_2">#REF!</definedName>
    <definedName name="freq_m_3">#REF!</definedName>
    <definedName name="freq_y_1">#REF!</definedName>
    <definedName name="freq_y_2">#REF!</definedName>
    <definedName name="freq_y_3">#REF!</definedName>
    <definedName name="frequency_table">#REF!</definedName>
    <definedName name="fsdfffd" localSheetId="0" hidden="1">#REF!</definedName>
    <definedName name="fsdfffd" localSheetId="4" hidden="1">#REF!</definedName>
    <definedName name="fsdfffd" localSheetId="6" hidden="1">#REF!</definedName>
    <definedName name="fsdfffd" localSheetId="5" hidden="1">#REF!</definedName>
    <definedName name="fsdfffd" hidden="1">#REF!</definedName>
    <definedName name="fsdfsd" localSheetId="0" hidden="1">#REF!</definedName>
    <definedName name="fsdfsd" localSheetId="4" hidden="1">#REF!</definedName>
    <definedName name="fsdfsd" localSheetId="6" hidden="1">#REF!</definedName>
    <definedName name="fsdfsd" localSheetId="5" hidden="1">#REF!</definedName>
    <definedName name="fsdfsd" hidden="1">#REF!</definedName>
    <definedName name="fsfds" localSheetId="0" hidden="1">#REF!</definedName>
    <definedName name="fsfds" localSheetId="4" hidden="1">#REF!</definedName>
    <definedName name="fsfds" localSheetId="6" hidden="1">#REF!</definedName>
    <definedName name="fsfds" localSheetId="5" hidden="1">#REF!</definedName>
    <definedName name="fsfds" hidden="1">#REF!</definedName>
    <definedName name="fsfsd" localSheetId="0" hidden="1">#REF!</definedName>
    <definedName name="fsfsd" localSheetId="4" hidden="1">#REF!</definedName>
    <definedName name="fsfsd" localSheetId="6" hidden="1">#REF!</definedName>
    <definedName name="fsfsd" localSheetId="5" hidden="1">#REF!</definedName>
    <definedName name="fsfsd" hidden="1">#REF!</definedName>
    <definedName name="Funds_from_operations___Appointee___nominal">#REF!</definedName>
    <definedName name="Funds_from_operations___control___nominal.ADDN1">#REF!</definedName>
    <definedName name="Funds_from_operations___control___nominal.ADDN2">#REF!</definedName>
    <definedName name="Funds_from_operations___control___nominal.BR">#REF!</definedName>
    <definedName name="Funds_from_operations___control___nominal.WN">#REF!</definedName>
    <definedName name="Funds_from_operations___control___nominal.WR">#REF!</definedName>
    <definedName name="Funds_from_operations___control___nominal.WWN">#REF!</definedName>
    <definedName name="Funds_from_operations___net_debt___Post_Fin_adj___Appointee">#REF!</definedName>
    <definedName name="Funds_from_operations___net_debt__Alternative____Appointee">#REF!</definedName>
    <definedName name="Funds_from_operations___net_debt__Alternative____Control.ADDN1">#REF!</definedName>
    <definedName name="Funds_from_operations___net_debt__Alternative____Control.ADDN2">#REF!</definedName>
    <definedName name="Funds_from_operations___net_debt__Alternative____Control.BR">#REF!</definedName>
    <definedName name="Funds_from_operations___net_debt__Alternative____Control.WN">#REF!</definedName>
    <definedName name="Funds_from_operations___net_debt__Alternative____Control.WR">#REF!</definedName>
    <definedName name="Funds_from_operations___net_debt__Alternative____Control.WWN">#REF!</definedName>
    <definedName name="Funds_from_operations___net_debt__Alternative____weighted_average___Appointee">#REF!</definedName>
    <definedName name="Funds_from_operations___net_debt__Ofwat____Appointee">#REF!</definedName>
    <definedName name="Funds_from_operations___net_debt__Ofwat____Control.ADDN1">#REF!</definedName>
    <definedName name="Funds_from_operations___net_debt__Ofwat____Control.ADDN2">#REF!</definedName>
    <definedName name="Funds_from_operations___net_debt__Ofwat____Control.BR">#REF!</definedName>
    <definedName name="Funds_from_operations___net_debt__Ofwat____Control.WN">#REF!</definedName>
    <definedName name="Funds_from_operations___net_debt__Ofwat____Control.WR">#REF!</definedName>
    <definedName name="Funds_from_operations___net_debt__Ofwat____Control.WWN">#REF!</definedName>
    <definedName name="Funds_from_operations___net_debt__Ofwat____Post_Fin_adj___Appointee">#REF!</definedName>
    <definedName name="Funds_from_operations___net_debt__Ofwat____weighted_average___Appointee">#REF!</definedName>
    <definedName name="Funds_from_operations___pre_interest___Appointee___nominal">#REF!</definedName>
    <definedName name="Funds_from_operations___pre_interest___less_RCV_run_off_and_excess_fast_money_and_IRE___Appointee___nominal">#REF!</definedName>
    <definedName name="Funds_from_operations___pre_interest___less_RCV_run_off_and_IRE_totex_adj___Appointee___nominal">#REF!</definedName>
    <definedName name="Funds_from_operations_pre_interest___control___nominal.ADDN1">#REF!</definedName>
    <definedName name="Funds_from_operations_pre_interest___control___nominal.ADDN2">#REF!</definedName>
    <definedName name="Funds_from_operations_pre_interest___control___nominal.BR">#REF!</definedName>
    <definedName name="Funds_from_operations_pre_interest___control___nominal.WN">#REF!</definedName>
    <definedName name="Funds_from_operations_pre_interest___control___nominal.WR">#REF!</definedName>
    <definedName name="Funds_from_operations_pre_interest___control___nominal.WWN">#REF!</definedName>
    <definedName name="FY_1">#REF!</definedName>
    <definedName name="FY_10">#REF!</definedName>
    <definedName name="FY_11">#REF!</definedName>
    <definedName name="FY_12">#REF!</definedName>
    <definedName name="FY_13">#REF!</definedName>
    <definedName name="FY_14">#REF!</definedName>
    <definedName name="FY_15">#REF!</definedName>
    <definedName name="FY_2">#REF!</definedName>
    <definedName name="FY_3">#REF!</definedName>
    <definedName name="FY_4">#REF!</definedName>
    <definedName name="FY_5">#REF!</definedName>
    <definedName name="FY_6">#REF!</definedName>
    <definedName name="FY_7">#REF!</definedName>
    <definedName name="FY_8">#REF!</definedName>
    <definedName name="FY_9">#REF!</definedName>
    <definedName name="g_kg_conversion">#REF!</definedName>
    <definedName name="gAPProgList" localSheetId="4">OFFSET(#REF!,0,#REF!,#REF!,1)</definedName>
    <definedName name="gAPProgList" localSheetId="6">OFFSET(#REF!,0,#REF!,#REF!,1)</definedName>
    <definedName name="gAPProgList" localSheetId="12">OFFSET(#REF!,0,#REF!,#REF!,1)</definedName>
    <definedName name="gAPProgList" localSheetId="5">OFFSET(#REF!,0,#REF!,#REF!,1)</definedName>
    <definedName name="gAPProgList" localSheetId="7">OFFSET(#REF!,0,#REF!,#REF!,1)</definedName>
    <definedName name="gAPProgList" localSheetId="8">OFFSET(#REF!,0,#REF!,#REF!,1)</definedName>
    <definedName name="gAPProgList">OFFSET(#REF!,0,#REF!,#REF!,1)</definedName>
    <definedName name="Gas_Oil_Admin">#REF!</definedName>
    <definedName name="Gas_Oil_Drink">#REF!</definedName>
    <definedName name="Gas_Oil_EF_CO2">#REF!</definedName>
    <definedName name="Gas_Oil_Sewage">#REF!</definedName>
    <definedName name="Gas_Oil_Sludge">#REF!</definedName>
    <definedName name="Gearing___Appointee">#REF!</definedName>
    <definedName name="Gearing___Control.ADDN1">#REF!</definedName>
    <definedName name="Gearing___Control.ADDN2">#REF!</definedName>
    <definedName name="Gearing___Control.BR">#REF!</definedName>
    <definedName name="Gearing___Control.WN">#REF!</definedName>
    <definedName name="Gearing___Control.WR">#REF!</definedName>
    <definedName name="Gearing___Control.WWN">#REF!</definedName>
    <definedName name="Gearing___Post_Fin_adj___Appointee">#REF!</definedName>
    <definedName name="Gearing___weighted_average___Appointee">#REF!</definedName>
    <definedName name="Gearing___Wholesale">#REF!</definedName>
    <definedName name="Gearing_over_100____check">#REF!</definedName>
    <definedName name="Gearing_over_100____check_overall">#REF!</definedName>
    <definedName name="General">#REF!</definedName>
    <definedName name="General1">#REF!</definedName>
    <definedName name="General2">#REF!</definedName>
    <definedName name="GEOG9703">#REF!</definedName>
    <definedName name="gfff" localSheetId="0" hidden="1">{"CHARGE",#N/A,FALSE,"401C11"}</definedName>
    <definedName name="gfff" localSheetId="4" hidden="1">{"CHARGE",#N/A,FALSE,"401C11"}</definedName>
    <definedName name="gfff" localSheetId="6" hidden="1">{"CHARGE",#N/A,FALSE,"401C11"}</definedName>
    <definedName name="gfff" localSheetId="12" hidden="1">{"CHARGE",#N/A,FALSE,"401C11"}</definedName>
    <definedName name="gfff" localSheetId="5" hidden="1">{"CHARGE",#N/A,FALSE,"401C11"}</definedName>
    <definedName name="gfff" localSheetId="7" hidden="1">{"CHARGE",#N/A,FALSE,"401C11"}</definedName>
    <definedName name="gfff" localSheetId="8" hidden="1">{"CHARGE",#N/A,FALSE,"401C11"}</definedName>
    <definedName name="gfff" hidden="1">{"CHARGE",#N/A,FALSE,"401C11"}</definedName>
    <definedName name="GLOS">#REF!</definedName>
    <definedName name="GOHOME">#REF!</definedName>
    <definedName name="Grants_and_contributions_price_control___real___ADDN1">#REF!</definedName>
    <definedName name="Grants_and_contributions_price_control___real___ADDN2">#REF!</definedName>
    <definedName name="Grants_and_contributions_price_control___real___BR">#REF!</definedName>
    <definedName name="Grants_and_contributions_price_control___real___WN">#REF!</definedName>
    <definedName name="Grants_and_contributions_price_control___real___WR">#REF!</definedName>
    <definedName name="Grants_and_contributions_price_control___real___WWN">#REF!</definedName>
    <definedName name="Grants_and_contributions_taxable_on_receipt__and_its_amortisation___nominal.ADDN1">#REF!</definedName>
    <definedName name="Grants_and_contributions_taxable_on_receipt__and_its_amortisation___nominal.ADDN2">#REF!</definedName>
    <definedName name="Grants_and_contributions_taxable_on_receipt__and_its_amortisation___nominal.BR">#REF!</definedName>
    <definedName name="Grants_and_contributions_taxable_on_receipt__and_its_amortisation___nominal.WN">#REF!</definedName>
    <definedName name="Grants_and_contributions_taxable_on_receipt__and_its_amortisation___nominal.WR">#REF!</definedName>
    <definedName name="Grants_and_contributions_taxable_on_receipt__and_its_amortisation___nominal.WWN">#REF!</definedName>
    <definedName name="Grants_and_contributions_taxable_on_receipt__and_its_amortisation___Post_financeability___control___nominal.ADDN1">#REF!</definedName>
    <definedName name="Grants_and_contributions_taxable_on_receipt__and_its_amortisation___Post_financeability___control___nominal.ADDN2">#REF!</definedName>
    <definedName name="Grants_and_contributions_taxable_on_receipt__and_its_amortisation___Post_financeability___control___nominal.BR">#REF!</definedName>
    <definedName name="Grants_and_contributions_taxable_on_receipt__and_its_amortisation___Post_financeability___control___nominal.WN">#REF!</definedName>
    <definedName name="Grants_and_contributions_taxable_on_receipt__and_its_amortisation___Post_financeability___control___nominal.WR">#REF!</definedName>
    <definedName name="Grants_and_contributions_taxable_on_receipt__and_its_amortisation___Post_financeability___control___nominal.WWN">#REF!</definedName>
    <definedName name="Grants_and_contributions_taxable_on_receipt__and_its_amortisation___Wholesale___nominal">#REF!</definedName>
    <definedName name="Graph_IARC04" localSheetId="4">#REF!</definedName>
    <definedName name="Graph_IARC04" localSheetId="6">#REF!</definedName>
    <definedName name="Graph_IARC04" localSheetId="12">#REF!</definedName>
    <definedName name="Graph_IARC04" localSheetId="5">#REF!</definedName>
    <definedName name="Graph_IARC04" localSheetId="7">#REF!</definedName>
    <definedName name="Graph_IARC04" localSheetId="8">#REF!</definedName>
    <definedName name="Graph_IARC04">#REF!</definedName>
    <definedName name="Graph_IARC05">#REF!</definedName>
    <definedName name="Graph_Incidents04">#REF!</definedName>
    <definedName name="Graph_Incidents05">#REF!</definedName>
    <definedName name="Graph_meterAR1_4">#REF!</definedName>
    <definedName name="Graph_Tideway04">#REF!</definedName>
    <definedName name="Graph_Tideway05">#REF!</definedName>
    <definedName name="Green_EF_CO2">#REF!</definedName>
    <definedName name="Green_Tariff">#REF!</definedName>
    <definedName name="Grid_Admin">#REF!</definedName>
    <definedName name="Grid_AMR">#REF!</definedName>
    <definedName name="Grid_Drink_Pump">#REF!</definedName>
    <definedName name="Grid_Drink_Treat">#REF!</definedName>
    <definedName name="Grid_EF_CO2">#REF!</definedName>
    <definedName name="Grid_EST">#REF!</definedName>
    <definedName name="Grid_HH">#REF!</definedName>
    <definedName name="Grid_MHH">#REF!</definedName>
    <definedName name="Grid_NAP">#REF!</definedName>
    <definedName name="Grid_NHH">#REF!</definedName>
    <definedName name="Grid_NHH_EST">#REF!</definedName>
    <definedName name="Grid_Sewage_Pump">#REF!</definedName>
    <definedName name="Grid_Sewage_Treat">#REF!</definedName>
    <definedName name="Grid_Sludge">#REF!</definedName>
    <definedName name="Grid_UMS">#REF!</definedName>
    <definedName name="Grid_UMS_Pseudo">#REF!</definedName>
    <definedName name="gross" localSheetId="0" hidden="1">{"GROSS",#N/A,FALSE,"401C11"}</definedName>
    <definedName name="gross" localSheetId="4" hidden="1">{"GROSS",#N/A,FALSE,"401C11"}</definedName>
    <definedName name="gross" localSheetId="6" hidden="1">{"GROSS",#N/A,FALSE,"401C11"}</definedName>
    <definedName name="gross" localSheetId="12" hidden="1">{"GROSS",#N/A,FALSE,"401C11"}</definedName>
    <definedName name="gross" localSheetId="5" hidden="1">{"GROSS",#N/A,FALSE,"401C11"}</definedName>
    <definedName name="gross" localSheetId="7" hidden="1">{"GROSS",#N/A,FALSE,"401C11"}</definedName>
    <definedName name="gross" localSheetId="8" hidden="1">{"GROSS",#N/A,FALSE,"401C11"}</definedName>
    <definedName name="gross" hidden="1">{"GROSS",#N/A,FALSE,"401C11"}</definedName>
    <definedName name="Gross_capital_expenditure___nominal.ADDN1">#REF!</definedName>
    <definedName name="Gross_capital_expenditure___nominal.ADDN2">#REF!</definedName>
    <definedName name="Gross_capital_expenditure___nominal.BR">#REF!</definedName>
    <definedName name="Gross_capital_expenditure___nominal.WN">#REF!</definedName>
    <definedName name="Gross_capital_expenditure___nominal.WR">#REF!</definedName>
    <definedName name="Gross_capital_expenditure___nominal.WWN">#REF!</definedName>
    <definedName name="Gross_Operating_expenditure___nominal.ADDN1">#REF!</definedName>
    <definedName name="Gross_Operating_expenditure___nominal.ADDN2">#REF!</definedName>
    <definedName name="Gross_Operating_expenditure___nominal.BR">#REF!</definedName>
    <definedName name="Gross_Operating_expenditure___nominal.WN">#REF!</definedName>
    <definedName name="Gross_Operating_expenditure___nominal.WR">#REF!</definedName>
    <definedName name="Gross_Operating_expenditure___nominal.WWN">#REF!</definedName>
    <definedName name="gross1" localSheetId="0" hidden="1">{"GROSS",#N/A,FALSE,"401C11"}</definedName>
    <definedName name="gross1" localSheetId="4" hidden="1">{"GROSS",#N/A,FALSE,"401C11"}</definedName>
    <definedName name="gross1" localSheetId="6" hidden="1">{"GROSS",#N/A,FALSE,"401C11"}</definedName>
    <definedName name="gross1" localSheetId="12" hidden="1">{"GROSS",#N/A,FALSE,"401C11"}</definedName>
    <definedName name="gross1" localSheetId="5" hidden="1">{"GROSS",#N/A,FALSE,"401C11"}</definedName>
    <definedName name="gross1" localSheetId="7" hidden="1">{"GROSS",#N/A,FALSE,"401C11"}</definedName>
    <definedName name="gross1" localSheetId="8" hidden="1">{"GROSS",#N/A,FALSE,"401C11"}</definedName>
    <definedName name="gross1" hidden="1">{"GROSS",#N/A,FALSE,"401C11"}</definedName>
    <definedName name="GTR_MAN">#REF!</definedName>
    <definedName name="GWENT">#REF!</definedName>
    <definedName name="GWYNEDD">#REF!</definedName>
    <definedName name="HANTS">#REF!</definedName>
    <definedName name="hasdfjklhklj" localSheetId="0" hidden="1">{"NET",#N/A,FALSE,"401C11"}</definedName>
    <definedName name="hasdfjklhklj" localSheetId="4" hidden="1">{"NET",#N/A,FALSE,"401C11"}</definedName>
    <definedName name="hasdfjklhklj" localSheetId="6" hidden="1">{"NET",#N/A,FALSE,"401C11"}</definedName>
    <definedName name="hasdfjklhklj" localSheetId="12" hidden="1">{"NET",#N/A,FALSE,"401C11"}</definedName>
    <definedName name="hasdfjklhklj" localSheetId="5" hidden="1">{"NET",#N/A,FALSE,"401C11"}</definedName>
    <definedName name="hasdfjklhklj" localSheetId="7" hidden="1">{"NET",#N/A,FALSE,"401C11"}</definedName>
    <definedName name="hasdfjklhklj" localSheetId="8" hidden="1">{"NET",#N/A,FALSE,"401C11"}</definedName>
    <definedName name="hasdfjklhklj" hidden="1">{"NET",#N/A,FALSE,"401C11"}</definedName>
    <definedName name="HDDapr">#REF!</definedName>
    <definedName name="HdRm_Cats" localSheetId="4">OFFSET(#REF!,#REF!,0,#REF!,1)</definedName>
    <definedName name="HdRm_Cats" localSheetId="6">OFFSET(#REF!,#REF!,0,#REF!,1)</definedName>
    <definedName name="HdRm_Cats" localSheetId="12">OFFSET(#REF!,#REF!,0,#REF!,1)</definedName>
    <definedName name="HdRm_Cats" localSheetId="5">OFFSET(#REF!,#REF!,0,#REF!,1)</definedName>
    <definedName name="HdRm_Cats" localSheetId="7">OFFSET(#REF!,#REF!,0,#REF!,1)</definedName>
    <definedName name="HdRm_Cats" localSheetId="8">OFFSET(#REF!,#REF!,0,#REF!,1)</definedName>
    <definedName name="HdRm_Cats">OFFSET(#REF!,#REF!,0,#REF!,1)</definedName>
    <definedName name="HdRm_Elements">#REF!</definedName>
    <definedName name="heading_table">#REF!</definedName>
    <definedName name="Headings">#REF!</definedName>
    <definedName name="Headroom___Business___nominal">#REF!</definedName>
    <definedName name="Headroom___Residential___nominal">#REF!</definedName>
    <definedName name="Heat_CHP">#REF!</definedName>
    <definedName name="Heat_EF_CO2">#REF!</definedName>
    <definedName name="Heat_NGasCHP_Admin">#REF!</definedName>
    <definedName name="Heat_NGasCHP_Drink">#REF!</definedName>
    <definedName name="Heat_NGasCHP_Import">#REF!</definedName>
    <definedName name="Heat_NGasCHP_Sewage">#REF!</definedName>
    <definedName name="help" localSheetId="0" hidden="1">{"CHARGE",#N/A,FALSE,"401C11"}</definedName>
    <definedName name="help" localSheetId="4" hidden="1">{"CHARGE",#N/A,FALSE,"401C11"}</definedName>
    <definedName name="help" localSheetId="6" hidden="1">{"CHARGE",#N/A,FALSE,"401C11"}</definedName>
    <definedName name="help" localSheetId="12" hidden="1">{"CHARGE",#N/A,FALSE,"401C11"}</definedName>
    <definedName name="help" localSheetId="5" hidden="1">{"CHARGE",#N/A,FALSE,"401C11"}</definedName>
    <definedName name="help" localSheetId="7" hidden="1">{"CHARGE",#N/A,FALSE,"401C11"}</definedName>
    <definedName name="help" localSheetId="8" hidden="1">{"CHARGE",#N/A,FALSE,"401C11"}</definedName>
    <definedName name="help" hidden="1">{"CHARGE",#N/A,FALSE,"401C11"}</definedName>
    <definedName name="HEREFORD_W">#REF!</definedName>
    <definedName name="HERTS">#REF!</definedName>
    <definedName name="HFC___125_CO2eq_GWP">#REF!</definedName>
    <definedName name="HFC___125_Weight">#REF!</definedName>
    <definedName name="HFC___134_CO2eq_GWP">#REF!</definedName>
    <definedName name="HFC___134_Weight">#REF!</definedName>
    <definedName name="HFC___134a_CO2eq_GWP">#REF!</definedName>
    <definedName name="HFC___134a_Weight">#REF!</definedName>
    <definedName name="HFC___143_CO2eq_GWP">#REF!</definedName>
    <definedName name="HFC___143_Weight">#REF!</definedName>
    <definedName name="HFC___143a_CO2eq_GWP">#REF!</definedName>
    <definedName name="HFC___143a_Weight">#REF!</definedName>
    <definedName name="HFC___152a_CO2eq_GWP">#REF!</definedName>
    <definedName name="HFC___152a_Weight">#REF!</definedName>
    <definedName name="HFC___227ea_CO2eq_GWP">#REF!</definedName>
    <definedName name="HFC___227ea_Weight">#REF!</definedName>
    <definedName name="HFC___23_CO2eq_GWP">#REF!</definedName>
    <definedName name="HFC___23_Weight">#REF!</definedName>
    <definedName name="HFC___236fa_CO2eq_GWP">#REF!</definedName>
    <definedName name="HFC___236fa_Weight">#REF!</definedName>
    <definedName name="HFC___245ca_CO2eq_GWP">#REF!</definedName>
    <definedName name="HFC___245ca_Weight">#REF!</definedName>
    <definedName name="HFC___32_CO2eq_GWP">#REF!</definedName>
    <definedName name="HFC___32_Weight">#REF!</definedName>
    <definedName name="HFC___41_CO2eq_GWP">#REF!</definedName>
    <definedName name="HFC___41_Weight">#REF!</definedName>
    <definedName name="HFC___43_CO2eq_GWP">#REF!</definedName>
    <definedName name="HFC___43_Weight">#REF!</definedName>
    <definedName name="hghghhj" localSheetId="0" hidden="1">{"CHARGE",#N/A,FALSE,"401C11"}</definedName>
    <definedName name="hghghhj" localSheetId="4" hidden="1">{"CHARGE",#N/A,FALSE,"401C11"}</definedName>
    <definedName name="hghghhj" localSheetId="6" hidden="1">{"CHARGE",#N/A,FALSE,"401C11"}</definedName>
    <definedName name="hghghhj" localSheetId="12" hidden="1">{"CHARGE",#N/A,FALSE,"401C11"}</definedName>
    <definedName name="hghghhj" localSheetId="5" hidden="1">{"CHARGE",#N/A,FALSE,"401C11"}</definedName>
    <definedName name="hghghhj" localSheetId="7" hidden="1">{"CHARGE",#N/A,FALSE,"401C11"}</definedName>
    <definedName name="hghghhj" localSheetId="8" hidden="1">{"CHARGE",#N/A,FALSE,"401C11"}</definedName>
    <definedName name="hghghhj" hidden="1">{"CHARGE",#N/A,FALSE,"401C11"}</definedName>
    <definedName name="HOMER">#REF!</definedName>
    <definedName name="Households_connected___bill_module">#REF!</definedName>
    <definedName name="Households_connected_for_single_service___Bill_module">#REF!</definedName>
    <definedName name="Households_connected_for_water_and_sewerage____bill_module">#REF!</definedName>
    <definedName name="HTML_CodePage" hidden="1">1252</definedName>
    <definedName name="HTML_Control" localSheetId="0" hidden="1">{"'Trust by name'!$A$6:$E$350","'Trust by name'!$A$1:$D$348"}</definedName>
    <definedName name="HTML_Control" localSheetId="4" hidden="1">{"'Trust by name'!$A$6:$E$350","'Trust by name'!$A$1:$D$348"}</definedName>
    <definedName name="HTML_Control" localSheetId="6" hidden="1">{"'Trust by name'!$A$6:$E$350","'Trust by name'!$A$1:$D$348"}</definedName>
    <definedName name="HTML_Control" localSheetId="12" hidden="1">{"'Trust by name'!$A$6:$E$350","'Trust by name'!$A$1:$D$348"}</definedName>
    <definedName name="HTML_Control" localSheetId="5" hidden="1">{"'Trust by name'!$A$6:$E$350","'Trust by name'!$A$1:$D$348"}</definedName>
    <definedName name="HTML_Control" localSheetId="7" hidden="1">{"'Trust by name'!$A$6:$E$350","'Trust by name'!$A$1:$D$348"}</definedName>
    <definedName name="HTML_Control" localSheetId="8"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HUMBERSIDE">#REF!</definedName>
    <definedName name="I_OF_WIGHT">#REF!</definedName>
    <definedName name="ILD_check__.ADDN1">#REF!</definedName>
    <definedName name="ILD_check__.ADDN2">#REF!</definedName>
    <definedName name="ILD_check__.BR">#REF!</definedName>
    <definedName name="ILD_check__.WN">#REF!</definedName>
    <definedName name="ILD_check__.WR">#REF!</definedName>
    <definedName name="ILD_check__.WWN">#REF!</definedName>
    <definedName name="Impact_of_re_profiling_of_allowed_revenue___nominal.ADDN1">#REF!</definedName>
    <definedName name="Impact_of_re_profiling_of_allowed_revenue___nominal.ADDN2">#REF!</definedName>
    <definedName name="Impact_of_re_profiling_of_allowed_revenue___nominal.BR">#REF!</definedName>
    <definedName name="Impact_of_re_profiling_of_allowed_revenue___nominal.WN">#REF!</definedName>
    <definedName name="Impact_of_re_profiling_of_allowed_revenue___nominal.WR">#REF!</definedName>
    <definedName name="Impact_of_re_profiling_of_allowed_revenue___nominal.WWN">#REF!</definedName>
    <definedName name="Impact_of_re_profiling_of_allowed_revenue___real.ADDN1">#REF!</definedName>
    <definedName name="Impact_of_re_profiling_of_allowed_revenue___real.ADDN2">#REF!</definedName>
    <definedName name="Impact_of_re_profiling_of_allowed_revenue___real.BR">#REF!</definedName>
    <definedName name="Impact_of_re_profiling_of_allowed_revenue___real.WN">#REF!</definedName>
    <definedName name="Impact_of_re_profiling_of_allowed_revenue___real.WR">#REF!</definedName>
    <definedName name="Impact_of_re_profiling_of_allowed_revenue___real.WWN">#REF!</definedName>
    <definedName name="Include_accumulated_depreciation_in_financial_model">#REF!</definedName>
    <definedName name="Income" localSheetId="4">#REF!</definedName>
    <definedName name="Income" localSheetId="6">#REF!</definedName>
    <definedName name="Income" localSheetId="12">#REF!</definedName>
    <definedName name="Income" localSheetId="5">#REF!</definedName>
    <definedName name="Income" localSheetId="7">#REF!</definedName>
    <definedName name="Income" localSheetId="8">#REF!</definedName>
    <definedName name="Income">#REF!</definedName>
    <definedName name="IncomeAll">#REF!</definedName>
    <definedName name="Incometemp">#REF!</definedName>
    <definedName name="Increase____decrease__in_cash___Appointee___nominal">#REF!</definedName>
    <definedName name="Index">#REF!</definedName>
    <definedName name="Index_linked_debt_indexation___Appointee___nominal">#REF!</definedName>
    <definedName name="Index_linked_debt_indexation___Appointee___nominal.NEG">#REF!</definedName>
    <definedName name="Index_linked_debt_indexation___wholesale___nominal">#REF!</definedName>
    <definedName name="Index_linked_debt_indexation___wholesale___nominal_POS">#REF!</definedName>
    <definedName name="Indexation_on_2020_25_RCV___nominal.ADDN1">#REF!</definedName>
    <definedName name="Indexation_on_2020_25_RCV___nominal.ADDN2">#REF!</definedName>
    <definedName name="Indexation_on_2020_25_RCV___nominal.BR">#REF!</definedName>
    <definedName name="Indexation_on_2020_25_RCV___nominal.WN">#REF!</definedName>
    <definedName name="Indexation_on_2020_25_RCV___nominal.WR">#REF!</definedName>
    <definedName name="Indexation_on_2020_25_RCV___nominal.WWN">#REF!</definedName>
    <definedName name="Indexation_on_Post_2025_RCV___nominal.ADDN1">#REF!</definedName>
    <definedName name="Indexation_on_Post_2025_RCV___nominal.ADDN2">#REF!</definedName>
    <definedName name="Indexation_on_Post_2025_RCV___nominal.BR">#REF!</definedName>
    <definedName name="Indexation_on_Post_2025_RCV___nominal.WN">#REF!</definedName>
    <definedName name="Indexation_on_Post_2025_RCV___nominal.WR">#REF!</definedName>
    <definedName name="Indexation_on_Post_2025_RCV___nominal.WWN">#REF!</definedName>
    <definedName name="Indexation_on_Pre_2020_RCV___nominal.ADDN1">#REF!</definedName>
    <definedName name="Indexation_on_Pre_2020_RCV___nominal.ADDN2">#REF!</definedName>
    <definedName name="Indexation_on_Pre_2020_RCV___nominal.BR">#REF!</definedName>
    <definedName name="Indexation_on_Pre_2020_RCV___nominal.WN">#REF!</definedName>
    <definedName name="Indexation_on_Pre_2020_RCV___nominal.WR">#REF!</definedName>
    <definedName name="Indexation_on_Pre_2020_RCV___nominal.WWN">#REF!</definedName>
    <definedName name="Indexation_on_RCV___nominal.ADDN1">#REF!</definedName>
    <definedName name="Indexation_on_RCV___nominal.ADDN2">#REF!</definedName>
    <definedName name="Indexation_on_RCV___nominal.BR">#REF!</definedName>
    <definedName name="Indexation_on_RCV___nominal.WN">#REF!</definedName>
    <definedName name="Indexation_on_RCV___nominal.WR">#REF!</definedName>
    <definedName name="Indexation_on_RCV___nominal.WWN">#REF!</definedName>
    <definedName name="Indexation_on_RCV___Wholesale___nominal">#REF!</definedName>
    <definedName name="INDICES">#REF!</definedName>
    <definedName name="IndustryAssumptionName">#REF!</definedName>
    <definedName name="Industrytransition">#REF!</definedName>
    <definedName name="INFRA">#REF!</definedName>
    <definedName name="Innovation___Water_efficiency_funding___real.ADDN1">#REF!</definedName>
    <definedName name="Innovation___Water_efficiency_funding___real.ADDN2">#REF!</definedName>
    <definedName name="Innovation___Water_efficiency_funding___real.BR">#REF!</definedName>
    <definedName name="Innovation___Water_efficiency_funding___real.WN">#REF!</definedName>
    <definedName name="Innovation___Water_efficiency_funding___real.WR">#REF!</definedName>
    <definedName name="Innovation___Water_efficiency_funding___real.WWN">#REF!</definedName>
    <definedName name="Input0" localSheetId="4">#REF!,#REF!,#REF!,#REF!,#REF!,#REF!,#REF!,#REF!,#REF!,#REF!,#REF!,#REF!,#REF!,#REF!,#REF!,#REF!</definedName>
    <definedName name="Input0" localSheetId="6">#REF!,#REF!,#REF!,#REF!,#REF!,#REF!,#REF!,#REF!,#REF!,#REF!,#REF!,#REF!,#REF!,#REF!,#REF!,#REF!</definedName>
    <definedName name="Input0" localSheetId="12">#REF!,#REF!,#REF!,#REF!,#REF!,#REF!,#REF!,#REF!,#REF!,#REF!,#REF!,#REF!,#REF!,#REF!,#REF!,#REF!</definedName>
    <definedName name="Input0" localSheetId="5">#REF!,#REF!,#REF!,#REF!,#REF!,#REF!,#REF!,#REF!,#REF!,#REF!,#REF!,#REF!,#REF!,#REF!,#REF!,#REF!</definedName>
    <definedName name="Input0" localSheetId="7">#REF!,#REF!,#REF!,#REF!,#REF!,#REF!,#REF!,#REF!,#REF!,#REF!,#REF!,#REF!,#REF!,#REF!,#REF!,#REF!</definedName>
    <definedName name="Input0" localSheetId="8">#REF!,#REF!,#REF!,#REF!,#REF!,#REF!,#REF!,#REF!,#REF!,#REF!,#REF!,#REF!,#REF!,#REF!,#REF!,#REF!</definedName>
    <definedName name="Input0">#REF!,#REF!,#REF!,#REF!,#REF!,#REF!,#REF!,#REF!,#REF!,#REF!,#REF!,#REF!,#REF!,#REF!,#REF!,#REF!</definedName>
    <definedName name="InputArea">#REF!</definedName>
    <definedName name="InputYears">#REF!</definedName>
    <definedName name="Intangible_asset_and_investments_balance___control___nominal.ADDN1">#REF!</definedName>
    <definedName name="Intangible_asset_and_investments_balance___control___nominal.ADDN1.BEG">#REF!</definedName>
    <definedName name="Intangible_asset_and_investments_balance___control___nominal.ADDN2">#REF!</definedName>
    <definedName name="Intangible_asset_and_investments_balance___control___nominal.ADDN2.BEG">#REF!</definedName>
    <definedName name="Intangible_asset_and_investments_balance___control___nominal.BR">#REF!</definedName>
    <definedName name="Intangible_asset_and_investments_balance___control___nominal.BR.BEG">#REF!</definedName>
    <definedName name="Intangible_asset_and_investments_balance___control___nominal.WN">#REF!</definedName>
    <definedName name="Intangible_asset_and_investments_balance___control___nominal.WN.BEG">#REF!</definedName>
    <definedName name="Intangible_asset_and_investments_balance___control___nominal.WR">#REF!</definedName>
    <definedName name="Intangible_asset_and_investments_balance___control___nominal.WR.BEG">#REF!</definedName>
    <definedName name="Intangible_asset_and_investments_balance___control___nominal.WWN">#REF!</definedName>
    <definedName name="Intangible_asset_and_investments_balance___control___nominal.WWN.BEG">#REF!</definedName>
    <definedName name="Intangible_asset_and_investments_balance___Wholesale___nominal">#REF!</definedName>
    <definedName name="Intangible_assets___investments_balance___Appointee___nominal">#REF!</definedName>
    <definedName name="Interest_associated_with_post_financeability_revenue___nominal.ADDN1">#REF!</definedName>
    <definedName name="Interest_associated_with_post_financeability_revenue___nominal.ADDN2">#REF!</definedName>
    <definedName name="Interest_associated_with_post_financeability_revenue___nominal.BR">#REF!</definedName>
    <definedName name="Interest_associated_with_post_financeability_revenue___nominal.WN">#REF!</definedName>
    <definedName name="Interest_associated_with_post_financeability_revenue___nominal.WR">#REF!</definedName>
    <definedName name="Interest_associated_with_post_financeability_revenue___nominal.WWN">#REF!</definedName>
    <definedName name="Interest_associated_with_post_financeability_tax_revenue___nominal.ADDN1">#REF!</definedName>
    <definedName name="Interest_associated_with_post_financeability_tax_revenue___nominal.ADDN2">#REF!</definedName>
    <definedName name="Interest_associated_with_post_financeability_tax_revenue___nominal.BR">#REF!</definedName>
    <definedName name="Interest_associated_with_post_financeability_tax_revenue___nominal.WN">#REF!</definedName>
    <definedName name="Interest_associated_with_post_financeability_tax_revenue___nominal.WR">#REF!</definedName>
    <definedName name="Interest_associated_with_post_financeability_tax_revenue___nominal.WWN">#REF!</definedName>
    <definedName name="Interest_associated_with_tax_opening_balance___nominal.ADDN1">#REF!</definedName>
    <definedName name="Interest_associated_with_tax_opening_balance___nominal.ADDN2">#REF!</definedName>
    <definedName name="Interest_associated_with_tax_opening_balance___nominal.BR">#REF!</definedName>
    <definedName name="Interest_associated_with_tax_opening_balance___nominal.WN">#REF!</definedName>
    <definedName name="Interest_associated_with_tax_opening_balance___nominal.WR">#REF!</definedName>
    <definedName name="Interest_associated_with_tax_opening_balance___nominal.WWN">#REF!</definedName>
    <definedName name="Interest_calculation_adjustment_for_mid_year_cashflows">#REF!</definedName>
    <definedName name="Interest_for_change_in_gearing___control___nominal.ADDN1">#REF!</definedName>
    <definedName name="Interest_for_change_in_gearing___control___nominal.ADDN2">#REF!</definedName>
    <definedName name="Interest_for_change_in_gearing___control___nominal.BR">#REF!</definedName>
    <definedName name="Interest_for_change_in_gearing___control___nominal.WN">#REF!</definedName>
    <definedName name="Interest_for_change_in_gearing___control___nominal.WR">#REF!</definedName>
    <definedName name="Interest_for_change_in_gearing___control___nominal.WWN">#REF!</definedName>
    <definedName name="Interest_income___expense__excl._indexation_of_index_linked_loans___Appointee___nominal">#REF!</definedName>
    <definedName name="Interest_income___expense__excl._indexation_of_index_linked_loans___Appointee___POS___nominal">#REF!</definedName>
    <definedName name="Interest_income___expense__excl._indexation_of_index_linked_loans___control___nominal.ADDN1">#REF!</definedName>
    <definedName name="Interest_income___expense__excl._indexation_of_index_linked_loans___control___nominal.ADDN2">#REF!</definedName>
    <definedName name="Interest_income___expense__excl._indexation_of_index_linked_loans___control___nominal.BR">#REF!</definedName>
    <definedName name="Interest_income___expense__excl._indexation_of_index_linked_loans___control___nominal.WN">#REF!</definedName>
    <definedName name="Interest_income___expense__excl._indexation_of_index_linked_loans___control___nominal.WR">#REF!</definedName>
    <definedName name="Interest_income___expense__excl._indexation_of_index_linked_loans___control___nominal.WWN">#REF!</definedName>
    <definedName name="Interest_income___expense__excl._indexation_of_index_linked_loans___control___POS___nominal.ADDN1">#REF!</definedName>
    <definedName name="Interest_income___expense__excl._indexation_of_index_linked_loans___control___POS___nominal.ADDN2">#REF!</definedName>
    <definedName name="Interest_income___expense__excl._indexation_of_index_linked_loans___control___POS___nominal.BR">#REF!</definedName>
    <definedName name="Interest_income___expense__excl._indexation_of_index_linked_loans___control___POS___nominal.WN">#REF!</definedName>
    <definedName name="Interest_income___expense__excl._indexation_of_index_linked_loans___control___POS___nominal.WR">#REF!</definedName>
    <definedName name="Interest_income___expense__excl._indexation_of_index_linked_loans___control___POS___nominal.WWN">#REF!</definedName>
    <definedName name="Interest_income___expense__excl._indexation_of_index_linked_loans___Retail___nominal">#REF!</definedName>
    <definedName name="Interest_income___expense__excl._indexation_of_index_linked_loans___wholesale">#REF!</definedName>
    <definedName name="Interest_income___expense__excl._indexation_of_index_linked_loans___Wholesale___nominal">#REF!</definedName>
    <definedName name="Interest_on_allowed_revenue_from_tax_charge___control___nominal.ADDN1">#REF!</definedName>
    <definedName name="Interest_on_allowed_revenue_from_tax_charge___control___nominal.ADDN2">#REF!</definedName>
    <definedName name="Interest_on_allowed_revenue_from_tax_charge___control___nominal.BR">#REF!</definedName>
    <definedName name="Interest_on_allowed_revenue_from_tax_charge___control___nominal.WN">#REF!</definedName>
    <definedName name="Interest_on_allowed_revenue_from_tax_charge___control___nominal.WR">#REF!</definedName>
    <definedName name="Interest_on_allowed_revenue_from_tax_charge___control___nominal.WWN">#REF!</definedName>
    <definedName name="Interest_on_cash_bf_and_cash_movement___control___nominal.ADDN1">#REF!</definedName>
    <definedName name="Interest_on_cash_bf_and_cash_movement___control___nominal.ADDN2">#REF!</definedName>
    <definedName name="Interest_on_cash_bf_and_cash_movement___control___nominal.BR">#REF!</definedName>
    <definedName name="Interest_on_cash_bf_and_cash_movement___control___nominal.WN">#REF!</definedName>
    <definedName name="Interest_on_cash_bf_and_cash_movement___control___nominal.WR">#REF!</definedName>
    <definedName name="Interest_on_cash_bf_and_cash_movement___control___nominal.WWN">#REF!</definedName>
    <definedName name="Interest_on_cash_bf_and_cash_movement___wholesale___nominal">#REF!</definedName>
    <definedName name="Interest_on_cash_bf_and_cash_movement_from_change_in_net_debt___control___nominal.ADDN1">#REF!</definedName>
    <definedName name="Interest_on_cash_bf_and_cash_movement_from_change_in_net_debt___control___nominal.ADDN2">#REF!</definedName>
    <definedName name="Interest_on_cash_bf_and_cash_movement_from_change_in_net_debt___control___nominal.BR">#REF!</definedName>
    <definedName name="Interest_on_cash_bf_and_cash_movement_from_change_in_net_debt___control___nominal.WN">#REF!</definedName>
    <definedName name="Interest_on_cash_bf_and_cash_movement_from_change_in_net_debt___control___nominal.WR">#REF!</definedName>
    <definedName name="Interest_on_cash_bf_and_cash_movement_from_change_in_net_debt___control___nominal.WWN">#REF!</definedName>
    <definedName name="Interest_on_cash_bf_and_cash_movement_from_dividend_effect___control___nominal.ADDN1">#REF!</definedName>
    <definedName name="Interest_on_cash_bf_and_cash_movement_from_dividend_effect___control___nominal.ADDN2">#REF!</definedName>
    <definedName name="Interest_on_cash_bf_and_cash_movement_from_dividend_effect___control___nominal.BR">#REF!</definedName>
    <definedName name="Interest_on_cash_bf_and_cash_movement_from_dividend_effect___control___nominal.WN">#REF!</definedName>
    <definedName name="Interest_on_cash_bf_and_cash_movement_from_dividend_effect___control___nominal.WR">#REF!</definedName>
    <definedName name="Interest_on_cash_bf_and_cash_movement_from_dividend_effect___control___nominal.WWN">#REF!</definedName>
    <definedName name="Interest_on_cash_bf_and_cash_movement_from_tax_effect___wholesale___nominal.ADDN1">#REF!</definedName>
    <definedName name="Interest_on_cash_bf_and_cash_movement_from_tax_effect___wholesale___nominal.ADDN2">#REF!</definedName>
    <definedName name="Interest_on_cash_bf_and_cash_movement_from_tax_effect___wholesale___nominal.BR">#REF!</definedName>
    <definedName name="Interest_on_cash_bf_and_cash_movement_from_tax_effect___wholesale___nominal.WN">#REF!</definedName>
    <definedName name="Interest_on_cash_bf_and_cash_movement_from_tax_effect___wholesale___nominal.WR">#REF!</definedName>
    <definedName name="Interest_on_cash_bf_and_cash_movement_from_tax_effect___wholesale___nominal.WWN">#REF!</definedName>
    <definedName name="Interest_on_cash_bf_and_cash_movement_from_tax_effect___wholesale___nominal___POS.ADDN1">#REF!</definedName>
    <definedName name="Interest_on_cash_bf_and_cash_movement_from_tax_effect___wholesale___nominal___POS.ADDN2">#REF!</definedName>
    <definedName name="Interest_on_cash_bf_and_cash_movement_from_tax_effect___wholesale___nominal___POS.BR">#REF!</definedName>
    <definedName name="Interest_on_cash_bf_and_cash_movement_from_tax_effect___wholesale___nominal___POS.WN">#REF!</definedName>
    <definedName name="Interest_on_cash_bf_and_cash_movement_from_tax_effect___wholesale___nominal___POS.WR">#REF!</definedName>
    <definedName name="Interest_on_cash_bf_and_cash_movement_from_tax_effect___wholesale___nominal___POS.WWN">#REF!</definedName>
    <definedName name="Interest_on_change_in_net_debt___control___nominal.ADDN1">#REF!</definedName>
    <definedName name="Interest_on_change_in_net_debt___control___nominal.ADDN2">#REF!</definedName>
    <definedName name="Interest_on_change_in_net_debt___control___nominal.BR">#REF!</definedName>
    <definedName name="Interest_on_change_in_net_debt___control___nominal.WN">#REF!</definedName>
    <definedName name="Interest_on_change_in_net_debt___control___nominal.WR">#REF!</definedName>
    <definedName name="Interest_on_change_in_net_debt___control___nominal.WWN">#REF!</definedName>
    <definedName name="Interest_on_change_in_net_debt_cash_balance___control___nominal.ADDN1">#REF!</definedName>
    <definedName name="Interest_on_change_in_net_debt_cash_balance___control___nominal.ADDN1.BEG">#REF!</definedName>
    <definedName name="Interest_on_change_in_net_debt_cash_balance___control___nominal.ADDN2">#REF!</definedName>
    <definedName name="Interest_on_change_in_net_debt_cash_balance___control___nominal.ADDN2.BEG">#REF!</definedName>
    <definedName name="Interest_on_change_in_net_debt_cash_balance___control___nominal.BR">#REF!</definedName>
    <definedName name="Interest_on_change_in_net_debt_cash_balance___control___nominal.BR.BEG">#REF!</definedName>
    <definedName name="Interest_on_change_in_net_debt_cash_balance___control___nominal.WN">#REF!</definedName>
    <definedName name="Interest_on_change_in_net_debt_cash_balance___control___nominal.WN.BEG">#REF!</definedName>
    <definedName name="Interest_on_change_in_net_debt_cash_balance___control___nominal.WR">#REF!</definedName>
    <definedName name="Interest_on_change_in_net_debt_cash_balance___control___nominal.WR.BEG">#REF!</definedName>
    <definedName name="Interest_on_change_in_net_debt_cash_balance___control___nominal.WWN">#REF!</definedName>
    <definedName name="Interest_on_change_in_net_debt_cash_balance___control___nominal.WWN.BEG">#REF!</definedName>
    <definedName name="Interest_on_fixed_rate_loans___control___nominal.ADDN1">#REF!</definedName>
    <definedName name="Interest_on_fixed_rate_loans___control___nominal.ADDN2">#REF!</definedName>
    <definedName name="Interest_on_fixed_rate_loans___control___nominal.BR">#REF!</definedName>
    <definedName name="Interest_on_fixed_rate_loans___control___nominal.WN">#REF!</definedName>
    <definedName name="Interest_on_fixed_rate_loans___control___nominal.WR">#REF!</definedName>
    <definedName name="Interest_on_fixed_rate_loans___control___nominal.WWN">#REF!</definedName>
    <definedName name="Interest_on_interim_dividend_from_growth_method__control___nominal.ADDN1">#REF!</definedName>
    <definedName name="Interest_on_interim_dividend_from_growth_method__control___nominal.ADDN2">#REF!</definedName>
    <definedName name="Interest_on_interim_dividend_from_growth_method__control___nominal.BR">#REF!</definedName>
    <definedName name="Interest_on_interim_dividend_from_growth_method__control___nominal.WN">#REF!</definedName>
    <definedName name="Interest_on_interim_dividend_from_growth_method__control___nominal.WR">#REF!</definedName>
    <definedName name="Interest_on_interim_dividend_from_growth_method__control___nominal.WWN">#REF!</definedName>
    <definedName name="Interest_rate___tax_charge_flag.ADDN1">#REF!</definedName>
    <definedName name="Interest_rate___tax_charge_flag.ADDN2">#REF!</definedName>
    <definedName name="Interest_rate___tax_charge_flag.BR">#REF!</definedName>
    <definedName name="Interest_rate___tax_charge_flag.WN">#REF!</definedName>
    <definedName name="Interest_rate___tax_charge_flag.WR">#REF!</definedName>
    <definedName name="Interest_rate___tax_charge_flag.WWN">#REF!</definedName>
    <definedName name="Interest_received__cost___for_Receivables_and_Retail_Service_Opex____Business___nominal">#REF!</definedName>
    <definedName name="Interest_received__cost___for_Receivables_and_Retail_Service_Opex____Residential___nominal">#REF!</definedName>
    <definedName name="Interim_dividend_paid___control___nominal.ADDN1">#REF!</definedName>
    <definedName name="Interim_dividend_paid___control___nominal.ADDN2">#REF!</definedName>
    <definedName name="Interim_dividend_paid___control___nominal.BR">#REF!</definedName>
    <definedName name="Interim_dividend_paid___control___nominal.WN">#REF!</definedName>
    <definedName name="Interim_dividend_paid___control___nominal.WR">#REF!</definedName>
    <definedName name="Interim_dividend_paid___control___nominal.WWN">#REF!</definedName>
    <definedName name="Internat_Rail_Pass_CO2" localSheetId="4">#REF!</definedName>
    <definedName name="Internat_Rail_Pass_CO2" localSheetId="6">#REF!</definedName>
    <definedName name="Internat_Rail_Pass_CO2" localSheetId="12">#REF!</definedName>
    <definedName name="Internat_Rail_Pass_CO2" localSheetId="5">#REF!</definedName>
    <definedName name="Internat_Rail_Pass_CO2" localSheetId="7">#REF!</definedName>
    <definedName name="Internat_Rail_Pass_CO2" localSheetId="8">#REF!</definedName>
    <definedName name="Internat_Rail_Pass_CO2">#REF!</definedName>
    <definedName name="Internat_Rail_Pass_km">#REF!</definedName>
    <definedName name="interpretation">#REF!</definedName>
    <definedName name="Intersited_JanFeb_2006">#REF!</definedName>
    <definedName name="Intersited_JanMar_2006">#REF!</definedName>
    <definedName name="Inventories_balance___Appointee___nominal">#REF!</definedName>
    <definedName name="Inventories_balance___Appointee___nominal.BEG">#REF!</definedName>
    <definedName name="Inventories_balance___Wholesale___nominal">#REF!</definedName>
    <definedName name="Investment_in_other_non_current_assets___Appointee___nominal">#REF!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RCSC">#REF!</definedName>
    <definedName name="IRCSDD">#REF!</definedName>
    <definedName name="IRCSDT">#REF!</definedName>
    <definedName name="IRCST">#REF!</definedName>
    <definedName name="IRCTWD">#REF!</definedName>
    <definedName name="IRCWD">#REF!</definedName>
    <definedName name="IRCWR">#REF!</definedName>
    <definedName name="IRCWT">#REF!</definedName>
    <definedName name="IRE_Actuals">#REF!</definedName>
    <definedName name="IRE_totex_adjustment_for_ACICR__Ofwat____Appointee___real">#REF!</definedName>
    <definedName name="IRE_totex_adjustment_for_ACICR__Ofwat____nominal">#REF!</definedName>
    <definedName name="IREACT">#REF!</definedName>
    <definedName name="IREACT3">#REF!</definedName>
    <definedName name="IRECALC">#REF!</definedName>
    <definedName name="IRECALC2">#REF!</definedName>
    <definedName name="IRECALC3">#REF!</definedName>
    <definedName name="IREWD">#REF!</definedName>
    <definedName name="IREWD3">#REF!</definedName>
    <definedName name="ItemDataSectionEnd">#REF!</definedName>
    <definedName name="ItemDataSectionStart">#REF!</definedName>
    <definedName name="JFELL" localSheetId="0" hidden="1">#REF!</definedName>
    <definedName name="JFELL" localSheetId="4" hidden="1">#REF!</definedName>
    <definedName name="JFELL" localSheetId="6" hidden="1">#REF!</definedName>
    <definedName name="JFELL" localSheetId="5" hidden="1">#REF!</definedName>
    <definedName name="JFELL" hidden="1">#REF!</definedName>
    <definedName name="Joint_Retail_income___real">#REF!</definedName>
    <definedName name="JR_LAST_YEAR">#REF!</definedName>
    <definedName name="JR_REPORT_YEAR">#REF!</definedName>
    <definedName name="JR_YEAR_B4_LAST">#REF!</definedName>
    <definedName name="JR_YEAR_B5_LAST">#REF!</definedName>
    <definedName name="K_Decimal">#REF!</definedName>
    <definedName name="k_Month_In">#REF!</definedName>
    <definedName name="KENT">#REF!</definedName>
    <definedName name="Kerosene_Admin">#REF!</definedName>
    <definedName name="Kerosene_Drink">#REF!</definedName>
    <definedName name="Kerosene_EF_CO2">#REF!</definedName>
    <definedName name="Kerosene_Sewage">#REF!</definedName>
    <definedName name="Kerosene_Sludge">#REF!</definedName>
    <definedName name="KSIterationHeading">#REF!</definedName>
    <definedName name="KSolveIteration">#REF!</definedName>
    <definedName name="Label">#REF!</definedName>
    <definedName name="LANCS">#REF!</definedName>
    <definedName name="Landfill_Gas_Escape">#REF!</definedName>
    <definedName name="Large_Bulk_CO2">#REF!</definedName>
    <definedName name="Large_Bulk_Tonne_km">#REF!</definedName>
    <definedName name="Large_Bulk_Tonne_km_CO2">#REF!</definedName>
    <definedName name="Large_Bulk_TonneMiles">#REF!</definedName>
    <definedName name="Large_Cont_Vessel_Tonne_km">#REF!</definedName>
    <definedName name="Large_Cont_Vessel_Tonne_km_CO2">#REF!</definedName>
    <definedName name="Large_Diesel_CO2">#REF!</definedName>
    <definedName name="Large_Diesel_Miles">#REF!</definedName>
    <definedName name="Large_Hybrid_Miles">#REF!</definedName>
    <definedName name="Large_LPG_CNG_CO2">#REF!</definedName>
    <definedName name="Large_LPG_CNG_Miles">#REF!</definedName>
    <definedName name="Large_Mbike_CO2">#REF!</definedName>
    <definedName name="Large_Mbike_Miles">#REF!</definedName>
    <definedName name="Large_Petrol_CO2">#REF!</definedName>
    <definedName name="Large_Petrol_Hybrid_CO2">#REF!</definedName>
    <definedName name="Large_Petrol_Miles">#REF!</definedName>
    <definedName name="Large_RoPax_Ferry_Tonne_km">#REF!</definedName>
    <definedName name="Large_RoPax_Ferry_Tonne_km_CO2">#REF!</definedName>
    <definedName name="Large_Roro_CO2">#REF!</definedName>
    <definedName name="Large_Roro_TonneMiles">#REF!</definedName>
    <definedName name="Large_Tanker_CO2">#REF!</definedName>
    <definedName name="Large_Tanker_Tonne_km">#REF!</definedName>
    <definedName name="Large_Tanker_Tonne_km_CO2">#REF!</definedName>
    <definedName name="Large_Tanker_TonneMiles">#REF!</definedName>
    <definedName name="Last_pre_forecast_period_flag">#REF!</definedName>
    <definedName name="Last_pre_forecast_period_flag_date">#REF!</definedName>
    <definedName name="Last_year">#REF!</definedName>
    <definedName name="LastCodeRowRef">#REF!</definedName>
    <definedName name="LEAKAGE">#REF!</definedName>
    <definedName name="Leakage_WW">#REF!</definedName>
    <definedName name="LEICS">#REF!</definedName>
    <definedName name="Length_of_critical_sewer_by_LA">#REF!</definedName>
    <definedName name="LengthMains">#REF!</definedName>
    <definedName name="LH_Freight_Tonne_km">#REF!</definedName>
    <definedName name="LH_Freight_Tonne_km_CO2">#REF!</definedName>
    <definedName name="LH_Freight_TonneMiles">#REF!</definedName>
    <definedName name="LH_Passenger_km">#REF!</definedName>
    <definedName name="Liabilities___Appointee___nominal">#REF!</definedName>
    <definedName name="Light_Rail_Pass_CO2">#REF!</definedName>
    <definedName name="Light_Rail_Pass_km">#REF!</definedName>
    <definedName name="Light_Rail_Tram_Pass_CO2">#REF!</definedName>
    <definedName name="Light_Rail_Tram_Pass_km">#REF!</definedName>
    <definedName name="LINCS">#REF!</definedName>
    <definedName name="LINE_B1_Single_copy">#REF!</definedName>
    <definedName name="LMW">#REF!</definedName>
    <definedName name="Local_Bus_CO2">#REF!</definedName>
    <definedName name="Local_Bus_Pass_km">#REF!</definedName>
    <definedName name="LONDON">#REF!</definedName>
    <definedName name="London_Bus_CO2">#REF!</definedName>
    <definedName name="London_Bus_Pass_km">#REF!</definedName>
    <definedName name="LookActionPlanTargets">#REF!</definedName>
    <definedName name="LookSubline">#REF!</definedName>
    <definedName name="LPG_Admin">#REF!</definedName>
    <definedName name="LPG_CNG_Van_CO2">#REF!</definedName>
    <definedName name="LPG_CNG_Van_Miles">#REF!</definedName>
    <definedName name="LPG_Drink">#REF!</definedName>
    <definedName name="LPG_EF_CO2">#REF!</definedName>
    <definedName name="LPG_Sewage">#REF!</definedName>
    <definedName name="LPG_Sludge">#REF!</definedName>
    <definedName name="LPG_Transport_Freight">#REF!</definedName>
    <definedName name="LPG_Transport_Passenger">#REF!</definedName>
    <definedName name="lst_acronyms">#REF!</definedName>
    <definedName name="lst_all_companies">#REF!</definedName>
    <definedName name="lst_menus">#REF!</definedName>
    <definedName name="lst_reference">#REF!</definedName>
    <definedName name="lst_scenarios">#REF!</definedName>
    <definedName name="lu">#REF!</definedName>
    <definedName name="M_GLAM">#REF!</definedName>
    <definedName name="Managers">#REF!</definedName>
    <definedName name="MAP">#REF!</definedName>
    <definedName name="Margin_value__tariff_band___nominal.1">#REF!</definedName>
    <definedName name="Margin_value__tariff_band___nominal.2">#REF!</definedName>
    <definedName name="Margin_value__tariff_band___nominal.3">#REF!</definedName>
    <definedName name="maximo">#REF!</definedName>
    <definedName name="Measured_apportioned_revenue___business___nominal.ADDN1">#REF!</definedName>
    <definedName name="Measured_apportioned_revenue___business___nominal.ADDN2">#REF!</definedName>
    <definedName name="Measured_apportioned_revenue___business___nominal.BR">#REF!</definedName>
    <definedName name="Measured_apportioned_revenue___business___nominal.WN">#REF!</definedName>
    <definedName name="Measured_apportioned_revenue___business___nominal.WR">#REF!</definedName>
    <definedName name="Measured_apportioned_revenue___business___nominal.WWN">#REF!</definedName>
    <definedName name="Measured_apportioned_revenue___business___nominal_total">#REF!</definedName>
    <definedName name="Measured_apportioned_revenue___residential___nominal.ADDN1">#REF!</definedName>
    <definedName name="Measured_apportioned_revenue___residential___nominal.ADDN2">#REF!</definedName>
    <definedName name="Measured_apportioned_revenue___residential___nominal.BR">#REF!</definedName>
    <definedName name="Measured_apportioned_revenue___residential___nominal.WN">#REF!</definedName>
    <definedName name="Measured_apportioned_revenue___residential___nominal.WR">#REF!</definedName>
    <definedName name="Measured_apportioned_revenue___residential___nominal.WWN">#REF!</definedName>
    <definedName name="Measured_apportioned_revenue___residential___nominal_total">#REF!</definedName>
    <definedName name="Measured_dual_service_customer_service_revenue_inc_DPC_margin___post_financeability___real">#REF!</definedName>
    <definedName name="Measured_dual_service_customer_service_revenue_inc_DPC_margin___real">#REF!</definedName>
    <definedName name="Measured_income_accrual_balance___Business___nominal">#REF!</definedName>
    <definedName name="Measured_income_accrual_balance___Business___nominal.BEG">#REF!</definedName>
    <definedName name="Measured_income_accrual_balance___Residential___nominal">#REF!</definedName>
    <definedName name="Measured_income_accrual_balance___Residential___nominal.BEG">#REF!</definedName>
    <definedName name="Measured_income_accrual_balance___Retail___nominal">#REF!</definedName>
    <definedName name="Measured_income_accrual_target_balance___Business___nominal">#REF!</definedName>
    <definedName name="Measured_residential_retail_service_revenue___real">#REF!</definedName>
    <definedName name="Measured_residential_retail_service_revenue_for_debtor_days___nominal">#REF!</definedName>
    <definedName name="Measured_residential_retail_service_revenue_inc_DPC_margin___nominal">#REF!</definedName>
    <definedName name="Measured_residential_retail_service_revenue_inclusive_of_DPC_margin___real">#REF!</definedName>
    <definedName name="Measured_residential_retail_service_revenue_weighting">#REF!</definedName>
    <definedName name="Measured_sewerage_customer_service_revenue_inc_DPC_margin___post_financeability___real">#REF!</definedName>
    <definedName name="Measured_sewerage_customer_service_revenue_inc_DPC_margin___real">#REF!</definedName>
    <definedName name="Measured_water_customer_service_revenue_inc_DPC_margin___post_financeability___real">#REF!</definedName>
    <definedName name="Measured_water_customer_service_revenue_inc_DPC_margin___real">#REF!</definedName>
    <definedName name="Med_Diesel_CO2">#REF!</definedName>
    <definedName name="Med_Diesel_Miles">#REF!</definedName>
    <definedName name="Med_Hybrid_Miles">#REF!</definedName>
    <definedName name="Med_Mbike_CO2">#REF!</definedName>
    <definedName name="Med_Mbike_Miles">#REF!</definedName>
    <definedName name="Med_Petrol_CO2">#REF!</definedName>
    <definedName name="Med_Petrol_Hybrid_CO2">#REF!</definedName>
    <definedName name="Med_Petrol_Miles">#REF!</definedName>
    <definedName name="Medium_LPG_CNG_CO2">#REF!</definedName>
    <definedName name="Medium_LPG_CNG_Miles">#REF!</definedName>
    <definedName name="MERSEYSIDE">#REF!</definedName>
    <definedName name="miles_km_conversion">#REF!</definedName>
    <definedName name="misc">#REF!</definedName>
    <definedName name="MJW_EFF">#REF!</definedName>
    <definedName name="Model_column_total">#REF!</definedName>
    <definedName name="Model_period_end">#REF!</definedName>
    <definedName name="Model_period_start">#REF!</definedName>
    <definedName name="Modelling_period_check">#REF!</definedName>
    <definedName name="Modelling_period_check_overall">#REF!</definedName>
    <definedName name="Month">#REF!</definedName>
    <definedName name="Months_in_a_year">#REF!</definedName>
    <definedName name="Months_per_period">#REF!</definedName>
    <definedName name="Movement_in_advance_receipts___Business___nominal">#REF!</definedName>
    <definedName name="Movement_in_advance_receipts___Residential___nominal">#REF!</definedName>
    <definedName name="Movement_in_advance_receipts___Retail___nominal">#REF!</definedName>
    <definedName name="Movement_in_capex_creditor___Business___nominal">#REF!</definedName>
    <definedName name="Movement_in_capex_creditor___residential___nominal">#REF!</definedName>
    <definedName name="Movement_in_capex_creditor___Retail___nominal">#REF!</definedName>
    <definedName name="Movement_in_capex_creditors___control___nominal.ADDN1">#REF!</definedName>
    <definedName name="Movement_in_capex_creditors___control___nominal.ADDN2">#REF!</definedName>
    <definedName name="Movement_in_capex_creditors___control___nominal.BR">#REF!</definedName>
    <definedName name="Movement_in_capex_creditors___control___nominal.WN">#REF!</definedName>
    <definedName name="Movement_in_capex_creditors___control___nominal.WR">#REF!</definedName>
    <definedName name="Movement_in_capex_creditors___control___nominal.WWN">#REF!</definedName>
    <definedName name="Movement_in_creditors___Business___nominal">#REF!</definedName>
    <definedName name="Movement_in_creditors___Residential___nominal">#REF!</definedName>
    <definedName name="Movement_in_deferred_tax_provision___Appointee___nominal">#REF!</definedName>
    <definedName name="Movement_in_deferred_tax_provision___Calc___nominal">#REF!</definedName>
    <definedName name="Movement_in_deferred_tax_provision___check">#REF!</definedName>
    <definedName name="Movement_in_deferred_tax_provision___check_overall">#REF!</definedName>
    <definedName name="Movement_in_deferred_tax_provision___control.ADDN1">#REF!</definedName>
    <definedName name="Movement_in_deferred_tax_provision___control.ADDN2">#REF!</definedName>
    <definedName name="Movement_in_deferred_tax_provision___control.BR">#REF!</definedName>
    <definedName name="Movement_in_deferred_tax_provision___control.WN">#REF!</definedName>
    <definedName name="Movement_in_deferred_tax_provision___control.WR">#REF!</definedName>
    <definedName name="Movement_in_deferred_tax_provision___control.WWN">#REF!</definedName>
    <definedName name="Movement_in_deferred_tax_provision___post_financeability___control___nominal.ADDN1">#REF!</definedName>
    <definedName name="Movement_in_deferred_tax_provision___post_financeability___control___nominal.ADDN2">#REF!</definedName>
    <definedName name="Movement_in_deferred_tax_provision___post_financeability___control___nominal.BR">#REF!</definedName>
    <definedName name="Movement_in_deferred_tax_provision___post_financeability___control___nominal.WN">#REF!</definedName>
    <definedName name="Movement_in_deferred_tax_provision___post_financeability___control___nominal.WR">#REF!</definedName>
    <definedName name="Movement_in_deferred_tax_provision___post_financeability___control___nominal.WWN">#REF!</definedName>
    <definedName name="Movement_in_deferred_tax_provision___wholesale___nominal">#REF!</definedName>
    <definedName name="Movement_in_intangible_asset_and_investments___control___nominal.ADDN1">#REF!</definedName>
    <definedName name="Movement_in_intangible_asset_and_investments___control___nominal.ADDN1.NEG">#REF!</definedName>
    <definedName name="Movement_in_intangible_asset_and_investments___control___nominal.ADDN2">#REF!</definedName>
    <definedName name="Movement_in_intangible_asset_and_investments___control___nominal.ADDN2.NEG">#REF!</definedName>
    <definedName name="Movement_in_intangible_asset_and_investments___control___nominal.BR">#REF!</definedName>
    <definedName name="Movement_in_intangible_asset_and_investments___control___nominal.BR.NEG">#REF!</definedName>
    <definedName name="Movement_in_intangible_asset_and_investments___control___nominal.WN">#REF!</definedName>
    <definedName name="Movement_in_intangible_asset_and_investments___control___nominal.WN.NEG">#REF!</definedName>
    <definedName name="Movement_in_intangible_asset_and_investments___control___nominal.WR">#REF!</definedName>
    <definedName name="Movement_in_intangible_asset_and_investments___control___nominal.WR.NEG">#REF!</definedName>
    <definedName name="Movement_in_intangible_asset_and_investments___control___nominal.WWN">#REF!</definedName>
    <definedName name="Movement_in_intangible_asset_and_investments___control___nominal.WWN.NEG">#REF!</definedName>
    <definedName name="Movement_in_intangible_asset_and_investments___Wholesale___nominal">#REF!</definedName>
    <definedName name="Movement_in_intangible_asset_and_investments___Wholesale___nominal.NEG">#REF!</definedName>
    <definedName name="Movement_in_inventories___Appointee___nominal">#REF!</definedName>
    <definedName name="Movement_in_inventories___nominal___control.ADDN1">#REF!</definedName>
    <definedName name="Movement_in_inventories___nominal___control.ADDN2">#REF!</definedName>
    <definedName name="Movement_in_inventories___nominal___control.BR">#REF!</definedName>
    <definedName name="Movement_in_inventories___nominal___control.WN">#REF!</definedName>
    <definedName name="Movement_in_inventories___nominal___control.WR">#REF!</definedName>
    <definedName name="Movement_in_inventories___nominal___control.WWN">#REF!</definedName>
    <definedName name="Movement_in_inventories___Wholesale___nominal">#REF!</definedName>
    <definedName name="Movement_in_measured_income_accrual___Business___nominal">#REF!</definedName>
    <definedName name="Movement_in_measured_income_accrual___Residential___nominal">#REF!</definedName>
    <definedName name="Movement_in_measured_income_accrual___Retail___nominal">#REF!</definedName>
    <definedName name="Movement_in_other_creditors___control___nominal.ADDN1">#REF!</definedName>
    <definedName name="Movement_in_other_creditors___control___nominal.ADDN2">#REF!</definedName>
    <definedName name="Movement_in_other_creditors___control___nominal.BR">#REF!</definedName>
    <definedName name="Movement_in_other_creditors___control___nominal.WN">#REF!</definedName>
    <definedName name="Movement_in_other_creditors___control___nominal.WR">#REF!</definedName>
    <definedName name="Movement_in_other_creditors___control___nominal.WWN">#REF!</definedName>
    <definedName name="Movement_in_other_creditors___Wholesale___nominal">#REF!</definedName>
    <definedName name="Movement_in_other_debtors___control___nominal.ADDN1">#REF!</definedName>
    <definedName name="Movement_in_other_debtors___control___nominal.ADDN2">#REF!</definedName>
    <definedName name="Movement_in_other_debtors___control___nominal.BR">#REF!</definedName>
    <definedName name="Movement_in_other_debtors___control___nominal.WN">#REF!</definedName>
    <definedName name="Movement_in_other_debtors___control___nominal.WR">#REF!</definedName>
    <definedName name="Movement_in_other_debtors___control___nominal.WWN">#REF!</definedName>
    <definedName name="Movement_in_other_liabilities___Wholesale___nominal">#REF!</definedName>
    <definedName name="Movement_in_Pensions___control___nominal.ADDN1">#REF!</definedName>
    <definedName name="Movement_in_Pensions___control___nominal.ADDN1.NEG">#REF!</definedName>
    <definedName name="Movement_in_Pensions___control___nominal.ADDN2">#REF!</definedName>
    <definedName name="Movement_in_Pensions___control___nominal.ADDN2.NEG">#REF!</definedName>
    <definedName name="Movement_in_Pensions___control___nominal.BR">#REF!</definedName>
    <definedName name="Movement_in_Pensions___control___nominal.BR.NEG">#REF!</definedName>
    <definedName name="Movement_in_Pensions___control___nominal.WN">#REF!</definedName>
    <definedName name="Movement_in_Pensions___control___nominal.WN.NEG">#REF!</definedName>
    <definedName name="Movement_in_Pensions___control___nominal.WR">#REF!</definedName>
    <definedName name="Movement_in_Pensions___control___nominal.WR.NEG">#REF!</definedName>
    <definedName name="Movement_in_Pensions___control___nominal.WWN">#REF!</definedName>
    <definedName name="Movement_in_Pensions___control___nominal.WWN.NEG">#REF!</definedName>
    <definedName name="Movement_in_Pensions___Wholesale___nominal">#REF!</definedName>
    <definedName name="Movement_in_Pensions___Wholesale___nominal.NEG">#REF!</definedName>
    <definedName name="Movement_in_provisions___Wholesale___nominal">#REF!</definedName>
    <definedName name="Movement_in_retirement_benefit_asset____liability__balance___Business___nominal">#REF!</definedName>
    <definedName name="Movement_in_retirement_benefit_asset____liability__balance___Residential___nominal">#REF!</definedName>
    <definedName name="Movement_in_retirement_benefit_asset____liability__balance___Retail___nominal">#REF!</definedName>
    <definedName name="Movement_in_trade__capex_creditors_and_other_payables___Appointee___nominal">#REF!</definedName>
    <definedName name="Movement_in_trade_and_other_creditors___Business___nominal">#REF!</definedName>
    <definedName name="Movement_in_trade_and_other_creditors___Residential___nominal">#REF!</definedName>
    <definedName name="Movement_in_trade_and_other_receivables___Appointee___nominal">#REF!</definedName>
    <definedName name="Movement_in_trade_creditor___Retail___nominal">#REF!</definedName>
    <definedName name="Movement_in_trade_creditors___control___nominal.ADDN1">#REF!</definedName>
    <definedName name="Movement_in_trade_creditors___control___nominal.ADDN2">#REF!</definedName>
    <definedName name="Movement_in_trade_creditors___control___nominal.BR">#REF!</definedName>
    <definedName name="Movement_in_trade_creditors___control___nominal.WN">#REF!</definedName>
    <definedName name="Movement_in_trade_creditors___control___nominal.WR">#REF!</definedName>
    <definedName name="Movement_in_trade_creditors___control___nominal.WWN">#REF!</definedName>
    <definedName name="Movement_in_trade_debtor___Business___nominal">#REF!</definedName>
    <definedName name="Movement_in_trade_debtor___Residential___nominal">#REF!</definedName>
    <definedName name="Movement_in_trade_debtor___Retail___nominal">#REF!</definedName>
    <definedName name="Movement_in_trade_debtors___control___nominal.ADDN1">#REF!</definedName>
    <definedName name="Movement_in_trade_debtors___control___nominal.ADDN2">#REF!</definedName>
    <definedName name="Movement_in_trade_debtors___control___nominal.BR">#REF!</definedName>
    <definedName name="Movement_in_trade_debtors___control___nominal.WN">#REF!</definedName>
    <definedName name="Movement_in_trade_debtors___control___nominal.WR">#REF!</definedName>
    <definedName name="Movement_in_trade_debtors___control___nominal.WWN">#REF!</definedName>
    <definedName name="Movement_in_trade_debtors_and_other_receivables___control.ADDN1">#REF!</definedName>
    <definedName name="Movement_in_trade_debtors_and_other_receivables___control.ADDN2">#REF!</definedName>
    <definedName name="Movement_in_trade_debtors_and_other_receivables___control.BR">#REF!</definedName>
    <definedName name="Movement_in_trade_debtors_and_other_receivables___control.WN">#REF!</definedName>
    <definedName name="Movement_in_trade_debtors_and_other_receivables___control.WR">#REF!</definedName>
    <definedName name="Movement_in_trade_debtors_and_other_receivables___control.WWN">#REF!</definedName>
    <definedName name="Movement_in_trade_debtors_and_other_receivables___Wholesale___nominal">#REF!</definedName>
    <definedName name="Movement_in_wholesale_creditor___Business___nominal">#REF!</definedName>
    <definedName name="Movement_in_wholesale_creditor___Residential___nominal">#REF!</definedName>
    <definedName name="Movement_in_working_capital___control___nominal.ADDN1">#REF!</definedName>
    <definedName name="Movement_in_working_capital___control___nominal.ADDN2">#REF!</definedName>
    <definedName name="Movement_in_working_capital___control___nominal.BR">#REF!</definedName>
    <definedName name="Movement_in_working_capital___control___nominal.WN">#REF!</definedName>
    <definedName name="Movement_in_working_capital___control___nominal.WR">#REF!</definedName>
    <definedName name="Movement_in_working_capital___control___nominal.WWN">#REF!</definedName>
    <definedName name="Movement_in_working_capital___trade__capex_and_other_creditors___control___nominal.ADDN1">#REF!</definedName>
    <definedName name="Movement_in_working_capital___trade__capex_and_other_creditors___control___nominal.ADDN2">#REF!</definedName>
    <definedName name="Movement_in_working_capital___trade__capex_and_other_creditors___control___nominal.BR">#REF!</definedName>
    <definedName name="Movement_in_working_capital___trade__capex_and_other_creditors___control___nominal.WN">#REF!</definedName>
    <definedName name="Movement_in_working_capital___trade__capex_and_other_creditors___control___nominal.WR">#REF!</definedName>
    <definedName name="Movement_in_working_capital___trade__capex_and_other_creditors___control___nominal.WWN">#REF!</definedName>
    <definedName name="Movement_in_working_capital___trade__capex_and_other_creditors___Wholesale___nominal">#REF!</definedName>
    <definedName name="mQgBC">OFFSET(#REF!,0,#REF!,1,#REF!)</definedName>
    <definedName name="mQgLabels">OFFSET(#REF!,0,#REF!,2,#REF!)</definedName>
    <definedName name="N_A_H">#REF!</definedName>
    <definedName name="N_A_M">#REF!</definedName>
    <definedName name="N_AW_H">#REF!</definedName>
    <definedName name="N_AW_L">#REF!</definedName>
    <definedName name="N_AW_M">#REF!</definedName>
    <definedName name="N_DS_AD">#REF!</definedName>
    <definedName name="N_DS_APD">#REF!</definedName>
    <definedName name="N_DS_Comp">#REF!</definedName>
    <definedName name="N_DS_Limed">#REF!</definedName>
    <definedName name="N_DS_Raw">#REF!</definedName>
    <definedName name="N_DS_Sludge">#REF!</definedName>
    <definedName name="N_DS_THP">#REF!</definedName>
    <definedName name="N_E">#REF!</definedName>
    <definedName name="N_G">#REF!</definedName>
    <definedName name="N_YORKS">#REF!</definedName>
    <definedName name="N2O_CO2eq_GWP">#REF!</definedName>
    <definedName name="N2O_N_N2O_conversion">#REF!</definedName>
    <definedName name="name">#REF!</definedName>
    <definedName name="name_table">#REF!</definedName>
    <definedName name="Nat_Rail_Pass_CO2">#REF!</definedName>
    <definedName name="Nat_Rail_Pass_km">#REF!</definedName>
    <definedName name="Negative_tax_calculated___nominal.ADDN1">#REF!</definedName>
    <definedName name="Negative_tax_calculated___nominal.ADDN2">#REF!</definedName>
    <definedName name="Negative_tax_calculated___nominal.BR">#REF!</definedName>
    <definedName name="Negative_tax_calculated___nominal.WN">#REF!</definedName>
    <definedName name="Negative_tax_calculated___nominal.WR">#REF!</definedName>
    <definedName name="Negative_tax_calculated___nominal.WWN">#REF!</definedName>
    <definedName name="Negative_tax_calculated___post_financeability___nominal.ADDN1">#REF!</definedName>
    <definedName name="Negative_tax_calculated___post_financeability___nominal.ADDN2">#REF!</definedName>
    <definedName name="Negative_tax_calculated___post_financeability___nominal.BR">#REF!</definedName>
    <definedName name="Negative_tax_calculated___post_financeability___nominal.WN">#REF!</definedName>
    <definedName name="Negative_tax_calculated___post_financeability___nominal.WR">#REF!</definedName>
    <definedName name="Negative_tax_calculated___post_financeability___nominal.WWN">#REF!</definedName>
    <definedName name="NESapr">#REF!</definedName>
    <definedName name="NESBPinputs">#REF!</definedName>
    <definedName name="NESBPtrans">#REF!</definedName>
    <definedName name="NEStransition">#REF!</definedName>
    <definedName name="Net_assets___Appointee___nominal">#REF!</definedName>
    <definedName name="Net_assets___control___nominal.ADDN1">#REF!</definedName>
    <definedName name="Net_assets___control___nominal.ADDN2">#REF!</definedName>
    <definedName name="Net_assets___control___nominal.BR">#REF!</definedName>
    <definedName name="Net_assets___control___nominal.WN">#REF!</definedName>
    <definedName name="Net_assets___control___nominal.WR">#REF!</definedName>
    <definedName name="Net_assets___control___nominal.WWN">#REF!</definedName>
    <definedName name="Net_assets___Retail___nominal">#REF!</definedName>
    <definedName name="Net_assets___Wholesale___nominal">#REF!</definedName>
    <definedName name="Net_assets_before_deferred_tax___Appointee___nominal">#REF!</definedName>
    <definedName name="Net_assets_before_deferred_tax___Wholesale___nominal">#REF!</definedName>
    <definedName name="Net_assets_before_deferred_tax__control___nominal.ADDN1">#REF!</definedName>
    <definedName name="Net_assets_before_deferred_tax__control___nominal.ADDN2">#REF!</definedName>
    <definedName name="Net_assets_before_deferred_tax__control___nominal.BR">#REF!</definedName>
    <definedName name="Net_assets_before_deferred_tax__control___nominal.WN">#REF!</definedName>
    <definedName name="Net_assets_before_deferred_tax__control___nominal.WR">#REF!</definedName>
    <definedName name="Net_assets_before_deferred_tax__control___nominal.WWN">#REF!</definedName>
    <definedName name="Net_cash_flow___Business___nominal">#REF!</definedName>
    <definedName name="Net_cash_flow___Residential___nominal">#REF!</definedName>
    <definedName name="Net_cash_flow__excl._interest_received____cost_____Business___nominal">#REF!</definedName>
    <definedName name="Net_cash_flow__excl._interest_received____cost_____Residential___nominal">#REF!</definedName>
    <definedName name="Net_cash_generated____used__in_financing_activities___Appointee___nominal">#REF!</definedName>
    <definedName name="Net_cash_generated____used__in_financing_activities___control___nominal.ADDN1">#REF!</definedName>
    <definedName name="Net_cash_generated____used__in_financing_activities___control___nominal.ADDN2">#REF!</definedName>
    <definedName name="Net_cash_generated____used__in_financing_activities___control___nominal.BR">#REF!</definedName>
    <definedName name="Net_cash_generated____used__in_financing_activities___control___nominal.WN">#REF!</definedName>
    <definedName name="Net_cash_generated____used__in_financing_activities___control___nominal.WR">#REF!</definedName>
    <definedName name="Net_cash_generated____used__in_financing_activities___control___nominal.WWN">#REF!</definedName>
    <definedName name="Net_cash_generated____used__in_financing_activities___Retail___nominal">#REF!</definedName>
    <definedName name="Net_cash_generated____used__in_financing_activities___Wholesale___nominal">#REF!</definedName>
    <definedName name="Net_cash_generated____used__in_investing_activities___Appointee___nominal">#REF!</definedName>
    <definedName name="Net_cash_generated____used__in_investing_activities___control___nominal.ADDN1">#REF!</definedName>
    <definedName name="Net_cash_generated____used__in_investing_activities___control___nominal.ADDN2">#REF!</definedName>
    <definedName name="Net_cash_generated____used__in_investing_activities___control___nominal.BR">#REF!</definedName>
    <definedName name="Net_cash_generated____used__in_investing_activities___control___nominal.WN">#REF!</definedName>
    <definedName name="Net_cash_generated____used__in_investing_activities___control___nominal.WR">#REF!</definedName>
    <definedName name="Net_cash_generated____used__in_investing_activities___control___nominal.WWN">#REF!</definedName>
    <definedName name="Net_cash_generated____used__in_investing_activities___Retail___nominal">#REF!</definedName>
    <definedName name="Net_cash_generated____used__in_investing_activities___Wholesale___nominal">#REF!</definedName>
    <definedName name="Net_cash_generated____used__in_operating_activities___Appointee___nominal">#REF!</definedName>
    <definedName name="Net_cash_generated____used__in_operating_activities___control___nominal.ADDN1">#REF!</definedName>
    <definedName name="Net_cash_generated____used__in_operating_activities___control___nominal.ADDN2">#REF!</definedName>
    <definedName name="Net_cash_generated____used__in_operating_activities___control___nominal.BR">#REF!</definedName>
    <definedName name="Net_cash_generated____used__in_operating_activities___control___nominal.WN">#REF!</definedName>
    <definedName name="Net_cash_generated____used__in_operating_activities___control___nominal.WR">#REF!</definedName>
    <definedName name="Net_cash_generated____used__in_operating_activities___control___nominal.WWN">#REF!</definedName>
    <definedName name="Net_cash_generated____used__in_operating_activities___Retail___nominal">#REF!</definedName>
    <definedName name="Net_cash_generated____used__in_operating_activities___Wholesale___nominal">#REF!</definedName>
    <definedName name="Net_cash_generated____used__in_operations___Appointee___nominal">#REF!</definedName>
    <definedName name="Net_cash_generated____used__in_operations___control___nominal.ADDN1">#REF!</definedName>
    <definedName name="Net_cash_generated____used__in_operations___control___nominal.ADDN2">#REF!</definedName>
    <definedName name="Net_cash_generated____used__in_operations___control___nominal.BR">#REF!</definedName>
    <definedName name="Net_cash_generated____used__in_operations___control___nominal.WN">#REF!</definedName>
    <definedName name="Net_cash_generated____used__in_operations___control___nominal.WR">#REF!</definedName>
    <definedName name="Net_cash_generated____used__in_operations___control___nominal.WWN">#REF!</definedName>
    <definedName name="Net_cash_generated____used__in_operations___Retail___nominal">#REF!</definedName>
    <definedName name="Net_cash_generated____used__in_operations___Wholesale___nominal">#REF!</definedName>
    <definedName name="Net_cash_generated_before_financing_activities___Appointee___nominal">#REF!</definedName>
    <definedName name="Net_debt___Appointee___nominal">#REF!</definedName>
    <definedName name="Net_debt___control___nominal.ADDN1">#REF!</definedName>
    <definedName name="Net_debt___control___nominal.ADDN2">#REF!</definedName>
    <definedName name="Net_debt___control___nominal.BR">#REF!</definedName>
    <definedName name="Net_debt___control___nominal.WN">#REF!</definedName>
    <definedName name="Net_debt___control___nominal.WR">#REF!</definedName>
    <definedName name="Net_debt___control___nominal.WWN">#REF!</definedName>
    <definedName name="Net_debt___forecast___Appointee___nominal">#REF!</definedName>
    <definedName name="Net_debt___Wholesale___nominal">#REF!</definedName>
    <definedName name="Net_debt_opening_balance___Wholesale___nominal">#REF!</definedName>
    <definedName name="Net_debt_post_financeability_adjustment___Appointee___nominal">#REF!</definedName>
    <definedName name="Net_increase____decrease__in_cash___Retail___nominal">#REF!</definedName>
    <definedName name="Net_increase____decrease__in_cash___Wholesale___nominal">#REF!</definedName>
    <definedName name="Net_increase____decrease__in_cash__control___nominal.ADDN1">#REF!</definedName>
    <definedName name="Net_increase____decrease__in_cash__control___nominal.ADDN2">#REF!</definedName>
    <definedName name="Net_increase____decrease__in_cash__control___nominal.BR">#REF!</definedName>
    <definedName name="Net_increase____decrease__in_cash__control___nominal.WN">#REF!</definedName>
    <definedName name="Net_increase____decrease__in_cash__control___nominal.WR">#REF!</definedName>
    <definedName name="Net_increase____decrease__in_cash__control___nominal.WWN">#REF!</definedName>
    <definedName name="Net_increase____decrease__in_cash_Appointee_total_check">#REF!</definedName>
    <definedName name="Net_increase____decrease__in_cash_Appointee_total_check_overall">#REF!</definedName>
    <definedName name="Net_interest_income____paid____Retail___nominal">#REF!</definedName>
    <definedName name="Net_margin_by_tariff_band_check">#REF!</definedName>
    <definedName name="Net_margin_by_tariff_band_check_calc">#REF!</definedName>
    <definedName name="Net_margin_by_tariff_band_check_overall">#REF!</definedName>
    <definedName name="Net_margin_incl._interest_received___Business___nominal">#REF!</definedName>
    <definedName name="Net_margin_incl._interest_received___Residential___nominal">#REF!</definedName>
    <definedName name="Net_operating_expenditure___Wholesale___nominal">#REF!</definedName>
    <definedName name="Net_operating_expenditure___Wholesale___nominal.NEG">#REF!</definedName>
    <definedName name="Net_operating_expenditure_allowable_for_tax_deductions___nominal.ADDN1">#REF!</definedName>
    <definedName name="Net_operating_expenditure_allowable_for_tax_deductions___nominal.ADDN2">#REF!</definedName>
    <definedName name="Net_operating_expenditure_allowable_for_tax_deductions___nominal.BR">#REF!</definedName>
    <definedName name="Net_operating_expenditure_allowable_for_tax_deductions___nominal.WN">#REF!</definedName>
    <definedName name="Net_operating_expenditure_allowable_for_tax_deductions___nominal.WR">#REF!</definedName>
    <definedName name="Net_operating_expenditure_allowable_for_tax_deductions___nominal.WWN">#REF!</definedName>
    <definedName name="Net_operating_expenditure_allowable_for_tax_deductions___wholesale___nominal">#REF!</definedName>
    <definedName name="Net_profit___Appointee___nominal">#REF!</definedName>
    <definedName name="Net_Totex___nominal.ADDN1">#REF!</definedName>
    <definedName name="Net_Totex___nominal.ADDN2">#REF!</definedName>
    <definedName name="Net_Totex___nominal.BR">#REF!</definedName>
    <definedName name="Net_Totex___nominal.WN">#REF!</definedName>
    <definedName name="Net_Totex___nominal.WR">#REF!</definedName>
    <definedName name="Net_Totex___nominal.WWN">#REF!</definedName>
    <definedName name="Net_Totex___real.ADDN1">#REF!</definedName>
    <definedName name="Net_Totex___real.ADDN2">#REF!</definedName>
    <definedName name="Net_Totex___real.BR">#REF!</definedName>
    <definedName name="Net_Totex___real.WN">#REF!</definedName>
    <definedName name="Net_Totex___real.WR">#REF!</definedName>
    <definedName name="Net_Totex___real.WWN">#REF!</definedName>
    <definedName name="Net_Totex_for_PAYG___nominal.ADDN1">#REF!</definedName>
    <definedName name="Net_Totex_for_PAYG___nominal.ADDN2">#REF!</definedName>
    <definedName name="Net_Totex_for_PAYG___nominal.BR">#REF!</definedName>
    <definedName name="Net_Totex_for_PAYG___nominal.WN">#REF!</definedName>
    <definedName name="Net_Totex_for_PAYG___nominal.WR">#REF!</definedName>
    <definedName name="Net_Totex_for_PAYG___nominal.WWN">#REF!</definedName>
    <definedName name="Net_Totex_for_PAYG___real.ADDN1">#REF!</definedName>
    <definedName name="Net_Totex_for_PAYG___real.ADDN2">#REF!</definedName>
    <definedName name="Net_Totex_for_PAYG___real.BR">#REF!</definedName>
    <definedName name="Net_Totex_for_PAYG___real.WN">#REF!</definedName>
    <definedName name="Net_Totex_for_PAYG___real.WR">#REF!</definedName>
    <definedName name="Net_Totex_for_PAYG___real.WWN">#REF!</definedName>
    <definedName name="Net_Totex_for_PAYG___Wholesale___real">#REF!</definedName>
    <definedName name="new" localSheetId="0" hidden="1">{"bal",#N/A,FALSE,"working papers";"income",#N/A,FALSE,"working papers"}</definedName>
    <definedName name="new" localSheetId="4" hidden="1">{"bal",#N/A,FALSE,"working papers";"income",#N/A,FALSE,"working papers"}</definedName>
    <definedName name="new" localSheetId="6" hidden="1">{"bal",#N/A,FALSE,"working papers";"income",#N/A,FALSE,"working papers"}</definedName>
    <definedName name="new" localSheetId="12" hidden="1">{"bal",#N/A,FALSE,"working papers";"income",#N/A,FALSE,"working papers"}</definedName>
    <definedName name="new" localSheetId="5" hidden="1">{"bal",#N/A,FALSE,"working papers";"income",#N/A,FALSE,"working papers"}</definedName>
    <definedName name="new" localSheetId="7" hidden="1">{"bal",#N/A,FALSE,"working papers";"income",#N/A,FALSE,"working papers"}</definedName>
    <definedName name="new" localSheetId="8" hidden="1">{"bal",#N/A,FALSE,"working papers";"income",#N/A,FALSE,"working papers"}</definedName>
    <definedName name="new" hidden="1">{"bal",#N/A,FALSE,"working papers";"income",#N/A,FALSE,"working papers"}</definedName>
    <definedName name="NEWAREA">#REF!</definedName>
    <definedName name="NGas_Admin">#REF!</definedName>
    <definedName name="Ngas_Admin_Exp">#REF!</definedName>
    <definedName name="NGas_CHP_Admin">#REF!</definedName>
    <definedName name="NGas_CHP_Drink">#REF!</definedName>
    <definedName name="NGas_CHP_Sewage">#REF!</definedName>
    <definedName name="NGas_Drink">#REF!</definedName>
    <definedName name="Ngas_Drink_Exp">#REF!</definedName>
    <definedName name="NGas_EF_CO2">#REF!</definedName>
    <definedName name="NGas_NGQCHP1">#REF!</definedName>
    <definedName name="NGas_NGQCHP2">#REF!</definedName>
    <definedName name="NGas_Sewage">#REF!</definedName>
    <definedName name="Ngas_Sewage_Exp">#REF!</definedName>
    <definedName name="NGas_Sludge">#REF!</definedName>
    <definedName name="Ngas_Sludge_Exp">#REF!</definedName>
    <definedName name="Nload_Secondary">#REF!</definedName>
    <definedName name="No_Biogas_Data">#REF!</definedName>
    <definedName name="Nominal_dividend_growth___adjusted">#REF!</definedName>
    <definedName name="Non_current_assets___Appointee___nominal">#REF!</definedName>
    <definedName name="Non_distributable_reserves_balance___Appointee___nominal">#REF!</definedName>
    <definedName name="Non_distributable_reserves_balance___control___nominal.ADDN1">#REF!</definedName>
    <definedName name="Non_distributable_reserves_balance___control___nominal.ADDN1.BEG">#REF!</definedName>
    <definedName name="Non_distributable_reserves_balance___control___nominal.ADDN2">#REF!</definedName>
    <definedName name="Non_distributable_reserves_balance___control___nominal.ADDN2.BEG">#REF!</definedName>
    <definedName name="Non_distributable_reserves_balance___control___nominal.BR">#REF!</definedName>
    <definedName name="Non_distributable_reserves_balance___control___nominal.BR.BEG">#REF!</definedName>
    <definedName name="Non_distributable_reserves_balance___control___nominal.WN">#REF!</definedName>
    <definedName name="Non_distributable_reserves_balance___control___nominal.WN.BEG">#REF!</definedName>
    <definedName name="Non_distributable_reserves_balance___control___nominal.WR">#REF!</definedName>
    <definedName name="Non_distributable_reserves_balance___control___nominal.WR.BEG">#REF!</definedName>
    <definedName name="Non_distributable_reserves_balance___control___nominal.WWN">#REF!</definedName>
    <definedName name="Non_distributable_reserves_balance___control___nominal.WWN.BEG">#REF!</definedName>
    <definedName name="Non_distributable_reserves_balance___Wholesale___nominal">#REF!</definedName>
    <definedName name="Non_PAYG_Totex___nominal.ADDN1">#REF!</definedName>
    <definedName name="Non_PAYG_Totex___nominal.ADDN2">#REF!</definedName>
    <definedName name="Non_PAYG_Totex___nominal.BR">#REF!</definedName>
    <definedName name="Non_PAYG_Totex___nominal.WN">#REF!</definedName>
    <definedName name="Non_PAYG_Totex___nominal.WR">#REF!</definedName>
    <definedName name="Non_PAYG_Totex___nominal.WWN">#REF!</definedName>
    <definedName name="Non_price_control_income___third_party_services___Bulk_supplies___Combined___real.ADDN1">#REF!</definedName>
    <definedName name="Non_price_control_income___third_party_services___Bulk_supplies___Combined___real.ADDN2">#REF!</definedName>
    <definedName name="Non_price_control_income___third_party_services___Bulk_supplies___Combined___real.BR">#REF!</definedName>
    <definedName name="Non_price_control_income___third_party_services___Bulk_supplies___Combined___real.WN">#REF!</definedName>
    <definedName name="Non_price_control_income___third_party_services___Bulk_supplies___Combined___real.WR">#REF!</definedName>
    <definedName name="Non_price_control_income___third_party_services___Bulk_supplies___Combined___real.WWN">#REF!</definedName>
    <definedName name="NORFOLK">#REF!</definedName>
    <definedName name="NORTHANTS">#REF!</definedName>
    <definedName name="NORTHUMBERLAND">#REF!</definedName>
    <definedName name="Notional">#REF!</definedName>
    <definedName name="Notional_target_gearing___wholesale">#REF!</definedName>
    <definedName name="NOTTS">#REF!</definedName>
    <definedName name="NPV_check.ADDN1">#REF!</definedName>
    <definedName name="NPV_check.ADDN2">#REF!</definedName>
    <definedName name="NPV_check.BR">#REF!</definedName>
    <definedName name="NPV_check.WN">#REF!</definedName>
    <definedName name="NPV_check.WR">#REF!</definedName>
    <definedName name="NPV_check.WWN">#REF!</definedName>
    <definedName name="NPV_check_overall.ADDN1">#REF!</definedName>
    <definedName name="NPV_check_overall.ADDN2">#REF!</definedName>
    <definedName name="NPV_check_overall.BR">#REF!</definedName>
    <definedName name="NPV_check_overall.WN">#REF!</definedName>
    <definedName name="NPV_check_overall.WR">#REF!</definedName>
    <definedName name="NPV_check_overall.WWN">#REF!</definedName>
    <definedName name="NPV_difference___real.ADDN1">#REF!</definedName>
    <definedName name="NPV_difference___real.ADDN2">#REF!</definedName>
    <definedName name="NPV_difference___real.BR">#REF!</definedName>
    <definedName name="NPV_difference___real.WN">#REF!</definedName>
    <definedName name="NPV_difference___real.WR">#REF!</definedName>
    <definedName name="NPV_difference___real.WWN">#REF!</definedName>
    <definedName name="NPV_for_revenue_as_per_TDS___BR___real">#REF!</definedName>
    <definedName name="NPV_of_re_profiled_allowed_revenue___active___real.ADDN1">#REF!</definedName>
    <definedName name="NPV_of_re_profiled_allowed_revenue___active___real.ADDN2">#REF!</definedName>
    <definedName name="NPV_of_re_profiled_allowed_revenue___active___real.BR">#REF!</definedName>
    <definedName name="NPV_of_re_profiled_allowed_revenue___active___real.WN">#REF!</definedName>
    <definedName name="NPV_of_re_profiled_allowed_revenue___active___real.WR">#REF!</definedName>
    <definedName name="NPV_of_re_profiled_allowed_revenue___active___real.WWN">#REF!</definedName>
    <definedName name="NPV_of_revenue_requirement_excl_tax_charge___real.ADDN1">#REF!</definedName>
    <definedName name="NPV_of_revenue_requirement_excl_tax_charge___real.ADDN2">#REF!</definedName>
    <definedName name="NPV_of_revenue_requirement_excl_tax_charge___real.BR">#REF!</definedName>
    <definedName name="NPV_of_revenue_requirement_excl_tax_charge___real.WN">#REF!</definedName>
    <definedName name="NPV_of_revenue_requirement_excl_tax_charge___real.WR">#REF!</definedName>
    <definedName name="NPV_of_revenue_requirement_excl_tax_charge___real.WWN">#REF!</definedName>
    <definedName name="NvsASD">"V2006-03-22"</definedName>
    <definedName name="NvsAutoDrillOk">"VN"</definedName>
    <definedName name="NvsElapsedTime">0.0345248842568253</definedName>
    <definedName name="NvsEndTime">38812.6159520833</definedName>
    <definedName name="NvsInstSpec">"%,FTW_CC,TCOSTCENTRE_ROLLUP,NALL VALUES"</definedName>
    <definedName name="NvsLayoutType">"M3"</definedName>
    <definedName name="NvsPanelEffdt">"V2003-06-20"</definedName>
    <definedName name="NvsPanelSetid">"VTWA"</definedName>
    <definedName name="NvsParentRef">#REF!</definedName>
    <definedName name="NvsReqBU">"VGL002"</definedName>
    <definedName name="NvsReqBUOnly">"VY"</definedName>
    <definedName name="NvsTransLed">"VN"</definedName>
    <definedName name="NvsTreeASD">"V2006-03-22"</definedName>
    <definedName name="NvsValTbl.BUSINESS_UNIT">"BUS_UNIT_TBL_GL"</definedName>
    <definedName name="NW_A_H">#REF!</definedName>
    <definedName name="NW_A_L">#REF!</definedName>
    <definedName name="NW_A_M">#REF!</definedName>
    <definedName name="NW_A_N">#REF!</definedName>
    <definedName name="NW_AW_H">#REF!</definedName>
    <definedName name="NW_AW_L">#REF!</definedName>
    <definedName name="NW_AW_M">#REF!</definedName>
    <definedName name="NW_AW_N">#REF!</definedName>
    <definedName name="NW_E">#REF!</definedName>
    <definedName name="NW_G">#REF!</definedName>
    <definedName name="NW_halfpreston">#REF!</definedName>
    <definedName name="NW_W">#REF!</definedName>
    <definedName name="NWTBPinputs">#REF!</definedName>
    <definedName name="NWTBPtrans">#REF!</definedName>
    <definedName name="NWTtransition">#REF!</definedName>
    <definedName name="obxIssuesLog">#REF!</definedName>
    <definedName name="OCF_Sites_List">#REF!</definedName>
    <definedName name="ODLookUp">#REF!</definedName>
    <definedName name="Ofwat_____of_dividends_issued_as_scrip_shares">#REF!</definedName>
    <definedName name="Ofwat_____of_ILD">#REF!</definedName>
    <definedName name="Ofwat_____of_ordinary_dividends_paid_as_interim_dividend">#REF!</definedName>
    <definedName name="Ofwat___2020_25_RCV_opening_balance___real.ADDN1">#REF!</definedName>
    <definedName name="Ofwat___2020_25_RCV_opening_balance___real.ADDN2">#REF!</definedName>
    <definedName name="Ofwat___2020_25_RCV_opening_balance___real.BR">#REF!</definedName>
    <definedName name="Ofwat___2020_25_RCV_opening_balance___real.WN">#REF!</definedName>
    <definedName name="Ofwat___2020_25_RCV_opening_balance___real.WR">#REF!</definedName>
    <definedName name="Ofwat___2020_25_RCV_opening_balance___real.WWN">#REF!</definedName>
    <definedName name="Ofwat___accounting_charge_included_in_regulatory_accounts_for_Defined_Contribution_schemes___charge_for_DC_schemes___control___real.ADDN1">#REF!</definedName>
    <definedName name="Ofwat___accounting_charge_included_in_regulatory_accounts_for_Defined_Contribution_schemes___charge_for_DC_schemes___control___real.ADDN2">#REF!</definedName>
    <definedName name="Ofwat___accounting_charge_included_in_regulatory_accounts_for_Defined_Contribution_schemes___charge_for_DC_schemes___control___real.BR">#REF!</definedName>
    <definedName name="Ofwat___accounting_charge_included_in_regulatory_accounts_for_Defined_Contribution_schemes___charge_for_DC_schemes___control___real.WN">#REF!</definedName>
    <definedName name="Ofwat___accounting_charge_included_in_regulatory_accounts_for_Defined_Contribution_schemes___charge_for_DC_schemes___control___real.WR">#REF!</definedName>
    <definedName name="Ofwat___accounting_charge_included_in_regulatory_accounts_for_Defined_Contribution_schemes___charge_for_DC_schemes___control___real.WWN">#REF!</definedName>
    <definedName name="Ofwat___actual_opening_Fixed_rate_debt___nominal.ADDN1">#REF!</definedName>
    <definedName name="Ofwat___actual_opening_Fixed_rate_debt___nominal.ADDN2">#REF!</definedName>
    <definedName name="Ofwat___actual_opening_Fixed_rate_debt___nominal.BR">#REF!</definedName>
    <definedName name="Ofwat___actual_opening_Fixed_rate_debt___nominal.WN">#REF!</definedName>
    <definedName name="Ofwat___actual_opening_Fixed_rate_debt___nominal.WR">#REF!</definedName>
    <definedName name="Ofwat___actual_opening_Fixed_rate_debt___nominal.WWN">#REF!</definedName>
    <definedName name="Ofwat___actual_opening_Floating_rate_debt___nominal.ADDN1">#REF!</definedName>
    <definedName name="Ofwat___actual_opening_Floating_rate_debt___nominal.ADDN2">#REF!</definedName>
    <definedName name="Ofwat___actual_opening_Floating_rate_debt___nominal.BR">#REF!</definedName>
    <definedName name="Ofwat___actual_opening_Floating_rate_debt___nominal.WN">#REF!</definedName>
    <definedName name="Ofwat___actual_opening_Floating_rate_debt___nominal.WR">#REF!</definedName>
    <definedName name="Ofwat___actual_opening_Floating_rate_debt___nominal.WWN">#REF!</definedName>
    <definedName name="Ofwat___actual_opening_index_linked_debt___nominal.ADDN1">#REF!</definedName>
    <definedName name="Ofwat___actual_opening_index_linked_debt___nominal.ADDN2">#REF!</definedName>
    <definedName name="Ofwat___actual_opening_index_linked_debt___nominal.BR">#REF!</definedName>
    <definedName name="Ofwat___actual_opening_index_linked_debt___nominal.WN">#REF!</definedName>
    <definedName name="Ofwat___actual_opening_index_linked_debt___nominal.WR">#REF!</definedName>
    <definedName name="Ofwat___actual_opening_index_linked_debt___nominal.WWN">#REF!</definedName>
    <definedName name="Ofwat___adjustment_to_tax_payment.ADDN1">#REF!</definedName>
    <definedName name="Ofwat___adjustment_to_tax_payment.ADDN2">#REF!</definedName>
    <definedName name="Ofwat___adjustment_to_tax_payment.BR">#REF!</definedName>
    <definedName name="Ofwat___adjustment_to_tax_payment.WN">#REF!</definedName>
    <definedName name="Ofwat___adjustment_to_tax_payment.WR">#REF!</definedName>
    <definedName name="Ofwat___adjustment_to_tax_payment.WWN">#REF!</definedName>
    <definedName name="Ofwat___Adjustment_to_Wholesale_revenue_requirement___real.ADDN1">#REF!</definedName>
    <definedName name="Ofwat___Adjustment_to_Wholesale_revenue_requirement___real.ADDN2">#REF!</definedName>
    <definedName name="Ofwat___Adjustment_to_Wholesale_revenue_requirement___real.BR">#REF!</definedName>
    <definedName name="Ofwat___Adjustment_to_Wholesale_revenue_requirement___real.WN">#REF!</definedName>
    <definedName name="Ofwat___Adjustment_to_Wholesale_revenue_requirement___real.WR">#REF!</definedName>
    <definedName name="Ofwat___Adjustment_to_Wholesale_revenue_requirement___real.WWN">#REF!</definedName>
    <definedName name="Ofwat___allowable_depreciation_on_capitalised_revenue___control.ADDN1">#REF!</definedName>
    <definedName name="Ofwat___allowable_depreciation_on_capitalised_revenue___control.ADDN2">#REF!</definedName>
    <definedName name="Ofwat___allowable_depreciation_on_capitalised_revenue___control.BR">#REF!</definedName>
    <definedName name="Ofwat___allowable_depreciation_on_capitalised_revenue___control.WN">#REF!</definedName>
    <definedName name="Ofwat___allowable_depreciation_on_capitalised_revenue___control.WR">#REF!</definedName>
    <definedName name="Ofwat___allowable_depreciation_on_capitalised_revenue___control.WWN">#REF!</definedName>
    <definedName name="Ofwat___Alternative_revenue_value___real.ADDN1">#REF!</definedName>
    <definedName name="Ofwat___Alternative_revenue_value___real.ADDN2">#REF!</definedName>
    <definedName name="Ofwat___Alternative_revenue_value___real.BR">#REF!</definedName>
    <definedName name="Ofwat___Alternative_revenue_value___real.WN">#REF!</definedName>
    <definedName name="Ofwat___Alternative_revenue_value___real.WR">#REF!</definedName>
    <definedName name="Ofwat___Alternative_revenue_value___real.WWN">#REF!</definedName>
    <definedName name="Ofwat___Base_revenue_for_2024_25___real.ADDN1">#REF!</definedName>
    <definedName name="Ofwat___Base_revenue_for_2024_25___real.ADDN2">#REF!</definedName>
    <definedName name="Ofwat___Base_revenue_for_2024_25___real.BR">#REF!</definedName>
    <definedName name="Ofwat___Base_revenue_for_2024_25___real.WN">#REF!</definedName>
    <definedName name="Ofwat___Base_revenue_for_2024_25___real.WR">#REF!</definedName>
    <definedName name="Ofwat___Base_revenue_for_2024_25___real.WWN">#REF!</definedName>
    <definedName name="Ofwat___blended_interest_rate_on_change_in_borrowings">#REF!</definedName>
    <definedName name="Ofwat___Business__retail_total_allowed_depreciation___real">#REF!</definedName>
    <definedName name="Ofwat___Business_Advance_Receipts_Weighting___Unmeasured">#REF!</definedName>
    <definedName name="Ofwat___Business_Measured_income_accrual_Opening_balance___nominal">#REF!</definedName>
    <definedName name="Ofwat___Business_measured_income_proportion_of_total_Business_income">#REF!</definedName>
    <definedName name="Ofwat___Business_retail_advance_receipts_creditor_days_measured">#REF!</definedName>
    <definedName name="Ofwat___Business_retail_advance_receipts_creditor_days_unmeasured">#REF!</definedName>
    <definedName name="Ofwat___Business_retail_average_cost_per_customer_in_Tariff_Band__Welsh_companies____real.1">#REF!</definedName>
    <definedName name="Ofwat___Business_retail_average_cost_per_customer_in_Tariff_Band__Welsh_companies____real.2">#REF!</definedName>
    <definedName name="Ofwat___Business_retail_average_cost_per_customer_in_Tariff_Band__Welsh_companies____real.3">#REF!</definedName>
    <definedName name="Ofwat___Business_retail_margin___Override">#REF!</definedName>
    <definedName name="Ofwat___Business_retail_Measured_income_accrual_rate">#REF!</definedName>
    <definedName name="Ofwat___Business_retail_revenue_adjustment___real">#REF!</definedName>
    <definedName name="Ofwat___Business_retail_revenue_override___nominal">#REF!</definedName>
    <definedName name="Ofwat___business_weighted_average_debtor_days">#REF!</definedName>
    <definedName name="Ofwat___Capex_creditor_days">#REF!</definedName>
    <definedName name="Ofwat___Capital_expenditure___proportion_of_new_capital_expenditure_qualifying_for_the_main_rate_pool___control.ADDN1">#REF!</definedName>
    <definedName name="Ofwat___Capital_expenditure___proportion_of_new_capital_expenditure_qualifying_for_the_main_rate_pool___control.ADDN2">#REF!</definedName>
    <definedName name="Ofwat___Capital_expenditure___proportion_of_new_capital_expenditure_qualifying_for_the_main_rate_pool___control.BR">#REF!</definedName>
    <definedName name="Ofwat___Capital_expenditure___proportion_of_new_capital_expenditure_qualifying_for_the_main_rate_pool___control.WN">#REF!</definedName>
    <definedName name="Ofwat___Capital_expenditure___proportion_of_new_capital_expenditure_qualifying_for_the_main_rate_pool___control.WR">#REF!</definedName>
    <definedName name="Ofwat___Capital_expenditure___proportion_of_new_capital_expenditure_qualifying_for_the_main_rate_pool___control.WWN">#REF!</definedName>
    <definedName name="Ofwat___Capital_expenditure___proportion_of_new_capital_expenditure_qualifying_for_the_special_rate_pool___control.ADDN1">#REF!</definedName>
    <definedName name="Ofwat___Capital_expenditure___proportion_of_new_capital_expenditure_qualifying_for_the_special_rate_pool___control.ADDN2">#REF!</definedName>
    <definedName name="Ofwat___Capital_expenditure___proportion_of_new_capital_expenditure_qualifying_for_the_special_rate_pool___control.BR">#REF!</definedName>
    <definedName name="Ofwat___Capital_expenditure___proportion_of_new_capital_expenditure_qualifying_for_the_special_rate_pool___control.WN">#REF!</definedName>
    <definedName name="Ofwat___Capital_expenditure___proportion_of_new_capital_expenditure_qualifying_for_the_special_rate_pool___control.WR">#REF!</definedName>
    <definedName name="Ofwat___Capital_expenditure___proportion_of_new_capital_expenditure_qualifying_for_the_special_rate_pool___control.WWN">#REF!</definedName>
    <definedName name="Ofwat___Capital_expenditure___proportion_of_new_capital_expenditure_qualifying_for_the_structures_and_buildings_pool___control.ADDN1">#REF!</definedName>
    <definedName name="Ofwat___Capital_expenditure___proportion_of_new_capital_expenditure_qualifying_for_the_structures_and_buildings_pool___control.ADDN2">#REF!</definedName>
    <definedName name="Ofwat___Capital_expenditure___proportion_of_new_capital_expenditure_qualifying_for_the_structures_and_buildings_pool___control.BR">#REF!</definedName>
    <definedName name="Ofwat___Capital_expenditure___proportion_of_new_capital_expenditure_qualifying_for_the_structures_and_buildings_pool___control.WN">#REF!</definedName>
    <definedName name="Ofwat___Capital_expenditure___proportion_of_new_capital_expenditure_qualifying_for_the_structures_and_buildings_pool___control.WR">#REF!</definedName>
    <definedName name="Ofwat___Capital_expenditure___proportion_of_new_capital_expenditure_qualifying_for_the_structures_and_buildings_pool___control.WWN">#REF!</definedName>
    <definedName name="Ofwat___Capital_expenditure_on_assets_principally_used_by_business_retail___real">#REF!</definedName>
    <definedName name="Ofwat___Capital_expenditure_on_assets_principally_used_by_residential_retail___real">#REF!</definedName>
    <definedName name="Ofwat___Capital_expenditure_writing_down_allowance_main_rate_pool">#REF!</definedName>
    <definedName name="Ofwat___Capital_expenditure_writing_down_allowance_main_rate_pool___first_year_rate">#REF!</definedName>
    <definedName name="Ofwat___Capital_expenditure_writing_down_allowance_special_rate_pool">#REF!</definedName>
    <definedName name="Ofwat___Capital_expenditure_writing_down_allowance_special_rate_pool___first_year_rate">#REF!</definedName>
    <definedName name="Ofwat___Capital_expenditure_writing_down_allowance_structures_and_buildings_pool">#REF!</definedName>
    <definedName name="Ofwat___Capital_expenditure_writing_down_allowance_structures_and_buildings_pool___first_year_rate">#REF!</definedName>
    <definedName name="Ofwat___Cash_and_cash_equivalents_actual_initial_balance___control___nominal.ADDN1">#REF!</definedName>
    <definedName name="Ofwat___Cash_and_cash_equivalents_actual_initial_balance___control___nominal.ADDN2">#REF!</definedName>
    <definedName name="Ofwat___Cash_and_cash_equivalents_actual_initial_balance___control___nominal.BR">#REF!</definedName>
    <definedName name="Ofwat___Cash_and_cash_equivalents_actual_initial_balance___control___nominal.WN">#REF!</definedName>
    <definedName name="Ofwat___Cash_and_cash_equivalents_actual_initial_balance___control___nominal.WR">#REF!</definedName>
    <definedName name="Ofwat___Cash_and_cash_equivalents_actual_initial_balance___control___nominal.WWN">#REF!</definedName>
    <definedName name="Ofwat___cash_contributions__DB_schemes__ongoing____actual_and_forecast___control___real.ADDN1">#REF!</definedName>
    <definedName name="Ofwat___cash_contributions__DB_schemes__ongoing____actual_and_forecast___control___real.ADDN2">#REF!</definedName>
    <definedName name="Ofwat___cash_contributions__DB_schemes__ongoing____actual_and_forecast___control___real.BR">#REF!</definedName>
    <definedName name="Ofwat___cash_contributions__DB_schemes__ongoing____actual_and_forecast___control___real.WN">#REF!</definedName>
    <definedName name="Ofwat___cash_contributions__DB_schemes__ongoing____actual_and_forecast___control___real.WR">#REF!</definedName>
    <definedName name="Ofwat___cash_contributions__DB_schemes__ongoing____actual_and_forecast___control___real.WWN">#REF!</definedName>
    <definedName name="Ofwat___cash_interest_rate.ADDN1">#REF!</definedName>
    <definedName name="Ofwat___cash_interest_rate.ADDN2">#REF!</definedName>
    <definedName name="Ofwat___cash_interest_rate.BR">#REF!</definedName>
    <definedName name="Ofwat___cash_interest_rate.WN">#REF!</definedName>
    <definedName name="Ofwat___cash_interest_rate.WR">#REF!</definedName>
    <definedName name="Ofwat___cash_interest_rate.WWN">#REF!</definedName>
    <definedName name="Ofwat___Charge_for_DB_schemes___residential_retail___charge_for_DB_schemes___control___real.ADDN1">#REF!</definedName>
    <definedName name="Ofwat___Charge_for_DB_schemes___residential_retail___charge_for_DB_schemes___control___real.ADDN2">#REF!</definedName>
    <definedName name="Ofwat___Charge_for_DB_schemes___residential_retail___charge_for_DB_schemes___control___real.BR">#REF!</definedName>
    <definedName name="Ofwat___Charge_for_DB_schemes___residential_retail___charge_for_DB_schemes___control___real.WN">#REF!</definedName>
    <definedName name="Ofwat___Charge_for_DB_schemes___residential_retail___charge_for_DB_schemes___control___real.WR">#REF!</definedName>
    <definedName name="Ofwat___Charge_for_DB_schemes___residential_retail___charge_for_DB_schemes___control___real.WWN">#REF!</definedName>
    <definedName name="Ofwat___Consumer_price_index__including_housing_costs____Consumer_Price_Index__with_housing__for_April">#REF!</definedName>
    <definedName name="Ofwat___Consumer_price_index__including_housing_costs____Consumer_Price_Index__with_housing__for_August">#REF!</definedName>
    <definedName name="Ofwat___Consumer_price_index__including_housing_costs____Consumer_Price_Index__with_housing__for_December">#REF!</definedName>
    <definedName name="Ofwat___Consumer_price_index__including_housing_costs____Consumer_Price_Index__with_housing__for_February">#REF!</definedName>
    <definedName name="Ofwat___Consumer_price_index__including_housing_costs____Consumer_Price_Index__with_housing__for_January">#REF!</definedName>
    <definedName name="Ofwat___Consumer_price_index__including_housing_costs____Consumer_Price_Index__with_housing__for_July">#REF!</definedName>
    <definedName name="Ofwat___Consumer_price_index__including_housing_costs____Consumer_Price_Index__with_housing__for_June">#REF!</definedName>
    <definedName name="Ofwat___Consumer_price_index__including_housing_costs____Consumer_Price_Index__with_housing__for_March">#REF!</definedName>
    <definedName name="Ofwat___Consumer_price_index__including_housing_costs____Consumer_Price_Index__with_housing__for_May">#REF!</definedName>
    <definedName name="Ofwat___Consumer_price_index__including_housing_costs____Consumer_Price_Index__with_housing__for_November">#REF!</definedName>
    <definedName name="Ofwat___Consumer_price_index__including_housing_costs____Consumer_Price_Index__with_housing__for_November___Constant">#REF!</definedName>
    <definedName name="Ofwat___Consumer_price_index__including_housing_costs____Consumer_Price_Index__with_housing__for_October">#REF!</definedName>
    <definedName name="Ofwat___Consumer_price_index__including_housing_costs____Consumer_Price_Index__with_housing__for_September">#REF!</definedName>
    <definedName name="Ofwat___Cost_to_serve_metered_dual_customers___real">#REF!</definedName>
    <definedName name="Ofwat___Cost_to_serve_metered_sewerage_customers___real">#REF!</definedName>
    <definedName name="Ofwat___Cost_to_serve_metered_water_customers___real">#REF!</definedName>
    <definedName name="Ofwat___Cost_to_serve_per_unmetered_water_customers___real">#REF!</definedName>
    <definedName name="Ofwat___Cost_to_serve_unmetered_dual_customers___real">#REF!</definedName>
    <definedName name="Ofwat___Cost_to_serve_unmetered_sewerage_customers___real">#REF!</definedName>
    <definedName name="Ofwat___CPI_H____2022_23___April">#REF!</definedName>
    <definedName name="Ofwat___CPI_H____2022_23___August">#REF!</definedName>
    <definedName name="Ofwat___CPI_H____2022_23___December">#REF!</definedName>
    <definedName name="Ofwat___CPI_H____2022_23___February">#REF!</definedName>
    <definedName name="Ofwat___CPI_H____2022_23___January">#REF!</definedName>
    <definedName name="Ofwat___CPI_H____2022_23___July">#REF!</definedName>
    <definedName name="Ofwat___CPI_H____2022_23___June">#REF!</definedName>
    <definedName name="Ofwat___CPI_H____2022_23___March">#REF!</definedName>
    <definedName name="Ofwat___CPI_H____2022_23___May">#REF!</definedName>
    <definedName name="Ofwat___CPI_H____2022_23___November">#REF!</definedName>
    <definedName name="Ofwat___CPI_H____2022_23___October">#REF!</definedName>
    <definedName name="Ofwat___CPI_H____2022_23___September">#REF!</definedName>
    <definedName name="Ofwat___Current_tax_liabilities___Appointee_b_f___nominal">#REF!</definedName>
    <definedName name="Ofwat___Debtors_other___nominal">#REF!</definedName>
    <definedName name="Ofwat___Defined_benefit_pension_deficit_recovery_per_IN13_17___real.ADDN1">#REF!</definedName>
    <definedName name="Ofwat___Defined_benefit_pension_deficit_recovery_per_IN13_17___real.ADDN2">#REF!</definedName>
    <definedName name="Ofwat___Defined_benefit_pension_deficit_recovery_per_IN13_17___real.BR">#REF!</definedName>
    <definedName name="Ofwat___Defined_benefit_pension_deficit_recovery_per_IN13_17___real.WN">#REF!</definedName>
    <definedName name="Ofwat___Defined_benefit_pension_deficit_recovery_per_IN13_17___real.WR">#REF!</definedName>
    <definedName name="Ofwat___Defined_benefit_pension_deficit_recovery_per_IN13_17___real.WWN">#REF!</definedName>
    <definedName name="Ofwat___Depreciation_b_f___control___active___nominal.ADDN1">#REF!</definedName>
    <definedName name="Ofwat___Depreciation_b_f___control___active___nominal.ADDN2">#REF!</definedName>
    <definedName name="Ofwat___Depreciation_b_f___control___active___nominal.BR">#REF!</definedName>
    <definedName name="Ofwat___Depreciation_b_f___control___active___nominal.WN">#REF!</definedName>
    <definedName name="Ofwat___Depreciation_b_f___control___active___nominal.WR">#REF!</definedName>
    <definedName name="Ofwat___Depreciation_b_f___control___active___nominal.WWN">#REF!</definedName>
    <definedName name="Ofwat___Disallowable_expenditure___Change_in_general_provisions___control___nominal.ADDN1">#REF!</definedName>
    <definedName name="Ofwat___Disallowable_expenditure___Change_in_general_provisions___control___nominal.ADDN2">#REF!</definedName>
    <definedName name="Ofwat___Disallowable_expenditure___Change_in_general_provisions___control___nominal.BR">#REF!</definedName>
    <definedName name="Ofwat___Disallowable_expenditure___Change_in_general_provisions___control___nominal.WN">#REF!</definedName>
    <definedName name="Ofwat___Disallowable_expenditure___Change_in_general_provisions___control___nominal.WR">#REF!</definedName>
    <definedName name="Ofwat___Disallowable_expenditure___Change_in_general_provisions___control___nominal.WWN">#REF!</definedName>
    <definedName name="Ofwat___Discount_rate_for_reprofiling_allowed_revenue.ADDN1">#REF!</definedName>
    <definedName name="Ofwat___Discount_rate_for_reprofiling_allowed_revenue.ADDN2">#REF!</definedName>
    <definedName name="Ofwat___Discount_rate_for_reprofiling_allowed_revenue.BR">#REF!</definedName>
    <definedName name="Ofwat___Discount_rate_for_reprofiling_allowed_revenue.WN">#REF!</definedName>
    <definedName name="Ofwat___Discount_rate_for_reprofiling_allowed_revenue.WR">#REF!</definedName>
    <definedName name="Ofwat___Discount_rate_for_reprofiling_allowed_revenue.WWN">#REF!</definedName>
    <definedName name="Ofwat___Dividend_creditors_wholesale_retail_split___business_retail___nominal">#REF!</definedName>
    <definedName name="Ofwat___Dividend_creditors_wholesale_retail_split___Dividend_creditors___residential_retail___nominal">#REF!</definedName>
    <definedName name="Ofwat___dividend_yield">#REF!</definedName>
    <definedName name="Ofwat___Expenditure___Total_residential_retail_costs___Residential_measured___Water_and_Wastewater___nominal">#REF!</definedName>
    <definedName name="Ofwat___Expenditure___Total_residential_retail_costs___Residential_unmeasured___Water_and_Wastewater___nominal">#REF!</definedName>
    <definedName name="Ofwat___Finance_lease_depreciation___control___nominal.ADDN1">#REF!</definedName>
    <definedName name="Ofwat___Finance_lease_depreciation___control___nominal.ADDN2">#REF!</definedName>
    <definedName name="Ofwat___Finance_lease_depreciation___control___nominal.BR">#REF!</definedName>
    <definedName name="Ofwat___Finance_lease_depreciation___control___nominal.WN">#REF!</definedName>
    <definedName name="Ofwat___Finance_lease_depreciation___control___nominal.WR">#REF!</definedName>
    <definedName name="Ofwat___Finance_lease_depreciation___control___nominal.WWN">#REF!</definedName>
    <definedName name="Ofwat___Fixed_asset_net_book_value_at_31_March___business_retail___nominal">#REF!</definedName>
    <definedName name="Ofwat___fixed_asset_net_book_value_at_31_March___residential_retail___nominal">#REF!</definedName>
    <definedName name="Ofwat___Fixed_assets_b_f___control___active___nominal.ADDN1">#REF!</definedName>
    <definedName name="Ofwat___Fixed_assets_b_f___control___active___nominal.ADDN2">#REF!</definedName>
    <definedName name="Ofwat___Fixed_assets_b_f___control___active___nominal.BR">#REF!</definedName>
    <definedName name="Ofwat___Fixed_assets_b_f___control___active___nominal.WN">#REF!</definedName>
    <definedName name="Ofwat___Fixed_assets_b_f___control___active___nominal.WR">#REF!</definedName>
    <definedName name="Ofwat___Fixed_assets_b_f___control___active___nominal.WWN">#REF!</definedName>
    <definedName name="Ofwat___Grants_and_contributions___capital_expenditure___non_price_control___real.ADDN1">#REF!</definedName>
    <definedName name="Ofwat___Grants_and_contributions___capital_expenditure___non_price_control___real.ADDN2">#REF!</definedName>
    <definedName name="Ofwat___Grants_and_contributions___capital_expenditure___non_price_control___real.BR">#REF!</definedName>
    <definedName name="Ofwat___Grants_and_contributions___capital_expenditure___non_price_control___real.WN">#REF!</definedName>
    <definedName name="Ofwat___Grants_and_contributions___capital_expenditure___non_price_control___real.WR">#REF!</definedName>
    <definedName name="Ofwat___Grants_and_contributions___capital_expenditure___non_price_control___real.WWN">#REF!</definedName>
    <definedName name="Ofwat___Grants_and_contributions___operational_expenditure___non_price_control___real.ADDN1">#REF!</definedName>
    <definedName name="Ofwat___Grants_and_contributions___operational_expenditure___non_price_control___real.ADDN2">#REF!</definedName>
    <definedName name="Ofwat___Grants_and_contributions___operational_expenditure___non_price_control___real.BR">#REF!</definedName>
    <definedName name="Ofwat___Grants_and_contributions___operational_expenditure___non_price_control___real.WN">#REF!</definedName>
    <definedName name="Ofwat___Grants_and_contributions___operational_expenditure___non_price_control___real.WR">#REF!</definedName>
    <definedName name="Ofwat___Grants_and_contributions___operational_expenditure___non_price_control___real.WWN">#REF!</definedName>
    <definedName name="Ofwat___Grants_and_contributions_net_of_income_offset___capital_expenditure___price_control___real.ADDN1">#REF!</definedName>
    <definedName name="Ofwat___Grants_and_contributions_net_of_income_offset___capital_expenditure___price_control___real.ADDN2">#REF!</definedName>
    <definedName name="Ofwat___Grants_and_contributions_net_of_income_offset___capital_expenditure___price_control___real.BR">#REF!</definedName>
    <definedName name="Ofwat___Grants_and_contributions_net_of_income_offset___capital_expenditure___price_control___real.WN">#REF!</definedName>
    <definedName name="Ofwat___Grants_and_contributions_net_of_income_offset___capital_expenditure___price_control___real.WR">#REF!</definedName>
    <definedName name="Ofwat___Grants_and_contributions_net_of_income_offset___capital_expenditure___price_control___real.WWN">#REF!</definedName>
    <definedName name="Ofwat___Grants_and_contributions_net_of_income_offset___operational_expenditure___price_control___real.ADDN1">#REF!</definedName>
    <definedName name="Ofwat___Grants_and_contributions_net_of_income_offset___operational_expenditure___price_control___real.ADDN2">#REF!</definedName>
    <definedName name="Ofwat___Grants_and_contributions_net_of_income_offset___operational_expenditure___price_control___real.BR">#REF!</definedName>
    <definedName name="Ofwat___Grants_and_contributions_net_of_income_offset___operational_expenditure___price_control___real.WN">#REF!</definedName>
    <definedName name="Ofwat___Grants_and_contributions_net_of_income_offset___operational_expenditure___price_control___real.WR">#REF!</definedName>
    <definedName name="Ofwat___Grants_and_contributions_net_of_income_offset___operational_expenditure___price_control___real.WWN">#REF!</definedName>
    <definedName name="Ofwat___Gross_capital_expenditure___including_g_c_and_cost_sharing___real.ADDN1">#REF!</definedName>
    <definedName name="Ofwat___Gross_capital_expenditure___including_g_c_and_cost_sharing___real.ADDN2">#REF!</definedName>
    <definedName name="Ofwat___Gross_capital_expenditure___including_g_c_and_cost_sharing___real.BR">#REF!</definedName>
    <definedName name="Ofwat___Gross_capital_expenditure___including_g_c_and_cost_sharing___real.WN">#REF!</definedName>
    <definedName name="Ofwat___Gross_capital_expenditure___including_g_c_and_cost_sharing___real.WR">#REF!</definedName>
    <definedName name="Ofwat___Gross_capital_expenditure___including_g_c_and_cost_sharing___real.WWN">#REF!</definedName>
    <definedName name="Ofwat___HH_Advance_receipts_creditor_days_measured">#REF!</definedName>
    <definedName name="Ofwat___HH_Advance_receipts_creditor_days_unmeasured">#REF!</definedName>
    <definedName name="Ofwat___HH_Measured_income_accrual___nominal">#REF!</definedName>
    <definedName name="Ofwat___HH_Measured_income_accrual_rate">#REF!</definedName>
    <definedName name="Ofwat___HH_measured_trade_debtors">#REF!</definedName>
    <definedName name="Ofwat___HH_measured_trade_receivables___net___nominal">#REF!</definedName>
    <definedName name="Ofwat___HH_unmeasured_trade_debtors">#REF!</definedName>
    <definedName name="Ofwat___HH_unmeasured_trade_receivables___nominal">#REF!</definedName>
    <definedName name="Ofwat___Households_connected_for_sewerage_only___metered">#REF!</definedName>
    <definedName name="Ofwat___Households_connected_for_sewerage_only___unmetered">#REF!</definedName>
    <definedName name="Ofwat___Households_connected_for_water_and_sewerage___metered">#REF!</definedName>
    <definedName name="Ofwat___Households_connected_for_water_and_sewerage___unmetered">#REF!</definedName>
    <definedName name="Ofwat___Households_connected_for_water_only___metered">#REF!</definedName>
    <definedName name="Ofwat___Households_connected_for_water_only___unmetered">#REF!</definedName>
    <definedName name="Ofwat___Innovation_funding___real.ADDN1">#REF!</definedName>
    <definedName name="Ofwat___Innovation_funding___real.ADDN2">#REF!</definedName>
    <definedName name="Ofwat___Innovation_funding___real.BR">#REF!</definedName>
    <definedName name="Ofwat___Innovation_funding___real.WN">#REF!</definedName>
    <definedName name="Ofwat___Innovation_funding___real.WR">#REF!</definedName>
    <definedName name="Ofwat___Innovation_funding___real.WWN">#REF!</definedName>
    <definedName name="Ofwat___Interest_rate___Business___Active">#REF!</definedName>
    <definedName name="Ofwat___interest_rate___residential">#REF!</definedName>
    <definedName name="Ofwat___interest_rate_on_CPIH_index_linked_debt.ADDN1">#REF!</definedName>
    <definedName name="Ofwat___interest_rate_on_CPIH_index_linked_debt.ADDN2">#REF!</definedName>
    <definedName name="Ofwat___interest_rate_on_CPIH_index_linked_debt.BR">#REF!</definedName>
    <definedName name="Ofwat___interest_rate_on_CPIH_index_linked_debt.WN">#REF!</definedName>
    <definedName name="Ofwat___interest_rate_on_CPIH_index_linked_debt.WR">#REF!</definedName>
    <definedName name="Ofwat___interest_rate_on_CPIH_index_linked_debt.WWN">#REF!</definedName>
    <definedName name="Ofwat___interest_rate_on_fixed_rate_debt.ADDN1">#REF!</definedName>
    <definedName name="Ofwat___interest_rate_on_fixed_rate_debt.ADDN2">#REF!</definedName>
    <definedName name="Ofwat___interest_rate_on_fixed_rate_debt.BR">#REF!</definedName>
    <definedName name="Ofwat___interest_rate_on_fixed_rate_debt.WN">#REF!</definedName>
    <definedName name="Ofwat___interest_rate_on_fixed_rate_debt.WR">#REF!</definedName>
    <definedName name="Ofwat___interest_rate_on_fixed_rate_debt.WWN">#REF!</definedName>
    <definedName name="Ofwat___interest_rate_on_RPI_index_linked_debt.ADDN1">#REF!</definedName>
    <definedName name="Ofwat___interest_rate_on_RPI_index_linked_debt.ADDN2">#REF!</definedName>
    <definedName name="Ofwat___interest_rate_on_RPI_index_linked_debt.BR">#REF!</definedName>
    <definedName name="Ofwat___interest_rate_on_RPI_index_linked_debt.WN">#REF!</definedName>
    <definedName name="Ofwat___interest_rate_on_RPI_index_linked_debt.WR">#REF!</definedName>
    <definedName name="Ofwat___interest_rate_on_RPI_index_linked_debt.WWN">#REF!</definedName>
    <definedName name="Ofwat___Inventories_balance___control___nominal.ADDN1">#REF!</definedName>
    <definedName name="Ofwat___Inventories_balance___control___nominal.ADDN2">#REF!</definedName>
    <definedName name="Ofwat___Inventories_balance___control___nominal.BR">#REF!</definedName>
    <definedName name="Ofwat___Inventories_balance___control___nominal.WN">#REF!</definedName>
    <definedName name="Ofwat___Inventories_balance___control___nominal.WR">#REF!</definedName>
    <definedName name="Ofwat___Inventories_balance___control___nominal.WWN">#REF!</definedName>
    <definedName name="Ofwat___IRE_totex_adjustment_for_ACICR__Ofwat____real.ADDN1">#REF!</definedName>
    <definedName name="Ofwat___IRE_totex_adjustment_for_ACICR__Ofwat____real.ADDN2">#REF!</definedName>
    <definedName name="Ofwat___IRE_totex_adjustment_for_ACICR__Ofwat____real.BR">#REF!</definedName>
    <definedName name="Ofwat___IRE_totex_adjustment_for_ACICR__Ofwat____real.WN">#REF!</definedName>
    <definedName name="Ofwat___IRE_totex_adjustment_for_ACICR__Ofwat____real.WR">#REF!</definedName>
    <definedName name="Ofwat___IRE_totex_adjustment_for_ACICR__Ofwat____real.WWN">#REF!</definedName>
    <definedName name="Ofwat___Long_term_CPI_H__assumed_percentage_increase">#REF!</definedName>
    <definedName name="Ofwat___Measured_charge___business.ADDN1">#REF!</definedName>
    <definedName name="Ofwat___Measured_charge___business.ADDN2">#REF!</definedName>
    <definedName name="Ofwat___Measured_charge___business.BR">#REF!</definedName>
    <definedName name="Ofwat___Measured_charge___business.WN">#REF!</definedName>
    <definedName name="Ofwat___Measured_charge___business.WR">#REF!</definedName>
    <definedName name="Ofwat___Measured_charge___business.WWN">#REF!</definedName>
    <definedName name="Ofwat___Measured_charge___residential.ADDN1">#REF!</definedName>
    <definedName name="Ofwat___Measured_charge___residential.ADDN2">#REF!</definedName>
    <definedName name="Ofwat___Measured_charge___residential.BR">#REF!</definedName>
    <definedName name="Ofwat___Measured_charge___residential.WN">#REF!</definedName>
    <definedName name="Ofwat___Measured_charge___residential.WR">#REF!</definedName>
    <definedName name="Ofwat___Measured_charge___residential.WWN">#REF!</definedName>
    <definedName name="Ofwat___Movement_in_intangible_asset_and_investments_balance___control___nominal.ADDN1">#REF!</definedName>
    <definedName name="Ofwat___Movement_in_intangible_asset_and_investments_balance___control___nominal.ADDN2">#REF!</definedName>
    <definedName name="Ofwat___Movement_in_intangible_asset_and_investments_balance___control___nominal.BR">#REF!</definedName>
    <definedName name="Ofwat___Movement_in_intangible_asset_and_investments_balance___control___nominal.WN">#REF!</definedName>
    <definedName name="Ofwat___Movement_in_intangible_asset_and_investments_balance___control___nominal.WR">#REF!</definedName>
    <definedName name="Ofwat___Movement_in_intangible_asset_and_investments_balance___control___nominal.WWN">#REF!</definedName>
    <definedName name="Ofwat___Movement_in_other_liabilities___control___nominal.ADDN1">#REF!</definedName>
    <definedName name="Ofwat___Movement_in_other_liabilities___control___nominal.ADDN2">#REF!</definedName>
    <definedName name="Ofwat___Movement_in_other_liabilities___control___nominal.BR">#REF!</definedName>
    <definedName name="Ofwat___Movement_in_other_liabilities___control___nominal.WN">#REF!</definedName>
    <definedName name="Ofwat___Movement_in_other_liabilities___control___nominal.WR">#REF!</definedName>
    <definedName name="Ofwat___Movement_in_other_liabilities___control___nominal.WWN">#REF!</definedName>
    <definedName name="Ofwat___Movement_in_provisions___control___nominal.ADDN1">#REF!</definedName>
    <definedName name="Ofwat___Movement_in_provisions___control___nominal.ADDN2">#REF!</definedName>
    <definedName name="Ofwat___Movement_in_provisions___control___nominal.BR">#REF!</definedName>
    <definedName name="Ofwat___Movement_in_provisions___control___nominal.WN">#REF!</definedName>
    <definedName name="Ofwat___Movement_in_provisions___control___nominal.WR">#REF!</definedName>
    <definedName name="Ofwat___Movement_in_provisions___control___nominal.WWN">#REF!</definedName>
    <definedName name="Ofwat___movement_in_trade_debtor___business___nominal">#REF!</definedName>
    <definedName name="Ofwat___Non_price_control_income___principal_services___real.ADDN1">#REF!</definedName>
    <definedName name="Ofwat___Non_price_control_income___principal_services___real.ADDN2">#REF!</definedName>
    <definedName name="Ofwat___Non_price_control_income___principal_services___real.BR">#REF!</definedName>
    <definedName name="Ofwat___Non_price_control_income___principal_services___real.WN">#REF!</definedName>
    <definedName name="Ofwat___Non_price_control_income___principal_services___real.WR">#REF!</definedName>
    <definedName name="Ofwat___Non_price_control_income___principal_services___real.WWN">#REF!</definedName>
    <definedName name="Ofwat___Non_price_control_income___third_party_services___Bulk_supplies___contract_not_qualifying_for_water_trading_incentives___signed_before_1_April_2020___real.ADDN1">#REF!</definedName>
    <definedName name="Ofwat___Non_price_control_income___third_party_services___Bulk_supplies___contract_not_qualifying_for_water_trading_incentives___signed_before_1_April_2020___real.ADDN2">#REF!</definedName>
    <definedName name="Ofwat___Non_price_control_income___third_party_services___Bulk_supplies___contract_not_qualifying_for_water_trading_incentives___signed_before_1_April_2020___real.BR">#REF!</definedName>
    <definedName name="Ofwat___Non_price_control_income___third_party_services___Bulk_supplies___contract_not_qualifying_for_water_trading_incentives___signed_before_1_April_2020___real.WN">#REF!</definedName>
    <definedName name="Ofwat___Non_price_control_income___third_party_services___Bulk_supplies___contract_not_qualifying_for_water_trading_incentives___signed_before_1_April_2020___real.WR">#REF!</definedName>
    <definedName name="Ofwat___Non_price_control_income___third_party_services___Bulk_supplies___contract_not_qualifying_for_water_trading_incentives___signed_before_1_April_2020___real.WWN">#REF!</definedName>
    <definedName name="Ofwat___Non_price_control_income___third_party_services___Bulk_supplies___contract_qualifying_for_water_trading_incentives___on_or_after_1_April_2020___real.ADDN1">#REF!</definedName>
    <definedName name="Ofwat___Non_price_control_income___third_party_services___Bulk_supplies___contract_qualifying_for_water_trading_incentives___on_or_after_1_April_2020___real.ADDN2">#REF!</definedName>
    <definedName name="Ofwat___Non_price_control_income___third_party_services___Bulk_supplies___contract_qualifying_for_water_trading_incentives___on_or_after_1_April_2020___real.BR">#REF!</definedName>
    <definedName name="Ofwat___Non_price_control_income___third_party_services___Bulk_supplies___contract_qualifying_for_water_trading_incentives___on_or_after_1_April_2020___real.WN">#REF!</definedName>
    <definedName name="Ofwat___Non_price_control_income___third_party_services___Bulk_supplies___contract_qualifying_for_water_trading_incentives___on_or_after_1_April_2020___real.WR">#REF!</definedName>
    <definedName name="Ofwat___Non_price_control_income___third_party_services___Bulk_supplies___contract_qualifying_for_water_trading_incentives___on_or_after_1_April_2020___real.WWN">#REF!</definedName>
    <definedName name="Ofwat___Non_price_control_income___third_party_services___Bulk_supplies___General___real.ADDN1">#REF!</definedName>
    <definedName name="Ofwat___Non_price_control_income___third_party_services___Bulk_supplies___General___real.ADDN2">#REF!</definedName>
    <definedName name="Ofwat___Non_price_control_income___third_party_services___Bulk_supplies___General___real.BR">#REF!</definedName>
    <definedName name="Ofwat___Non_price_control_income___third_party_services___Bulk_supplies___General___real.WN">#REF!</definedName>
    <definedName name="Ofwat___Non_price_control_income___third_party_services___Bulk_supplies___General___real.WR">#REF!</definedName>
    <definedName name="Ofwat___Non_price_control_income___third_party_services___Bulk_supplies___General___real.WWN">#REF!</definedName>
    <definedName name="Ofwat___Non_price_control_income___third_party_services___other___real.ADDN1">#REF!</definedName>
    <definedName name="Ofwat___Non_price_control_income___third_party_services___other___real.ADDN2">#REF!</definedName>
    <definedName name="Ofwat___Non_price_control_income___third_party_services___other___real.BR">#REF!</definedName>
    <definedName name="Ofwat___Non_price_control_income___third_party_services___other___real.WN">#REF!</definedName>
    <definedName name="Ofwat___Non_price_control_income___third_party_services___other___real.WR">#REF!</definedName>
    <definedName name="Ofwat___Non_price_control_income___third_party_services___other___real.WWN">#REF!</definedName>
    <definedName name="Ofwat___Notional_target_gearing___control.ADDN1">#REF!</definedName>
    <definedName name="Ofwat___Notional_target_gearing___control.ADDN2">#REF!</definedName>
    <definedName name="Ofwat___Notional_target_gearing___control.BR">#REF!</definedName>
    <definedName name="Ofwat___Notional_target_gearing___control.WN">#REF!</definedName>
    <definedName name="Ofwat___Notional_target_gearing___control.WR">#REF!</definedName>
    <definedName name="Ofwat___Notional_target_gearing___control.WWN">#REF!</definedName>
    <definedName name="Ofwat___opening_business_debtors_measured___nominal">#REF!</definedName>
    <definedName name="Ofwat___opening_business_debtors_unmeasured_nominal">#REF!</definedName>
    <definedName name="Ofwat___Opening_business_retail_measured_advance_receipts___nominal">#REF!</definedName>
    <definedName name="Ofwat___Opening_business_retail_unmeasured_advance_receipts___nominal">#REF!</definedName>
    <definedName name="Ofwat___Opening_Called_up_share_capital_balance___control___nominal.ADDN1">#REF!</definedName>
    <definedName name="Ofwat___Opening_Called_up_share_capital_balance___control___nominal.ADDN2">#REF!</definedName>
    <definedName name="Ofwat___Opening_Called_up_share_capital_balance___control___nominal.BR">#REF!</definedName>
    <definedName name="Ofwat___Opening_Called_up_share_capital_balance___control___nominal.WN">#REF!</definedName>
    <definedName name="Ofwat___Opening_Called_up_share_capital_balance___control___nominal.WR">#REF!</definedName>
    <definedName name="Ofwat___Opening_Called_up_share_capital_balance___control___nominal.WWN">#REF!</definedName>
    <definedName name="Ofwat___Opening_Capex_creditors_balance___control___nominal.ADDN1">#REF!</definedName>
    <definedName name="Ofwat___Opening_Capex_creditors_balance___control___nominal.ADDN2">#REF!</definedName>
    <definedName name="Ofwat___Opening_Capex_creditors_balance___control___nominal.BR">#REF!</definedName>
    <definedName name="Ofwat___Opening_Capex_creditors_balance___control___nominal.WN">#REF!</definedName>
    <definedName name="Ofwat___Opening_Capex_creditors_balance___control___nominal.WR">#REF!</definedName>
    <definedName name="Ofwat___Opening_Capex_creditors_balance___control___nominal.WWN">#REF!</definedName>
    <definedName name="Ofwat___Opening_Capital_allowance_balance___Main_rate_pool___Capital_expenditure___control___nominal.ADDN1">#REF!</definedName>
    <definedName name="Ofwat___Opening_Capital_allowance_balance___Main_rate_pool___Capital_expenditure___control___nominal.ADDN2">#REF!</definedName>
    <definedName name="Ofwat___Opening_Capital_allowance_balance___Main_rate_pool___Capital_expenditure___control___nominal.BR">#REF!</definedName>
    <definedName name="Ofwat___Opening_Capital_allowance_balance___Main_rate_pool___Capital_expenditure___control___nominal.WN">#REF!</definedName>
    <definedName name="Ofwat___Opening_Capital_allowance_balance___Main_rate_pool___Capital_expenditure___control___nominal.WR">#REF!</definedName>
    <definedName name="Ofwat___Opening_Capital_allowance_balance___Main_rate_pool___Capital_expenditure___control___nominal.WWN">#REF!</definedName>
    <definedName name="Ofwat___Opening_Capital_allowance_balance___special_rate_pool___Capital_expenditure___control___nominal.ADDN1">#REF!</definedName>
    <definedName name="Ofwat___Opening_Capital_allowance_balance___special_rate_pool___Capital_expenditure___control___nominal.ADDN2">#REF!</definedName>
    <definedName name="Ofwat___Opening_Capital_allowance_balance___special_rate_pool___Capital_expenditure___control___nominal.BR">#REF!</definedName>
    <definedName name="Ofwat___Opening_Capital_allowance_balance___special_rate_pool___Capital_expenditure___control___nominal.WN">#REF!</definedName>
    <definedName name="Ofwat___Opening_Capital_allowance_balance___special_rate_pool___Capital_expenditure___control___nominal.WR">#REF!</definedName>
    <definedName name="Ofwat___Opening_Capital_allowance_balance___special_rate_pool___Capital_expenditure___control___nominal.WWN">#REF!</definedName>
    <definedName name="Ofwat___Opening_Capital_allowance_balance___Structures_and_buildings_pool___Capital_expenditure___control___nominal.ADDN1">#REF!</definedName>
    <definedName name="Ofwat___Opening_Capital_allowance_balance___Structures_and_buildings_pool___Capital_expenditure___control___nominal.ADDN2">#REF!</definedName>
    <definedName name="Ofwat___Opening_Capital_allowance_balance___Structures_and_buildings_pool___Capital_expenditure___control___nominal.BR">#REF!</definedName>
    <definedName name="Ofwat___Opening_Capital_allowance_balance___Structures_and_buildings_pool___Capital_expenditure___control___nominal.WN">#REF!</definedName>
    <definedName name="Ofwat___Opening_Capital_allowance_balance___Structures_and_buildings_pool___Capital_expenditure___control___nominal.WR">#REF!</definedName>
    <definedName name="Ofwat___Opening_Capital_allowance_balance___Structures_and_buildings_pool___Capital_expenditure___control___nominal.WWN">#REF!</definedName>
    <definedName name="Ofwat___opening_current_tax_liabilities___control___nominal.ADDN1">#REF!</definedName>
    <definedName name="Ofwat___opening_current_tax_liabilities___control___nominal.ADDN2">#REF!</definedName>
    <definedName name="Ofwat___opening_current_tax_liabilities___control___nominal.BR">#REF!</definedName>
    <definedName name="Ofwat___opening_current_tax_liabilities___control___nominal.WN">#REF!</definedName>
    <definedName name="Ofwat___opening_current_tax_liabilities___control___nominal.WR">#REF!</definedName>
    <definedName name="Ofwat___opening_current_tax_liabilities___control___nominal.WWN">#REF!</definedName>
    <definedName name="Ofwat___opening_deferred_tax_balance___control___nominal.ADDN1">#REF!</definedName>
    <definedName name="Ofwat___opening_deferred_tax_balance___control___nominal.ADDN2">#REF!</definedName>
    <definedName name="Ofwat___opening_deferred_tax_balance___control___nominal.BR">#REF!</definedName>
    <definedName name="Ofwat___opening_deferred_tax_balance___control___nominal.WN">#REF!</definedName>
    <definedName name="Ofwat___opening_deferred_tax_balance___control___nominal.WR">#REF!</definedName>
    <definedName name="Ofwat___opening_deferred_tax_balance___control___nominal.WWN">#REF!</definedName>
    <definedName name="Ofwat___opening_dividend_cashflow_balance___control___nominal.ADDN1">#REF!</definedName>
    <definedName name="Ofwat___opening_dividend_cashflow_balance___control___nominal.ADDN2">#REF!</definedName>
    <definedName name="Ofwat___opening_dividend_cashflow_balance___control___nominal.BR">#REF!</definedName>
    <definedName name="Ofwat___opening_dividend_cashflow_balance___control___nominal.WN">#REF!</definedName>
    <definedName name="Ofwat___opening_dividend_cashflow_balance___control___nominal.WR">#REF!</definedName>
    <definedName name="Ofwat___opening_dividend_cashflow_balance___control___nominal.WWN">#REF!</definedName>
    <definedName name="Ofwat___Opening_Dividend_creditors_balance___control___nominal.ADDN1">#REF!</definedName>
    <definedName name="Ofwat___Opening_Dividend_creditors_balance___control___nominal.ADDN2">#REF!</definedName>
    <definedName name="Ofwat___Opening_Dividend_creditors_balance___control___nominal.BR">#REF!</definedName>
    <definedName name="Ofwat___Opening_Dividend_creditors_balance___control___nominal.WN">#REF!</definedName>
    <definedName name="Ofwat___Opening_Dividend_creditors_balance___control___nominal.WR">#REF!</definedName>
    <definedName name="Ofwat___Opening_Dividend_creditors_balance___control___nominal.WWN">#REF!</definedName>
    <definedName name="Ofwat___Opening_household_measured_advance_receipts___nominal">#REF!</definedName>
    <definedName name="Ofwat___Opening_household_unmeasured_advance_receipts___nominal">#REF!</definedName>
    <definedName name="Ofwat___Opening_Intangible_asset_and_investments_balance___control___nominal.ADDN1">#REF!</definedName>
    <definedName name="Ofwat___Opening_Intangible_asset_and_investments_balance___control___nominal.ADDN2">#REF!</definedName>
    <definedName name="Ofwat___Opening_Intangible_asset_and_investments_balance___control___nominal.BR">#REF!</definedName>
    <definedName name="Ofwat___Opening_Intangible_asset_and_investments_balance___control___nominal.WN">#REF!</definedName>
    <definedName name="Ofwat___Opening_Intangible_asset_and_investments_balance___control___nominal.WR">#REF!</definedName>
    <definedName name="Ofwat___Opening_Intangible_asset_and_investments_balance___control___nominal.WWN">#REF!</definedName>
    <definedName name="Ofwat___Opening_Non_distributable_reserves_balance___control___nominal.ADDN1">#REF!</definedName>
    <definedName name="Ofwat___Opening_Non_distributable_reserves_balance___control___nominal.ADDN2">#REF!</definedName>
    <definedName name="Ofwat___Opening_Non_distributable_reserves_balance___control___nominal.BR">#REF!</definedName>
    <definedName name="Ofwat___Opening_Non_distributable_reserves_balance___control___nominal.WN">#REF!</definedName>
    <definedName name="Ofwat___Opening_Non_distributable_reserves_balance___control___nominal.WR">#REF!</definedName>
    <definedName name="Ofwat___Opening_Non_distributable_reserves_balance___control___nominal.WWN">#REF!</definedName>
    <definedName name="Ofwat___Opening_Other_creditors_balance___control___nominal.ADDN1">#REF!</definedName>
    <definedName name="Ofwat___Opening_Other_creditors_balance___control___nominal.ADDN2">#REF!</definedName>
    <definedName name="Ofwat___Opening_Other_creditors_balance___control___nominal.BR">#REF!</definedName>
    <definedName name="Ofwat___Opening_Other_creditors_balance___control___nominal.WN">#REF!</definedName>
    <definedName name="Ofwat___Opening_Other_creditors_balance___control___nominal.WR">#REF!</definedName>
    <definedName name="Ofwat___Opening_Other_creditors_balance___control___nominal.WWN">#REF!</definedName>
    <definedName name="Ofwat___Opening_Other_debtors_balance___control___nominal.ADDN1">#REF!</definedName>
    <definedName name="Ofwat___Opening_Other_debtors_balance___control___nominal.ADDN2">#REF!</definedName>
    <definedName name="Ofwat___Opening_Other_debtors_balance___control___nominal.BR">#REF!</definedName>
    <definedName name="Ofwat___Opening_Other_debtors_balance___control___nominal.WN">#REF!</definedName>
    <definedName name="Ofwat___Opening_Other_debtors_balance___control___nominal.WR">#REF!</definedName>
    <definedName name="Ofwat___Opening_Other_debtors_balance___control___nominal.WWN">#REF!</definedName>
    <definedName name="Ofwat___Opening_Other_liabilities_balance___control___nominal.ADDN1">#REF!</definedName>
    <definedName name="Ofwat___Opening_Other_liabilities_balance___control___nominal.ADDN2">#REF!</definedName>
    <definedName name="Ofwat___Opening_Other_liabilities_balance___control___nominal.BR">#REF!</definedName>
    <definedName name="Ofwat___Opening_Other_liabilities_balance___control___nominal.WN">#REF!</definedName>
    <definedName name="Ofwat___Opening_Other_liabilities_balance___control___nominal.WR">#REF!</definedName>
    <definedName name="Ofwat___Opening_Other_liabilities_balance___control___nominal.WWN">#REF!</definedName>
    <definedName name="Ofwat___Opening_Provisions_balance___control___nominal.ADDN1">#REF!</definedName>
    <definedName name="Ofwat___Opening_Provisions_balance___control___nominal.ADDN2">#REF!</definedName>
    <definedName name="Ofwat___Opening_Provisions_balance___control___nominal.BR">#REF!</definedName>
    <definedName name="Ofwat___Opening_Provisions_balance___control___nominal.WN">#REF!</definedName>
    <definedName name="Ofwat___Opening_Provisions_balance___control___nominal.WR">#REF!</definedName>
    <definedName name="Ofwat___Opening_Provisions_balance___control___nominal.WWN">#REF!</definedName>
    <definedName name="Ofwat___Opening_retained_cash_balance___Business___nominal">#REF!</definedName>
    <definedName name="Ofwat___Opening_retained_cash_balance___Residential___nominal">#REF!</definedName>
    <definedName name="Ofwat___Opening_retained_earnings_balance___Business___nominal">#REF!</definedName>
    <definedName name="Ofwat___opening_retained_earnings_balance___control___nominal.ADDN1">#REF!</definedName>
    <definedName name="Ofwat___opening_retained_earnings_balance___control___nominal.ADDN2">#REF!</definedName>
    <definedName name="Ofwat___opening_retained_earnings_balance___control___nominal.BR">#REF!</definedName>
    <definedName name="Ofwat___opening_retained_earnings_balance___control___nominal.WN">#REF!</definedName>
    <definedName name="Ofwat___opening_retained_earnings_balance___control___nominal.WR">#REF!</definedName>
    <definedName name="Ofwat___opening_retained_earnings_balance___control___nominal.WWN">#REF!</definedName>
    <definedName name="Ofwat___Opening_Retirement_benefit_asset____liabilities__balance___control___nominal.ADDN1">#REF!</definedName>
    <definedName name="Ofwat___Opening_Retirement_benefit_asset____liabilities__balance___control___nominal.ADDN2">#REF!</definedName>
    <definedName name="Ofwat___Opening_Retirement_benefit_asset____liabilities__balance___control___nominal.BR">#REF!</definedName>
    <definedName name="Ofwat___Opening_Retirement_benefit_asset____liabilities__balance___control___nominal.WN">#REF!</definedName>
    <definedName name="Ofwat___Opening_Retirement_benefit_asset____liabilities__balance___control___nominal.WR">#REF!</definedName>
    <definedName name="Ofwat___Opening_Retirement_benefit_asset____liabilities__balance___control___nominal.WWN">#REF!</definedName>
    <definedName name="Ofwat___opening_tax_loss_balance___wholesale.ADDN1">#REF!</definedName>
    <definedName name="Ofwat___opening_tax_loss_balance___wholesale.ADDN2">#REF!</definedName>
    <definedName name="Ofwat___opening_tax_loss_balance___wholesale.BR">#REF!</definedName>
    <definedName name="Ofwat___opening_tax_loss_balance___wholesale.WN">#REF!</definedName>
    <definedName name="Ofwat___opening_tax_loss_balance___wholesale.WR">#REF!</definedName>
    <definedName name="Ofwat___opening_tax_loss_balance___wholesale.WWN">#REF!</definedName>
    <definedName name="Ofwat___Opening_trade_and_other_payables___Wholesale_creditors___business_retail___nominal">#REF!</definedName>
    <definedName name="Ofwat___Opening_Trade_creditors_balance___control___nominal.ADDN1">#REF!</definedName>
    <definedName name="Ofwat___Opening_Trade_creditors_balance___control___nominal.ADDN2">#REF!</definedName>
    <definedName name="Ofwat___Opening_Trade_creditors_balance___control___nominal.BR">#REF!</definedName>
    <definedName name="Ofwat___Opening_Trade_creditors_balance___control___nominal.WN">#REF!</definedName>
    <definedName name="Ofwat___Opening_Trade_creditors_balance___control___nominal.WR">#REF!</definedName>
    <definedName name="Ofwat___Opening_Trade_creditors_balance___control___nominal.WWN">#REF!</definedName>
    <definedName name="Ofwat___Opening_Trade_debtors_balance___control___nominal.ADDN1">#REF!</definedName>
    <definedName name="Ofwat___Opening_Trade_debtors_balance___control___nominal.ADDN2">#REF!</definedName>
    <definedName name="Ofwat___Opening_Trade_debtors_balance___control___nominal.BR">#REF!</definedName>
    <definedName name="Ofwat___Opening_Trade_debtors_balance___control___nominal.WN">#REF!</definedName>
    <definedName name="Ofwat___Opening_Trade_debtors_balance___control___nominal.WR">#REF!</definedName>
    <definedName name="Ofwat___Opening_Trade_debtors_balance___control___nominal.WWN">#REF!</definedName>
    <definedName name="Ofwat___operating_costs_associated_with_equity_issuance___real.ADDN1">#REF!</definedName>
    <definedName name="Ofwat___operating_costs_associated_with_equity_issuance___real.ADDN2">#REF!</definedName>
    <definedName name="Ofwat___operating_costs_associated_with_equity_issuance___real.BR">#REF!</definedName>
    <definedName name="Ofwat___operating_costs_associated_with_equity_issuance___real.WN">#REF!</definedName>
    <definedName name="Ofwat___operating_costs_associated_with_equity_issuance___real.WR">#REF!</definedName>
    <definedName name="Ofwat___operating_costs_associated_with_equity_issuance___real.WWN">#REF!</definedName>
    <definedName name="Ofwat___Ordinary_dividend_override___nominal">#REF!</definedName>
    <definedName name="Ofwat___Ordinary_shares_issued___control___nominal.ADDN1">#REF!</definedName>
    <definedName name="Ofwat___Ordinary_shares_issued___control___nominal.ADDN2">#REF!</definedName>
    <definedName name="Ofwat___Ordinary_shares_issued___control___nominal.BR">#REF!</definedName>
    <definedName name="Ofwat___Ordinary_shares_issued___control___nominal.WN">#REF!</definedName>
    <definedName name="Ofwat___Ordinary_shares_issued___control___nominal.WR">#REF!</definedName>
    <definedName name="Ofwat___Ordinary_shares_issued___control___nominal.WWN">#REF!</definedName>
    <definedName name="Ofwat___Other_adjustments_to_taxable_profits___control___nominal.ADDN1">#REF!</definedName>
    <definedName name="Ofwat___Other_adjustments_to_taxable_profits___control___nominal.ADDN2">#REF!</definedName>
    <definedName name="Ofwat___Other_adjustments_to_taxable_profits___control___nominal.BR">#REF!</definedName>
    <definedName name="Ofwat___Other_adjustments_to_taxable_profits___control___nominal.WN">#REF!</definedName>
    <definedName name="Ofwat___Other_adjustments_to_taxable_profits___control___nominal.WR">#REF!</definedName>
    <definedName name="Ofwat___Other_adjustments_to_taxable_profits___control___nominal.WWN">#REF!</definedName>
    <definedName name="Ofwat___Other_creditors_target_balance___control___nominal.ADDN1">#REF!</definedName>
    <definedName name="Ofwat___Other_creditors_target_balance___control___nominal.ADDN2">#REF!</definedName>
    <definedName name="Ofwat___Other_creditors_target_balance___control___nominal.BR">#REF!</definedName>
    <definedName name="Ofwat___Other_creditors_target_balance___control___nominal.WN">#REF!</definedName>
    <definedName name="Ofwat___Other_creditors_target_balance___control___nominal.WR">#REF!</definedName>
    <definedName name="Ofwat___Other_creditors_target_balance___control___nominal.WWN">#REF!</definedName>
    <definedName name="Ofwat___other_debtors_target_balance___control___nominal.ADDN1">#REF!</definedName>
    <definedName name="Ofwat___other_debtors_target_balance___control___nominal.ADDN2">#REF!</definedName>
    <definedName name="Ofwat___other_debtors_target_balance___control___nominal.BR">#REF!</definedName>
    <definedName name="Ofwat___other_debtors_target_balance___control___nominal.WN">#REF!</definedName>
    <definedName name="Ofwat___other_debtors_target_balance___control___nominal.WR">#REF!</definedName>
    <definedName name="Ofwat___other_debtors_target_balance___control___nominal.WWN">#REF!</definedName>
    <definedName name="Ofwat___Other_operating_income___real.ADDN1">#REF!</definedName>
    <definedName name="Ofwat___Other_operating_income___real.ADDN2">#REF!</definedName>
    <definedName name="Ofwat___Other_operating_income___real.BR">#REF!</definedName>
    <definedName name="Ofwat___Other_operating_income___real.WN">#REF!</definedName>
    <definedName name="Ofwat___Other_operating_income___real.WR">#REF!</definedName>
    <definedName name="Ofwat___Other_operating_income___real.WWN">#REF!</definedName>
    <definedName name="Ofwat___Other_price_control_income___Third_party_revenue___real.ADDN1">#REF!</definedName>
    <definedName name="Ofwat___Other_price_control_income___Third_party_revenue___real.ADDN2">#REF!</definedName>
    <definedName name="Ofwat___Other_price_control_income___Third_party_revenue___real.BR">#REF!</definedName>
    <definedName name="Ofwat___Other_price_control_income___Third_party_revenue___real.WN">#REF!</definedName>
    <definedName name="Ofwat___Other_price_control_income___Third_party_revenue___real.WR">#REF!</definedName>
    <definedName name="Ofwat___Other_price_control_income___Third_party_revenue___real.WWN">#REF!</definedName>
    <definedName name="Ofwat___Other_taxable_income___Amortisation_on_grants_and_contributions___control___nominal.ADDN1">#REF!</definedName>
    <definedName name="Ofwat___Other_taxable_income___Amortisation_on_grants_and_contributions___control___nominal.ADDN2">#REF!</definedName>
    <definedName name="Ofwat___Other_taxable_income___Amortisation_on_grants_and_contributions___control___nominal.BR">#REF!</definedName>
    <definedName name="Ofwat___Other_taxable_income___Amortisation_on_grants_and_contributions___control___nominal.WN">#REF!</definedName>
    <definedName name="Ofwat___Other_taxable_income___Amortisation_on_grants_and_contributions___control___nominal.WR">#REF!</definedName>
    <definedName name="Ofwat___Other_taxable_income___Amortisation_on_grants_and_contributions___control___nominal.WWN">#REF!</definedName>
    <definedName name="Ofwat___Other_taxable_income___Grants_and_contributions_taxable_on_receipt___control___nominal.ADDN1">#REF!</definedName>
    <definedName name="Ofwat___Other_taxable_income___Grants_and_contributions_taxable_on_receipt___control___nominal.ADDN2">#REF!</definedName>
    <definedName name="Ofwat___Other_taxable_income___Grants_and_contributions_taxable_on_receipt___control___nominal.BR">#REF!</definedName>
    <definedName name="Ofwat___Other_taxable_income___Grants_and_contributions_taxable_on_receipt___control___nominal.WN">#REF!</definedName>
    <definedName name="Ofwat___Other_taxable_income___Grants_and_contributions_taxable_on_receipt___control___nominal.WR">#REF!</definedName>
    <definedName name="Ofwat___Other_taxable_income___Grants_and_contributions_taxable_on_receipt___control___nominal.WWN">#REF!</definedName>
    <definedName name="Ofwat___P_L_expenditure_not_allowable_as_a_deduction_from_taxable_trading_profits___control___nominal.ADDN1">#REF!</definedName>
    <definedName name="Ofwat___P_L_expenditure_not_allowable_as_a_deduction_from_taxable_trading_profits___control___nominal.ADDN2">#REF!</definedName>
    <definedName name="Ofwat___P_L_expenditure_not_allowable_as_a_deduction_from_taxable_trading_profits___control___nominal.BR">#REF!</definedName>
    <definedName name="Ofwat___P_L_expenditure_not_allowable_as_a_deduction_from_taxable_trading_profits___control___nominal.WN">#REF!</definedName>
    <definedName name="Ofwat___P_L_expenditure_not_allowable_as_a_deduction_from_taxable_trading_profits___control___nominal.WR">#REF!</definedName>
    <definedName name="Ofwat___P_L_expenditure_not_allowable_as_a_deduction_from_taxable_trading_profits___control___nominal.WWN">#REF!</definedName>
    <definedName name="Ofwat___P_L_expenditure_relating_to_renewals_not_allowable_as_a_deduction_from_taxable_trading_profits___control___nominal.ADDN1">#REF!</definedName>
    <definedName name="Ofwat___P_L_expenditure_relating_to_renewals_not_allowable_as_a_deduction_from_taxable_trading_profits___control___nominal.ADDN2">#REF!</definedName>
    <definedName name="Ofwat___P_L_expenditure_relating_to_renewals_not_allowable_as_a_deduction_from_taxable_trading_profits___control___nominal.BR">#REF!</definedName>
    <definedName name="Ofwat___P_L_expenditure_relating_to_renewals_not_allowable_as_a_deduction_from_taxable_trading_profits___control___nominal.WN">#REF!</definedName>
    <definedName name="Ofwat___P_L_expenditure_relating_to_renewals_not_allowable_as_a_deduction_from_taxable_trading_profits___control___nominal.WR">#REF!</definedName>
    <definedName name="Ofwat___P_L_expenditure_relating_to_renewals_not_allowable_as_a_deduction_from_taxable_trading_profits___control___nominal.WWN">#REF!</definedName>
    <definedName name="Ofwat___PAYG_Rate___Total_PAYG_rate.ADDN1">#REF!</definedName>
    <definedName name="Ofwat___PAYG_Rate___Total_PAYG_rate.ADDN2">#REF!</definedName>
    <definedName name="Ofwat___PAYG_Rate___Total_PAYG_rate.BR">#REF!</definedName>
    <definedName name="Ofwat___PAYG_Rate___Total_PAYG_rate.WN">#REF!</definedName>
    <definedName name="Ofwat___PAYG_Rate___Total_PAYG_rate.WR">#REF!</definedName>
    <definedName name="Ofwat___PAYG_Rate___Total_PAYG_rate.WWN">#REF!</definedName>
    <definedName name="Ofwat___Percentage_retail_earnings_distributed_as_dividends">#REF!</definedName>
    <definedName name="Ofwat___Post_financeability_adjustments_eligible_for_tax_uplift___real.ADDN1">#REF!</definedName>
    <definedName name="Ofwat___Post_financeability_adjustments_eligible_for_tax_uplift___real.ADDN2">#REF!</definedName>
    <definedName name="Ofwat___Post_financeability_adjustments_eligible_for_tax_uplift___real.BR">#REF!</definedName>
    <definedName name="Ofwat___Post_financeability_adjustments_eligible_for_tax_uplift___real.WN">#REF!</definedName>
    <definedName name="Ofwat___Post_financeability_adjustments_eligible_for_tax_uplift___real.WR">#REF!</definedName>
    <definedName name="Ofwat___Post_financeability_adjustments_eligible_for_tax_uplift___real.WWN">#REF!</definedName>
    <definedName name="Ofwat___Post_financeability_adjustments_not_eligible_for_tax_uplift___real.ADDN1">#REF!</definedName>
    <definedName name="Ofwat___Post_financeability_adjustments_not_eligible_for_tax_uplift___real.ADDN2">#REF!</definedName>
    <definedName name="Ofwat___Post_financeability_adjustments_not_eligible_for_tax_uplift___real.BR">#REF!</definedName>
    <definedName name="Ofwat___Post_financeability_adjustments_not_eligible_for_tax_uplift___real.WN">#REF!</definedName>
    <definedName name="Ofwat___Post_financeability_adjustments_not_eligible_for_tax_uplift___real.WR">#REF!</definedName>
    <definedName name="Ofwat___Post_financeability_adjustments_not_eligible_for_tax_uplift___real.WWN">#REF!</definedName>
    <definedName name="Ofwat___Pre_2020_RCV_opening_balance___real.ADDN1">#REF!</definedName>
    <definedName name="Ofwat___Pre_2020_RCV_opening_balance___real.ADDN2">#REF!</definedName>
    <definedName name="Ofwat___Pre_2020_RCV_opening_balance___real.BR">#REF!</definedName>
    <definedName name="Ofwat___Pre_2020_RCV_opening_balance___real.WN">#REF!</definedName>
    <definedName name="Ofwat___Pre_2020_RCV_opening_balance___real.WR">#REF!</definedName>
    <definedName name="Ofwat___Pre_2020_RCV_opening_balance___real.WWN">#REF!</definedName>
    <definedName name="Ofwat___Pre_2025_RCV_Run_off_rate.ADDN1">#REF!</definedName>
    <definedName name="Ofwat___Pre_2025_RCV_Run_off_rate.ADDN2">#REF!</definedName>
    <definedName name="Ofwat___Pre_2025_RCV_Run_off_rate.BR">#REF!</definedName>
    <definedName name="Ofwat___Pre_2025_RCV_Run_off_rate.WN">#REF!</definedName>
    <definedName name="Ofwat___Pre_2025_RCV_Run_off_rate.WR">#REF!</definedName>
    <definedName name="Ofwat___Pre_2025_RCV_Run_off_rate.WWN">#REF!</definedName>
    <definedName name="Ofwat___Price_control_income___third_party_services___Rechargeable_works___real.ADDN1">#REF!</definedName>
    <definedName name="Ofwat___Price_control_income___third_party_services___Rechargeable_works___real.ADDN2">#REF!</definedName>
    <definedName name="Ofwat___Price_control_income___third_party_services___Rechargeable_works___real.BR">#REF!</definedName>
    <definedName name="Ofwat___Price_control_income___third_party_services___Rechargeable_works___real.WN">#REF!</definedName>
    <definedName name="Ofwat___Price_control_income___third_party_services___Rechargeable_works___real.WR">#REF!</definedName>
    <definedName name="Ofwat___Price_control_income___third_party_services___Rechargeable_works___real.WWN">#REF!</definedName>
    <definedName name="Ofwat___Prior_period_company_residential_apportionment">#REF!</definedName>
    <definedName name="Ofwat___Proportion_of_capitalised_revenue_expenditure__infra___non_infra_.ADDN1">#REF!</definedName>
    <definedName name="Ofwat___Proportion_of_capitalised_revenue_expenditure__infra___non_infra_.ADDN2">#REF!</definedName>
    <definedName name="Ofwat___Proportion_of_capitalised_revenue_expenditure__infra___non_infra_.BR">#REF!</definedName>
    <definedName name="Ofwat___Proportion_of_capitalised_revenue_expenditure__infra___non_infra_.WN">#REF!</definedName>
    <definedName name="Ofwat___Proportion_of_capitalised_revenue_expenditure__infra___non_infra_.WR">#REF!</definedName>
    <definedName name="Ofwat___Proportion_of_capitalised_revenue_expenditure__infra___non_infra_.WWN">#REF!</definedName>
    <definedName name="Ofwat___proportion_of_new_capital_expenditure_not_qualifying_for_capital_allowance_deductions.ADDN1">#REF!</definedName>
    <definedName name="Ofwat___proportion_of_new_capital_expenditure_not_qualifying_for_capital_allowance_deductions.ADDN2">#REF!</definedName>
    <definedName name="Ofwat___proportion_of_new_capital_expenditure_not_qualifying_for_capital_allowance_deductions.BR">#REF!</definedName>
    <definedName name="Ofwat___proportion_of_new_capital_expenditure_not_qualifying_for_capital_allowance_deductions.WN">#REF!</definedName>
    <definedName name="Ofwat___proportion_of_new_capital_expenditure_not_qualifying_for_capital_allowance_deductions.WR">#REF!</definedName>
    <definedName name="Ofwat___proportion_of_new_capital_expenditure_not_qualifying_for_capital_allowance_deductions.WWN">#REF!</definedName>
    <definedName name="Ofwat___proportion_of_new_capital_expenditure_qualifying_for_a_full_deduction.ADDN1">#REF!</definedName>
    <definedName name="Ofwat___proportion_of_new_capital_expenditure_qualifying_for_a_full_deduction.ADDN2">#REF!</definedName>
    <definedName name="Ofwat___proportion_of_new_capital_expenditure_qualifying_for_a_full_deduction.BR">#REF!</definedName>
    <definedName name="Ofwat___proportion_of_new_capital_expenditure_qualifying_for_a_full_deduction.WN">#REF!</definedName>
    <definedName name="Ofwat___proportion_of_new_capital_expenditure_qualifying_for_a_full_deduction.WR">#REF!</definedName>
    <definedName name="Ofwat___proportion_of_new_capital_expenditure_qualifying_for_a_full_deduction.WWN">#REF!</definedName>
    <definedName name="Ofwat___Proportion_of_new_capital_expenditure_qualifying_for_high_level_deduction_main_rate_pool.ADDN1">#REF!</definedName>
    <definedName name="Ofwat___Proportion_of_new_capital_expenditure_qualifying_for_high_level_deduction_main_rate_pool.ADDN2">#REF!</definedName>
    <definedName name="Ofwat___Proportion_of_new_capital_expenditure_qualifying_for_high_level_deduction_main_rate_pool.BR">#REF!</definedName>
    <definedName name="Ofwat___Proportion_of_new_capital_expenditure_qualifying_for_high_level_deduction_main_rate_pool.WN">#REF!</definedName>
    <definedName name="Ofwat___Proportion_of_new_capital_expenditure_qualifying_for_high_level_deduction_main_rate_pool.WR">#REF!</definedName>
    <definedName name="Ofwat___Proportion_of_new_capital_expenditure_qualifying_for_high_level_deduction_main_rate_pool.WWN">#REF!</definedName>
    <definedName name="Ofwat___Proportion_of_new_capital_expenditure_qualifying_for_high_level_deduction_special_rate_pool.ADDN1">#REF!</definedName>
    <definedName name="Ofwat___Proportion_of_new_capital_expenditure_qualifying_for_high_level_deduction_special_rate_pool.ADDN2">#REF!</definedName>
    <definedName name="Ofwat___Proportion_of_new_capital_expenditure_qualifying_for_high_level_deduction_special_rate_pool.BR">#REF!</definedName>
    <definedName name="Ofwat___Proportion_of_new_capital_expenditure_qualifying_for_high_level_deduction_special_rate_pool.WN">#REF!</definedName>
    <definedName name="Ofwat___Proportion_of_new_capital_expenditure_qualifying_for_high_level_deduction_special_rate_pool.WR">#REF!</definedName>
    <definedName name="Ofwat___Proportion_of_new_capital_expenditure_qualifying_for_high_level_deduction_special_rate_pool.WWN">#REF!</definedName>
    <definedName name="Ofwat___Proportion_of_new_capital_expenditure_qualifying_for_high_level_deduction_structures_and_buildings__pool.ADDN1">#REF!</definedName>
    <definedName name="Ofwat___Proportion_of_new_capital_expenditure_qualifying_for_high_level_deduction_structures_and_buildings__pool.ADDN2">#REF!</definedName>
    <definedName name="Ofwat___Proportion_of_new_capital_expenditure_qualifying_for_high_level_deduction_structures_and_buildings__pool.BR">#REF!</definedName>
    <definedName name="Ofwat___Proportion_of_new_capital_expenditure_qualifying_for_high_level_deduction_structures_and_buildings__pool.WN">#REF!</definedName>
    <definedName name="Ofwat___Proportion_of_new_capital_expenditure_qualifying_for_high_level_deduction_structures_and_buildings__pool.WR">#REF!</definedName>
    <definedName name="Ofwat___Proportion_of_new_capital_expenditure_qualifying_for_high_level_deduction_structures_and_buildings__pool.WWN">#REF!</definedName>
    <definedName name="Ofwat___Proportion_of_RPI_ILD">#REF!</definedName>
    <definedName name="Ofwat___proportion_of_taxable_profits_available_for_tax_loss_utilisation">#REF!</definedName>
    <definedName name="Ofwat___QAA_reward__penalty____real.ADDN1">#REF!</definedName>
    <definedName name="Ofwat___QAA_reward__penalty____real.ADDN2">#REF!</definedName>
    <definedName name="Ofwat___QAA_reward__penalty____real.BR">#REF!</definedName>
    <definedName name="Ofwat___QAA_reward__penalty____real.WN">#REF!</definedName>
    <definedName name="Ofwat___QAA_reward__penalty____real.WR">#REF!</definedName>
    <definedName name="Ofwat___QAA_reward__penalty____real.WWN">#REF!</definedName>
    <definedName name="Ofwat___real_dividend_growth">#REF!</definedName>
    <definedName name="Ofwat___Reprofiling_revenue___real.ADDN1">#REF!</definedName>
    <definedName name="Ofwat___Reprofiling_revenue___real.ADDN2">#REF!</definedName>
    <definedName name="Ofwat___Reprofiling_revenue___real.BR">#REF!</definedName>
    <definedName name="Ofwat___Reprofiling_revenue___real.WN">#REF!</definedName>
    <definedName name="Ofwat___Reprofiling_revenue___real.WR">#REF!</definedName>
    <definedName name="Ofwat___Reprofiling_revenue___real.WWN">#REF!</definedName>
    <definedName name="Ofwat___Residential_net_margin_for_company">#REF!</definedName>
    <definedName name="Ofwat___Residential_Retail_allowed_depreciation__post_efficiency_challenge_and_adjustments____real">#REF!</definedName>
    <definedName name="Ofwat___Residential_retail_costs__opex_plus_depn__exc_3rd_party_services____measured___Wastewater_only___nominal">#REF!</definedName>
    <definedName name="Ofwat___Residential_retail_costs__opex_plus_depn__exc_3rd_party_services____measured___Water_only___nominal">#REF!</definedName>
    <definedName name="Ofwat___Residential_retail_costs__opex_plus_depn__exc_3rd_party_services____unmeasured___Wastewater_only___nominal">#REF!</definedName>
    <definedName name="Ofwat___Residential_retail_costs__opex_plus_depn__exc_3rd_party_services____unmeasured___Water_only___nominal">#REF!</definedName>
    <definedName name="Ofwat___Residential_retail_revenue_adjustment_active___real">#REF!</definedName>
    <definedName name="Ofwat___Retail___Corporation_tax_creditor_b_f___nominal">#REF!</definedName>
    <definedName name="Ofwat___Retail___Retail_creditor_months__Payment_terms___Business_retail_pays_wholesaler_in_arrears__advance_">#REF!</definedName>
    <definedName name="Ofwat___Retail___Retail_creditor_months__Payment_terms___Residential_retail_pays_wholesaler_in_arrears__advance_">#REF!</definedName>
    <definedName name="Ofwat___Retirement_benefit_asset____liability__balance___Business___nominal">#REF!</definedName>
    <definedName name="Ofwat___Retirement_benefit_asset____liability__balance___Residential___nominal">#REF!</definedName>
    <definedName name="Ofwat___RPI_CPIH_wedge_for_RPI_ILD_indexation_rate">#REF!</definedName>
    <definedName name="Ofwat___Run_off_rate_for_Post_2025_RCV.ADDN1">#REF!</definedName>
    <definedName name="Ofwat___Run_off_rate_for_Post_2025_RCV.ADDN2">#REF!</definedName>
    <definedName name="Ofwat___Run_off_rate_for_Post_2025_RCV.BR">#REF!</definedName>
    <definedName name="Ofwat___Run_off_rate_for_Post_2025_RCV.WN">#REF!</definedName>
    <definedName name="Ofwat___Run_off_rate_for_Post_2025_RCV.WR">#REF!</definedName>
    <definedName name="Ofwat___Run_off_rate_for_Post_2025_RCV.WWN">#REF!</definedName>
    <definedName name="Ofwat___Statutory_Corporation_tax_rate">#REF!</definedName>
    <definedName name="Ofwat___Tariff_Band___Forecast_allocated_wholesale_charge___nominal.1">#REF!</definedName>
    <definedName name="Ofwat___Tariff_Band___Forecast_allocated_wholesale_charge___nominal.2">#REF!</definedName>
    <definedName name="Ofwat___Tariff_Band___Forecast_allocated_wholesale_charge___nominal.3">#REF!</definedName>
    <definedName name="Ofwat___tariff_band___net_margin_percentage.1">#REF!</definedName>
    <definedName name="Ofwat___tariff_band___net_margin_percentage.2">#REF!</definedName>
    <definedName name="Ofwat___tariff_band___net_margin_percentage.3">#REF!</definedName>
    <definedName name="Ofwat___Tariff_Band___Number_of_customers___Tariff_Band.1">#REF!</definedName>
    <definedName name="Ofwat___Tariff_Band___Number_of_customers___Tariff_Band.2">#REF!</definedName>
    <definedName name="Ofwat___Tariff_Band___Number_of_customers___Tariff_Band.3">#REF!</definedName>
    <definedName name="Ofwat___tax_cashflow_initial_balance.ADDN1">#REF!</definedName>
    <definedName name="Ofwat___tax_cashflow_initial_balance.ADDN2">#REF!</definedName>
    <definedName name="Ofwat___tax_cashflow_initial_balance.BR">#REF!</definedName>
    <definedName name="Ofwat___tax_cashflow_initial_balance.WN">#REF!</definedName>
    <definedName name="Ofwat___tax_cashflow_initial_balance.WR">#REF!</definedName>
    <definedName name="Ofwat___tax_cashflow_initial_balance.WWN">#REF!</definedName>
    <definedName name="Ofwat___Tax_loss_allowance___nominal">#REF!</definedName>
    <definedName name="Ofwat___Tonnes_of_dry_solid___BR">#REF!</definedName>
    <definedName name="Ofwat___Total_Additional_control_customers_WN">#REF!</definedName>
    <definedName name="Ofwat___Total_Additional_control_customers_WR">#REF!</definedName>
    <definedName name="Ofwat___Total_direct_procurement_from_customers___infrastructure_cost_1___real.ADDN1">#REF!</definedName>
    <definedName name="Ofwat___Total_direct_procurement_from_customers___infrastructure_cost_1___real.ADDN2">#REF!</definedName>
    <definedName name="Ofwat___Total_direct_procurement_from_customers___infrastructure_cost_1___real.BR">#REF!</definedName>
    <definedName name="Ofwat___Total_direct_procurement_from_customers___infrastructure_cost_1___real.WN">#REF!</definedName>
    <definedName name="Ofwat___Total_direct_procurement_from_customers___infrastructure_cost_1___real.WR">#REF!</definedName>
    <definedName name="Ofwat___Total_direct_procurement_from_customers___infrastructure_cost_1___real.WWN">#REF!</definedName>
    <definedName name="Ofwat___Total_direct_procurement_from_customers___infrastructure_cost_2___real.ADDN1">#REF!</definedName>
    <definedName name="Ofwat___Total_direct_procurement_from_customers___infrastructure_cost_2___real.ADDN2">#REF!</definedName>
    <definedName name="Ofwat___Total_direct_procurement_from_customers___infrastructure_cost_2___real.BR">#REF!</definedName>
    <definedName name="Ofwat___Total_direct_procurement_from_customers___infrastructure_cost_2___real.WN">#REF!</definedName>
    <definedName name="Ofwat___Total_direct_procurement_from_customers___infrastructure_cost_2___real.WR">#REF!</definedName>
    <definedName name="Ofwat___Total_direct_procurement_from_customers___infrastructure_cost_2___real.WWN">#REF!</definedName>
    <definedName name="Ofwat___Total_direct_procurement_from_customers___infrastructure_cost_3___real.ADDN1">#REF!</definedName>
    <definedName name="Ofwat___Total_direct_procurement_from_customers___infrastructure_cost_3___real.ADDN2">#REF!</definedName>
    <definedName name="Ofwat___Total_direct_procurement_from_customers___infrastructure_cost_3___real.BR">#REF!</definedName>
    <definedName name="Ofwat___Total_direct_procurement_from_customers___infrastructure_cost_3___real.WN">#REF!</definedName>
    <definedName name="Ofwat___Total_direct_procurement_from_customers___infrastructure_cost_3___real.WR">#REF!</definedName>
    <definedName name="Ofwat___Total_direct_procurement_from_customers___infrastructure_cost_3___real.WWN">#REF!</definedName>
    <definedName name="Ofwat___Total_direct_procurement_from_customers___infrastructure_cost_4___real.ADDN1">#REF!</definedName>
    <definedName name="Ofwat___Total_direct_procurement_from_customers___infrastructure_cost_4___real.ADDN2">#REF!</definedName>
    <definedName name="Ofwat___Total_direct_procurement_from_customers___infrastructure_cost_4___real.BR">#REF!</definedName>
    <definedName name="Ofwat___Total_direct_procurement_from_customers___infrastructure_cost_4___real.WN">#REF!</definedName>
    <definedName name="Ofwat___Total_direct_procurement_from_customers___infrastructure_cost_4___real.WR">#REF!</definedName>
    <definedName name="Ofwat___Total_direct_procurement_from_customers___infrastructure_cost_4___real.WWN">#REF!</definedName>
    <definedName name="Ofwat___Total_direct_procurement_from_customers___infrastructure_cost_5___real.ADDN1">#REF!</definedName>
    <definedName name="Ofwat___Total_direct_procurement_from_customers___infrastructure_cost_5___real.ADDN2">#REF!</definedName>
    <definedName name="Ofwat___Total_direct_procurement_from_customers___infrastructure_cost_5___real.BR">#REF!</definedName>
    <definedName name="Ofwat___Total_direct_procurement_from_customers___infrastructure_cost_5___real.WN">#REF!</definedName>
    <definedName name="Ofwat___Total_direct_procurement_from_customers___infrastructure_cost_5___real.WR">#REF!</definedName>
    <definedName name="Ofwat___Total_direct_procurement_from_customers___infrastructure_cost_5___real.WWN">#REF!</definedName>
    <definedName name="Ofwat___Total_direct_procurement_from_customers___infrastructure_cost_6___real.ADDN1">#REF!</definedName>
    <definedName name="Ofwat___Total_direct_procurement_from_customers___infrastructure_cost_6___real.ADDN2">#REF!</definedName>
    <definedName name="Ofwat___Total_direct_procurement_from_customers___infrastructure_cost_6___real.BR">#REF!</definedName>
    <definedName name="Ofwat___Total_direct_procurement_from_customers___infrastructure_cost_6___real.WN">#REF!</definedName>
    <definedName name="Ofwat___Total_direct_procurement_from_customers___infrastructure_cost_6___real.WR">#REF!</definedName>
    <definedName name="Ofwat___Total_direct_procurement_from_customers___infrastructure_cost_6___real.WWN">#REF!</definedName>
    <definedName name="Ofwat___Total_gross_operational_expenditure_including_cost_sharing___real.ADDN1">#REF!</definedName>
    <definedName name="Ofwat___Total_gross_operational_expenditure_including_cost_sharing___real.ADDN2">#REF!</definedName>
    <definedName name="Ofwat___Total_gross_operational_expenditure_including_cost_sharing___real.BR">#REF!</definedName>
    <definedName name="Ofwat___Total_gross_operational_expenditure_including_cost_sharing___real.WN">#REF!</definedName>
    <definedName name="Ofwat___Total_gross_operational_expenditure_including_cost_sharing___real.WR">#REF!</definedName>
    <definedName name="Ofwat___Total_gross_operational_expenditure_including_cost_sharing___real.WWN">#REF!</definedName>
    <definedName name="Ofwat___Trade_and_other_payables___Retail_other_payables___nominal">#REF!</definedName>
    <definedName name="Ofwat___Trade_and_other_payables___Retail_trade_payables___nominal">#REF!</definedName>
    <definedName name="Ofwat___Trade_and_other_payables___Wholesale_creditors___residential_retail___nominal">#REF!</definedName>
    <definedName name="Ofwat___Unmeasured_charge___business.ADDN1">#REF!</definedName>
    <definedName name="Ofwat___Unmeasured_charge___business.ADDN2">#REF!</definedName>
    <definedName name="Ofwat___Unmeasured_charge___business.BR">#REF!</definedName>
    <definedName name="Ofwat___Unmeasured_charge___business.WN">#REF!</definedName>
    <definedName name="Ofwat___Unmeasured_charge___business.WR">#REF!</definedName>
    <definedName name="Ofwat___Unmeasured_charge___business.WWN">#REF!</definedName>
    <definedName name="Ofwat___Unmeasured_charge___residential.ADDN1">#REF!</definedName>
    <definedName name="Ofwat___Unmeasured_charge___residential.ADDN2">#REF!</definedName>
    <definedName name="Ofwat___Unmeasured_charge___residential.BR">#REF!</definedName>
    <definedName name="Ofwat___Unmeasured_charge___residential.WN">#REF!</definedName>
    <definedName name="Ofwat___Unmeasured_charge___residential.WR">#REF!</definedName>
    <definedName name="Ofwat___Unmeasured_charge___residential.WWN">#REF!</definedName>
    <definedName name="Ofwat___Water_efficiency_funding___real.ADDN1">#REF!</definedName>
    <definedName name="Ofwat___Water_efficiency_funding___real.ADDN2">#REF!</definedName>
    <definedName name="Ofwat___Water_efficiency_funding___real.BR">#REF!</definedName>
    <definedName name="Ofwat___Water_efficiency_funding___real.WN">#REF!</definedName>
    <definedName name="Ofwat___Water_efficiency_funding___real.WR">#REF!</definedName>
    <definedName name="Ofwat___Water_efficiency_funding___real.WWN">#REF!</definedName>
    <definedName name="Ofwat___Wholesale___Trade_creditor_days___control.ADDN1">#REF!</definedName>
    <definedName name="Ofwat___Wholesale___Trade_creditor_days___control.ADDN2">#REF!</definedName>
    <definedName name="Ofwat___Wholesale___Trade_creditor_days___control.BR">#REF!</definedName>
    <definedName name="Ofwat___Wholesale___Trade_creditor_days___control.WN">#REF!</definedName>
    <definedName name="Ofwat___Wholesale___Trade_creditor_days___control.WR">#REF!</definedName>
    <definedName name="Ofwat___Wholesale___Trade_creditor_days___control.WWN">#REF!</definedName>
    <definedName name="Ofwat___Wholesale_and_retail_line_item_split___actual_company_structure___Retained_profits___residential_retail___nominal">#REF!</definedName>
    <definedName name="Ofwat___Wholesale_and_retail_line_item_split___Capex_creditor___business_retail___nominal">#REF!</definedName>
    <definedName name="Ofwat___Wholesale_and_retail_line_item_split___capex_creditors___residential_retail___nominal">#REF!</definedName>
    <definedName name="Ofwat___Wholesale_DB_pension_cash_excess_over_charge___control___real.ADDN1">#REF!</definedName>
    <definedName name="Ofwat___Wholesale_DB_pension_cash_excess_over_charge___control___real.ADDN2">#REF!</definedName>
    <definedName name="Ofwat___Wholesale_DB_pension_cash_excess_over_charge___control___real.BR">#REF!</definedName>
    <definedName name="Ofwat___Wholesale_DB_pension_cash_excess_over_charge___control___real.WN">#REF!</definedName>
    <definedName name="Ofwat___Wholesale_DB_pension_cash_excess_over_charge___control___real.WR">#REF!</definedName>
    <definedName name="Ofwat___Wholesale_DB_pension_cash_excess_over_charge___control___real.WWN">#REF!</definedName>
    <definedName name="Ofwat___Wholesale_fixed_asset_life__post_override____control.ADDN1">#REF!</definedName>
    <definedName name="Ofwat___Wholesale_fixed_asset_life__post_override____control.ADDN2">#REF!</definedName>
    <definedName name="Ofwat___Wholesale_fixed_asset_life__post_override____control.BR">#REF!</definedName>
    <definedName name="Ofwat___Wholesale_fixed_asset_life__post_override____control.WN">#REF!</definedName>
    <definedName name="Ofwat___Wholesale_fixed_asset_life__post_override____control.WR">#REF!</definedName>
    <definedName name="Ofwat___Wholesale_fixed_asset_life__post_override____control.WWN">#REF!</definedName>
    <definedName name="Ofwat___Wholesale_WACC___notional___Cost_of_debt___nominal.ADDN1">#REF!</definedName>
    <definedName name="Ofwat___Wholesale_WACC___notional___Cost_of_debt___nominal.ADDN2">#REF!</definedName>
    <definedName name="Ofwat___Wholesale_WACC___notional___Cost_of_debt___nominal.BR">#REF!</definedName>
    <definedName name="Ofwat___Wholesale_WACC___notional___Cost_of_debt___nominal.WN">#REF!</definedName>
    <definedName name="Ofwat___Wholesale_WACC___notional___Cost_of_debt___nominal.WR">#REF!</definedName>
    <definedName name="Ofwat___Wholesale_WACC___notional___Cost_of_debt___nominal.WWN">#REF!</definedName>
    <definedName name="Ofwat___Wholesale_WACC___notional___Equity___nominal.ADDN1">#REF!</definedName>
    <definedName name="Ofwat___Wholesale_WACC___notional___Equity___nominal.ADDN2">#REF!</definedName>
    <definedName name="Ofwat___Wholesale_WACC___notional___Equity___nominal.BR">#REF!</definedName>
    <definedName name="Ofwat___Wholesale_WACC___notional___Equity___nominal.WN">#REF!</definedName>
    <definedName name="Ofwat___Wholesale_WACC___notional___Equity___nominal.WR">#REF!</definedName>
    <definedName name="Ofwat___Wholesale_WACC___notional___Equity___nominal.WWN">#REF!</definedName>
    <definedName name="Ofwat___Wholesale_WACC___notional___Gearing___nominal.ADDN1">#REF!</definedName>
    <definedName name="Ofwat___Wholesale_WACC___notional___Gearing___nominal.ADDN2">#REF!</definedName>
    <definedName name="Ofwat___Wholesale_WACC___notional___Gearing___nominal.BR">#REF!</definedName>
    <definedName name="Ofwat___Wholesale_WACC___notional___Gearing___nominal.WN">#REF!</definedName>
    <definedName name="Ofwat___Wholesale_WACC___notional___Gearing___nominal.WR">#REF!</definedName>
    <definedName name="Ofwat___Wholesale_WACC___notional___Gearing___nominal.WWN">#REF!</definedName>
    <definedName name="Ofwat___Year_on_year___change___CPI_H___Financial_year_average_indices_year_on_year__">#REF!</definedName>
    <definedName name="Ofwat_grades">#REF!</definedName>
    <definedName name="OISIII" localSheetId="0" hidden="1">#REF!</definedName>
    <definedName name="OISIII" localSheetId="4" hidden="1">#REF!</definedName>
    <definedName name="OISIII" localSheetId="6" hidden="1">#REF!</definedName>
    <definedName name="OISIII" localSheetId="5" hidden="1">#REF!</definedName>
    <definedName name="OISIII" hidden="1">#REF!</definedName>
    <definedName name="old">#REF!</definedName>
    <definedName name="oldsub">#REF!</definedName>
    <definedName name="ooo">#REF!</definedName>
    <definedName name="Opening_called_up_share_capital___Appointee___nominal">#REF!</definedName>
    <definedName name="Opening_change_in_net_debt_balance___nominal.ADDN1">#REF!</definedName>
    <definedName name="Opening_change_in_net_debt_balance___nominal.ADDN2">#REF!</definedName>
    <definedName name="Opening_change_in_net_debt_balance___nominal.BR">#REF!</definedName>
    <definedName name="Opening_change_in_net_debt_balance___nominal.WN">#REF!</definedName>
    <definedName name="Opening_change_in_net_debt_balance___nominal.WR">#REF!</definedName>
    <definedName name="Opening_change_in_net_debt_balance___nominal.WWN">#REF!</definedName>
    <definedName name="Opening_Debtor_balance___Business___nominal">#REF!</definedName>
    <definedName name="Opening_net_debt___nominal.ADDN1">#REF!</definedName>
    <definedName name="Opening_net_debt___nominal.ADDN2">#REF!</definedName>
    <definedName name="Opening_net_debt___nominal.BR">#REF!</definedName>
    <definedName name="Opening_net_debt___nominal.WN">#REF!</definedName>
    <definedName name="Opening_net_debt___nominal.WR">#REF!</definedName>
    <definedName name="Opening_net_debt___nominal.WWN">#REF!</definedName>
    <definedName name="Opening_Reg_Equity___nominal">#REF!</definedName>
    <definedName name="Opening_Tax_loss_balance___wholesale___nominal">#REF!</definedName>
    <definedName name="Opening_Wholesale_creditor_balance___Residential___nominal">#REF!</definedName>
    <definedName name="Operating_cash_flow___Business___nominal">#REF!</definedName>
    <definedName name="Operating_cash_flow___Residential___nominal">#REF!</definedName>
    <definedName name="Operating_costs_associated_with_equity_issuance___nominal.ADDN1">#REF!</definedName>
    <definedName name="Operating_costs_associated_with_equity_issuance___nominal.ADDN2">#REF!</definedName>
    <definedName name="Operating_costs_associated_with_equity_issuance___nominal.BR">#REF!</definedName>
    <definedName name="Operating_costs_associated_with_equity_issuance___nominal.WN">#REF!</definedName>
    <definedName name="Operating_costs_associated_with_equity_issuance___nominal.WR">#REF!</definedName>
    <definedName name="Operating_costs_associated_with_equity_issuance___nominal.WWN">#REF!</definedName>
    <definedName name="Operating_costs_associated_with_PDR_allowance___nominal.ADDN1">#REF!</definedName>
    <definedName name="Operating_costs_associated_with_PDR_allowance___nominal.ADDN2">#REF!</definedName>
    <definedName name="Operating_costs_associated_with_PDR_allowance___nominal.BR">#REF!</definedName>
    <definedName name="Operating_costs_associated_with_PDR_allowance___nominal.WN">#REF!</definedName>
    <definedName name="Operating_costs_associated_with_PDR_allowance___nominal.WR">#REF!</definedName>
    <definedName name="Operating_costs_associated_with_PDR_allowance___nominal.WWN">#REF!</definedName>
    <definedName name="Operating_costs_associated_with_PDR_allowance___wholesale___nominal">#REF!</definedName>
    <definedName name="Operating_income___Appointee___nominal">#REF!</definedName>
    <definedName name="Operating_income___nominal.ADDN1">#REF!</definedName>
    <definedName name="Operating_income___nominal.ADDN2">#REF!</definedName>
    <definedName name="Operating_income___nominal.BR">#REF!</definedName>
    <definedName name="Operating_income___nominal.WN">#REF!</definedName>
    <definedName name="Operating_income___nominal.WR">#REF!</definedName>
    <definedName name="Operating_income___nominal.WWN">#REF!</definedName>
    <definedName name="Operating_Income___real.ADDN1">#REF!</definedName>
    <definedName name="Operating_Income___real.ADDN2">#REF!</definedName>
    <definedName name="Operating_Income___real.BR">#REF!</definedName>
    <definedName name="Operating_Income___real.WN">#REF!</definedName>
    <definedName name="Operating_Income___real.WR">#REF!</definedName>
    <definedName name="Operating_Income___real.WWN">#REF!</definedName>
    <definedName name="Operating_Income___real___ADDN1">#REF!</definedName>
    <definedName name="Operating_Income___real___ADDN2">#REF!</definedName>
    <definedName name="Operating_Income___real___BR">#REF!</definedName>
    <definedName name="Operating_Income___real___WN">#REF!</definedName>
    <definedName name="Operating_Income___real___WR">#REF!</definedName>
    <definedName name="Operating_Income___real___WWN">#REF!</definedName>
    <definedName name="Operating_income___Wholesale___nominal">#REF!</definedName>
    <definedName name="Operating_profit___Appointee___nominal">#REF!</definedName>
    <definedName name="Opex___Appointee___nominal">#REF!</definedName>
    <definedName name="Opex___Appointee___nominal.NEG">#REF!</definedName>
    <definedName name="Opex_grants_and_contributions___nominal.ADDN1">#REF!</definedName>
    <definedName name="Opex_grants_and_contributions___nominal.ADDN2">#REF!</definedName>
    <definedName name="Opex_grants_and_contributions___nominal.BR">#REF!</definedName>
    <definedName name="Opex_grants_and_contributions___nominal.WN">#REF!</definedName>
    <definedName name="Opex_grants_and_contributions___nominal.WR">#REF!</definedName>
    <definedName name="Opex_grants_and_contributions___nominal.WWN">#REF!</definedName>
    <definedName name="Opex_grants_and_contributions___real.ADDN1">#REF!</definedName>
    <definedName name="Opex_grants_and_contributions___real.ADDN2">#REF!</definedName>
    <definedName name="Opex_grants_and_contributions___real.BR">#REF!</definedName>
    <definedName name="Opex_grants_and_contributions___real.WN">#REF!</definedName>
    <definedName name="Opex_grants_and_contributions___real.WR">#REF!</definedName>
    <definedName name="Opex_grants_and_contributions___real.WWN">#REF!</definedName>
    <definedName name="OPEXACT">#REF!</definedName>
    <definedName name="OPEXCALC">#REF!</definedName>
    <definedName name="OPEXCALC2">#REF!</definedName>
    <definedName name="OpexInputs">"Input!$T$2:$AF$2"</definedName>
    <definedName name="OPEXWD">#REF!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rdinary_dividend_declared___control___nominal.ADDN1">#REF!</definedName>
    <definedName name="Ordinary_dividend_declared___control___nominal.ADDN1.NEG">#REF!</definedName>
    <definedName name="Ordinary_dividend_declared___control___nominal.ADDN2">#REF!</definedName>
    <definedName name="Ordinary_dividend_declared___control___nominal.ADDN2.NEG">#REF!</definedName>
    <definedName name="Ordinary_dividend_declared___control___nominal.BR">#REF!</definedName>
    <definedName name="Ordinary_dividend_declared___control___nominal.BR.NEG">#REF!</definedName>
    <definedName name="Ordinary_dividend_declared___control___nominal.WN">#REF!</definedName>
    <definedName name="Ordinary_dividend_declared___control___nominal.WN.NEG">#REF!</definedName>
    <definedName name="Ordinary_dividend_declared___control___nominal.WR">#REF!</definedName>
    <definedName name="Ordinary_dividend_declared___control___nominal.WR.NEG">#REF!</definedName>
    <definedName name="Ordinary_dividend_declared___control___nominal.WWN">#REF!</definedName>
    <definedName name="Ordinary_dividend_declared___control___nominal.WWN.NEG">#REF!</definedName>
    <definedName name="Ordinary_dividend_paid___control___nominal.ADDN1">#REF!</definedName>
    <definedName name="Ordinary_dividend_paid___control___nominal.ADDN2">#REF!</definedName>
    <definedName name="Ordinary_dividend_paid___control___nominal.BR">#REF!</definedName>
    <definedName name="Ordinary_dividend_paid___control___nominal.WN">#REF!</definedName>
    <definedName name="Ordinary_dividend_paid___control___nominal.WR">#REF!</definedName>
    <definedName name="Ordinary_dividend_paid___control___nominal.WWN">#REF!</definedName>
    <definedName name="Other_adjustments_to_taxable_profits___wholesale___nominal">#REF!</definedName>
    <definedName name="Other_creditors_balance___control___nominal.ADDN1">#REF!</definedName>
    <definedName name="Other_creditors_balance___control___nominal.ADDN1.BEG">#REF!</definedName>
    <definedName name="Other_creditors_balance___control___nominal.ADDN2">#REF!</definedName>
    <definedName name="Other_creditors_balance___control___nominal.ADDN2.BEG">#REF!</definedName>
    <definedName name="Other_creditors_balance___control___nominal.BR">#REF!</definedName>
    <definedName name="Other_creditors_balance___control___nominal.BR.BEG">#REF!</definedName>
    <definedName name="Other_creditors_balance___control___nominal.WN">#REF!</definedName>
    <definedName name="Other_creditors_balance___control___nominal.WN.BEG">#REF!</definedName>
    <definedName name="Other_creditors_balance___control___nominal.WR">#REF!</definedName>
    <definedName name="Other_creditors_balance___control___nominal.WR.BEG">#REF!</definedName>
    <definedName name="Other_creditors_balance___control___nominal.WWN">#REF!</definedName>
    <definedName name="Other_creditors_balance___control___nominal.WWN.BEG">#REF!</definedName>
    <definedName name="Other_debtors_balance___control___nominal.ADDN1">#REF!</definedName>
    <definedName name="Other_debtors_balance___control___nominal.ADDN1.BEG">#REF!</definedName>
    <definedName name="Other_debtors_balance___control___nominal.ADDN2">#REF!</definedName>
    <definedName name="Other_debtors_balance___control___nominal.ADDN2.BEG">#REF!</definedName>
    <definedName name="Other_debtors_balance___control___nominal.BR">#REF!</definedName>
    <definedName name="Other_debtors_balance___control___nominal.BR.BEG">#REF!</definedName>
    <definedName name="Other_debtors_balance___control___nominal.WN">#REF!</definedName>
    <definedName name="Other_debtors_balance___control___nominal.WN.BEG">#REF!</definedName>
    <definedName name="Other_debtors_balance___control___nominal.WR">#REF!</definedName>
    <definedName name="Other_debtors_balance___control___nominal.WR.BEG">#REF!</definedName>
    <definedName name="Other_debtors_balance___control___nominal.WWN">#REF!</definedName>
    <definedName name="Other_debtors_balance___control___nominal.WWN.BEG">#REF!</definedName>
    <definedName name="Other_Income__incl._3rd_party_income____Appointee___nominal">#REF!</definedName>
    <definedName name="Other_income__incl._3rd_party_income____Wholesale___nominal">#REF!</definedName>
    <definedName name="Other_liabilities_balance___control___nominal.ADDN1">#REF!</definedName>
    <definedName name="Other_liabilities_balance___control___nominal.ADDN1.BEG">#REF!</definedName>
    <definedName name="Other_liabilities_balance___control___nominal.ADDN2">#REF!</definedName>
    <definedName name="Other_liabilities_balance___control___nominal.ADDN2.BEG">#REF!</definedName>
    <definedName name="Other_liabilities_balance___control___nominal.BR">#REF!</definedName>
    <definedName name="Other_liabilities_balance___control___nominal.BR.BEG">#REF!</definedName>
    <definedName name="Other_liabilities_balance___control___nominal.WN">#REF!</definedName>
    <definedName name="Other_liabilities_balance___control___nominal.WN.BEG">#REF!</definedName>
    <definedName name="Other_liabilities_balance___control___nominal.WR">#REF!</definedName>
    <definedName name="Other_liabilities_balance___control___nominal.WR.BEG">#REF!</definedName>
    <definedName name="Other_liabilities_balance___control___nominal.WWN">#REF!</definedName>
    <definedName name="Other_liabilities_balance___control___nominal.WWN.BEG">#REF!</definedName>
    <definedName name="Other_liabilities_balance___Wholesale___nominal">#REF!</definedName>
    <definedName name="Other_liability_movement___Appointee___nominal">#REF!</definedName>
    <definedName name="Other_price_control_income___real___ADDN1">#REF!</definedName>
    <definedName name="Other_price_control_income___real___ADDN2">#REF!</definedName>
    <definedName name="Other_price_control_income___real___BR">#REF!</definedName>
    <definedName name="Other_price_control_income___real___WN">#REF!</definedName>
    <definedName name="Other_price_control_income___real___WR">#REF!</definedName>
    <definedName name="Other_price_control_income___real___WWN">#REF!</definedName>
    <definedName name="Other_taxable_income_items_for_taxable_profit____loss____control___nominal.ADDN1">#REF!</definedName>
    <definedName name="Other_taxable_income_items_for_taxable_profit____loss____control___nominal.ADDN2">#REF!</definedName>
    <definedName name="Other_taxable_income_items_for_taxable_profit____loss____control___nominal.BR">#REF!</definedName>
    <definedName name="Other_taxable_income_items_for_taxable_profit____loss____control___nominal.WN">#REF!</definedName>
    <definedName name="Other_taxable_income_items_for_taxable_profit____loss____control___nominal.WR">#REF!</definedName>
    <definedName name="Other_taxable_income_items_for_taxable_profit____loss____control___nominal.WWN">#REF!</definedName>
    <definedName name="Other_taxable_income_items_for_taxable_profit____loss____nominal">#REF!</definedName>
    <definedName name="Other_taxable_income_items_for_taxable_profit____loss____post_financeability___control___nominal.ADDN1">#REF!</definedName>
    <definedName name="Other_taxable_income_items_for_taxable_profit____loss____post_financeability___control___nominal.ADDN2">#REF!</definedName>
    <definedName name="Other_taxable_income_items_for_taxable_profit____loss____post_financeability___control___nominal.BR">#REF!</definedName>
    <definedName name="Other_taxable_income_items_for_taxable_profit____loss____post_financeability___control___nominal.WN">#REF!</definedName>
    <definedName name="Other_taxable_income_items_for_taxable_profit____loss____post_financeability___control___nominal.WR">#REF!</definedName>
    <definedName name="Other_taxable_income_items_for_taxable_profit____loss____post_financeability___control___nominal.WWN">#REF!</definedName>
    <definedName name="Other_taxable_income_items_for_taxable_profit____loss____post_financeability___nominal">#REF!</definedName>
    <definedName name="Others_liabilities_balance___Appointee___nominal">#REF!</definedName>
    <definedName name="Output_Advanced_Digestion_DG">#REF!</definedName>
    <definedName name="Output_Compost_DG">#REF!</definedName>
    <definedName name="Output_Digestion_DG">#REF!</definedName>
    <definedName name="Output_Digestlandfill_DG">#REF!</definedName>
    <definedName name="Output_Incin_DG">#REF!</definedName>
    <definedName name="Output_limedlandfill_DG">#REF!</definedName>
    <definedName name="Output_Rawlandfill_DG">#REF!</definedName>
    <definedName name="Output_Rivers_CO2eq">#REF!</definedName>
    <definedName name="Output_Total_Land_Downstream_DG">#REF!</definedName>
    <definedName name="Outputs">#REF!</definedName>
    <definedName name="Override_____of_dividends_issued_as_scrip_shares">#REF!</definedName>
    <definedName name="Override_____of_ILD">#REF!</definedName>
    <definedName name="Override_____of_ordinary_dividends_paid_as_interim_dividend">#REF!</definedName>
    <definedName name="Override___2020_25_RCV_opening_balance___real.ADDN1">#REF!</definedName>
    <definedName name="Override___2020_25_RCV_opening_balance___real.ADDN2">#REF!</definedName>
    <definedName name="Override___2020_25_RCV_opening_balance___real.BR">#REF!</definedName>
    <definedName name="Override___2020_25_RCV_opening_balance___real.WN">#REF!</definedName>
    <definedName name="Override___2020_25_RCV_opening_balance___real.WR">#REF!</definedName>
    <definedName name="Override___2020_25_RCV_opening_balance___real.WWN">#REF!</definedName>
    <definedName name="Override___accounting_charge_included_in_regulatory_accounts_for_Defined_Contribution_schemes___charge_for_DC_schemes___control___real.ADDN1">#REF!</definedName>
    <definedName name="Override___accounting_charge_included_in_regulatory_accounts_for_Defined_Contribution_schemes___charge_for_DC_schemes___control___real.ADDN2">#REF!</definedName>
    <definedName name="Override___accounting_charge_included_in_regulatory_accounts_for_Defined_Contribution_schemes___charge_for_DC_schemes___control___real.BR">#REF!</definedName>
    <definedName name="Override___accounting_charge_included_in_regulatory_accounts_for_Defined_Contribution_schemes___charge_for_DC_schemes___control___real.WN">#REF!</definedName>
    <definedName name="Override___accounting_charge_included_in_regulatory_accounts_for_Defined_Contribution_schemes___charge_for_DC_schemes___control___real.WR">#REF!</definedName>
    <definedName name="Override___accounting_charge_included_in_regulatory_accounts_for_Defined_Contribution_schemes___charge_for_DC_schemes___control___real.WWN">#REF!</definedName>
    <definedName name="Override___actual_opening_fixed_rate_debt___nominal.ADDN1">#REF!</definedName>
    <definedName name="Override___actual_opening_fixed_rate_debt___nominal.ADDN2">#REF!</definedName>
    <definedName name="Override___actual_opening_fixed_rate_debt___nominal.BR">#REF!</definedName>
    <definedName name="Override___actual_opening_fixed_rate_debt___nominal.WN">#REF!</definedName>
    <definedName name="Override___actual_opening_fixed_rate_debt___nominal.WR">#REF!</definedName>
    <definedName name="Override___actual_opening_fixed_rate_debt___nominal.WWN">#REF!</definedName>
    <definedName name="Override___actual_opening_Floating_rate_debt___nominal.ADDN1">#REF!</definedName>
    <definedName name="Override___actual_opening_Floating_rate_debt___nominal.ADDN2">#REF!</definedName>
    <definedName name="Override___actual_opening_Floating_rate_debt___nominal.BR">#REF!</definedName>
    <definedName name="Override___actual_opening_Floating_rate_debt___nominal.WN">#REF!</definedName>
    <definedName name="Override___actual_opening_Floating_rate_debt___nominal.WR">#REF!</definedName>
    <definedName name="Override___actual_opening_Floating_rate_debt___nominal.WWN">#REF!</definedName>
    <definedName name="Override___actual_opening_index_linked_debt___nominal.ADDN1">#REF!</definedName>
    <definedName name="Override___actual_opening_index_linked_debt___nominal.ADDN2">#REF!</definedName>
    <definedName name="Override___actual_opening_index_linked_debt___nominal.BR">#REF!</definedName>
    <definedName name="Override___actual_opening_index_linked_debt___nominal.WN">#REF!</definedName>
    <definedName name="Override___actual_opening_index_linked_debt___nominal.WR">#REF!</definedName>
    <definedName name="Override___actual_opening_index_linked_debt___nominal.WWN">#REF!</definedName>
    <definedName name="Override___adjustment_to_tax_payment.ADDN1">#REF!</definedName>
    <definedName name="Override___adjustment_to_tax_payment.ADDN2">#REF!</definedName>
    <definedName name="Override___adjustment_to_tax_payment.BR">#REF!</definedName>
    <definedName name="Override___adjustment_to_tax_payment.WN">#REF!</definedName>
    <definedName name="Override___adjustment_to_tax_payment.WR">#REF!</definedName>
    <definedName name="Override___adjustment_to_tax_payment.WWN">#REF!</definedName>
    <definedName name="Override___Adjustment_to_Wholesale_revenue_requirement___real.ADDN1">#REF!</definedName>
    <definedName name="Override___Adjustment_to_Wholesale_revenue_requirement___real.ADDN2">#REF!</definedName>
    <definedName name="Override___Adjustment_to_Wholesale_revenue_requirement___real.BR">#REF!</definedName>
    <definedName name="Override___Adjustment_to_Wholesale_revenue_requirement___real.WN">#REF!</definedName>
    <definedName name="Override___Adjustment_to_Wholesale_revenue_requirement___real.WR">#REF!</definedName>
    <definedName name="Override___Adjustment_to_Wholesale_revenue_requirement___real.WWN">#REF!</definedName>
    <definedName name="Override___allowable_depreciation_on_capitalised_revenue___control.ADDN1">#REF!</definedName>
    <definedName name="Override___allowable_depreciation_on_capitalised_revenue___control.ADDN2">#REF!</definedName>
    <definedName name="Override___allowable_depreciation_on_capitalised_revenue___control.BR">#REF!</definedName>
    <definedName name="Override___allowable_depreciation_on_capitalised_revenue___control.WN">#REF!</definedName>
    <definedName name="Override___allowable_depreciation_on_capitalised_revenue___control.WR">#REF!</definedName>
    <definedName name="Override___allowable_depreciation_on_capitalised_revenue___control.WWN">#REF!</definedName>
    <definedName name="Override___Alternative_revenue_value___real.ADDN1">#REF!</definedName>
    <definedName name="Override___Alternative_revenue_value___real.ADDN2">#REF!</definedName>
    <definedName name="Override___Alternative_revenue_value___real.BR">#REF!</definedName>
    <definedName name="Override___Alternative_revenue_value___real.WN">#REF!</definedName>
    <definedName name="Override___Alternative_revenue_value___real.WR">#REF!</definedName>
    <definedName name="Override___Alternative_revenue_value___real.WWN">#REF!</definedName>
    <definedName name="Override___Base_revenue_for_2024_25___real.ADDN1">#REF!</definedName>
    <definedName name="Override___Base_revenue_for_2024_25___real.ADDN2">#REF!</definedName>
    <definedName name="Override___Base_revenue_for_2024_25___real.BR">#REF!</definedName>
    <definedName name="Override___Base_revenue_for_2024_25___real.WN">#REF!</definedName>
    <definedName name="Override___Base_revenue_for_2024_25___real.WR">#REF!</definedName>
    <definedName name="Override___Base_revenue_for_2024_25___real.WWN">#REF!</definedName>
    <definedName name="Override___blended_interest_rate_on_change_in_borrowings">#REF!</definedName>
    <definedName name="Override___Business__retail_total_allowed_depreciation___real">#REF!</definedName>
    <definedName name="Override___Business_Advance_Receipts_Weighting___Unmeasured">#REF!</definedName>
    <definedName name="Override___Business_Measured_income_accrual_Opening_balance___nominal">#REF!</definedName>
    <definedName name="Override___Business_measured_income_proportion_of_total_Business_income">#REF!</definedName>
    <definedName name="Override___Business_retail__Measured_income_accrual_rate">#REF!</definedName>
    <definedName name="Override___Business_retail_advance_receipts_creditor_days_measured">#REF!</definedName>
    <definedName name="Override___Business_retail_advance_receipts_creditor_days_unmeasured">#REF!</definedName>
    <definedName name="Override___Business_retail_average_cost_per_customer_in_Tariff_Band__Welsh_companies____real.1">#REF!</definedName>
    <definedName name="Override___Business_retail_average_cost_per_customer_in_Tariff_Band__Welsh_companies____real.2">#REF!</definedName>
    <definedName name="Override___Business_retail_average_cost_per_customer_in_Tariff_Band__Welsh_companies____real.3">#REF!</definedName>
    <definedName name="Override___Business_retail_margin___Override">#REF!</definedName>
    <definedName name="Override___Business_retail_revenue_adjustment___real">#REF!</definedName>
    <definedName name="Override___Business_retail_revenue_override___nominal">#REF!</definedName>
    <definedName name="Override___business_weighted_average_debtor_days">#REF!</definedName>
    <definedName name="Override___Capex_creditor_days">#REF!</definedName>
    <definedName name="Override___Capital_expenditure_on_assets_principally_used_by_business_retail___real">#REF!</definedName>
    <definedName name="Override___Capital_expenditure_on_assets_principally_used_by_residential_retail___real">#REF!</definedName>
    <definedName name="Override___Capital_expenditure_writing_down_allowance_main_rate_pool">#REF!</definedName>
    <definedName name="Override___Capital_expenditure_writing_down_allowance_main_rate_pool___first_year_rate">#REF!</definedName>
    <definedName name="Override___Capital_expenditure_writing_down_allowance_special_rate_pool">#REF!</definedName>
    <definedName name="Override___Capital_expenditure_writing_down_allowance_special_rate_pool___first_year_rate">#REF!</definedName>
    <definedName name="Override___Capital_expenditure_writing_down_allowance_structures_and_buildings_pool">#REF!</definedName>
    <definedName name="Override___Capital_expenditure_writing_down_allowance_structures_and_buildings_pool___first_year_rate">#REF!</definedName>
    <definedName name="Override___Cash_and_cash_equivalents_actual_initial_balance___control___nominal.ADDN1">#REF!</definedName>
    <definedName name="Override___Cash_and_cash_equivalents_actual_initial_balance___control___nominal.ADDN2">#REF!</definedName>
    <definedName name="Override___Cash_and_cash_equivalents_actual_initial_balance___control___nominal.BR">#REF!</definedName>
    <definedName name="Override___Cash_and_cash_equivalents_actual_initial_balance___control___nominal.WN">#REF!</definedName>
    <definedName name="Override___Cash_and_cash_equivalents_actual_initial_balance___control___nominal.WR">#REF!</definedName>
    <definedName name="Override___Cash_and_cash_equivalents_actual_initial_balance___control___nominal.WWN">#REF!</definedName>
    <definedName name="Override___cash_contributions__DB_schemes__ongoing____actual_and_forecast___control___real.ADDN1">#REF!</definedName>
    <definedName name="Override___cash_contributions__DB_schemes__ongoing____actual_and_forecast___control___real.ADDN2">#REF!</definedName>
    <definedName name="Override___cash_contributions__DB_schemes__ongoing____actual_and_forecast___control___real.BR">#REF!</definedName>
    <definedName name="Override___cash_contributions__DB_schemes__ongoing____actual_and_forecast___control___real.WN">#REF!</definedName>
    <definedName name="Override___cash_contributions__DB_schemes__ongoing____actual_and_forecast___control___real.WR">#REF!</definedName>
    <definedName name="Override___cash_contributions__DB_schemes__ongoing____actual_and_forecast___control___real.WWN">#REF!</definedName>
    <definedName name="Override___cash_interest_rate.ADDN1">#REF!</definedName>
    <definedName name="Override___cash_interest_rate.ADDN2">#REF!</definedName>
    <definedName name="Override___cash_interest_rate.BR">#REF!</definedName>
    <definedName name="Override___cash_interest_rate.WN">#REF!</definedName>
    <definedName name="Override___cash_interest_rate.WR">#REF!</definedName>
    <definedName name="Override___cash_interest_rate.WWN">#REF!</definedName>
    <definedName name="Override___Charge_for_DB_schemes___residential_retail___charge_for_DB_schemes___control___real.ADDN1">#REF!</definedName>
    <definedName name="Override___Charge_for_DB_schemes___residential_retail___charge_for_DB_schemes___control___real.ADDN2">#REF!</definedName>
    <definedName name="Override___Charge_for_DB_schemes___residential_retail___charge_for_DB_schemes___control___real.BR">#REF!</definedName>
    <definedName name="Override___Charge_for_DB_schemes___residential_retail___charge_for_DB_schemes___control___real.WN">#REF!</definedName>
    <definedName name="Override___Charge_for_DB_schemes___residential_retail___charge_for_DB_schemes___control___real.WR">#REF!</definedName>
    <definedName name="Override___Charge_for_DB_schemes___residential_retail___charge_for_DB_schemes___control___real.WWN">#REF!</definedName>
    <definedName name="Override___Consumer_price_index__including_housing_costs____Consumer_Price_Index__with_housing__for_April">#REF!</definedName>
    <definedName name="Override___Consumer_price_index__including_housing_costs____Consumer_Price_Index__with_housing__for_August">#REF!</definedName>
    <definedName name="Override___Consumer_price_index__including_housing_costs____Consumer_Price_Index__with_housing__for_December">#REF!</definedName>
    <definedName name="Override___Consumer_price_index__including_housing_costs____Consumer_Price_Index__with_housing__for_February">#REF!</definedName>
    <definedName name="Override___Consumer_price_index__including_housing_costs____Consumer_Price_Index__with_housing__for_January">#REF!</definedName>
    <definedName name="Override___Consumer_price_index__including_housing_costs____Consumer_Price_Index__with_housing__for_July">#REF!</definedName>
    <definedName name="Override___Consumer_price_index__including_housing_costs____Consumer_Price_Index__with_housing__for_June">#REF!</definedName>
    <definedName name="Override___Consumer_price_index__including_housing_costs____Consumer_Price_Index__with_housing__for_March">#REF!</definedName>
    <definedName name="Override___Consumer_price_index__including_housing_costs____Consumer_Price_Index__with_housing__for_May">#REF!</definedName>
    <definedName name="Override___Consumer_price_index__including_housing_costs____Consumer_Price_Index__with_housing__for_November">#REF!</definedName>
    <definedName name="Override___Consumer_price_index__including_housing_costs____Consumer_Price_Index__with_housing__for_November___Constant">#REF!</definedName>
    <definedName name="Override___Consumer_price_index__including_housing_costs____Consumer_Price_Index__with_housing__for_October">#REF!</definedName>
    <definedName name="Override___Consumer_price_index__including_housing_costs____Consumer_Price_Index__with_housing__for_September">#REF!</definedName>
    <definedName name="Override___Cost_to_serve_metered_dual_customers___real">#REF!</definedName>
    <definedName name="Override___Cost_to_serve_metered_sewerage_customers___real">#REF!</definedName>
    <definedName name="Override___Cost_to_serve_metered_water_customers___real">#REF!</definedName>
    <definedName name="Override___Cost_to_serve_per_unmetered_water_customers___real">#REF!</definedName>
    <definedName name="Override___Cost_to_serve_unmetered_dual_customers___real">#REF!</definedName>
    <definedName name="Override___Cost_to_serve_unmetered_sewerage_customers___real">#REF!</definedName>
    <definedName name="Override___CPI_H____2022_23___April">#REF!</definedName>
    <definedName name="Override___CPI_H____2022_23___August">#REF!</definedName>
    <definedName name="Override___CPI_H____2022_23___December">#REF!</definedName>
    <definedName name="Override___CPI_H____2022_23___February">#REF!</definedName>
    <definedName name="Override___CPI_H____2022_23___January">#REF!</definedName>
    <definedName name="Override___CPI_H____2022_23___July">#REF!</definedName>
    <definedName name="Override___CPI_H____2022_23___June">#REF!</definedName>
    <definedName name="Override___CPI_H____2022_23___March">#REF!</definedName>
    <definedName name="Override___CPI_H____2022_23___May">#REF!</definedName>
    <definedName name="Override___CPI_H____2022_23___November">#REF!</definedName>
    <definedName name="Override___CPI_H____2022_23___October">#REF!</definedName>
    <definedName name="Override___CPI_H____2022_23___September">#REF!</definedName>
    <definedName name="Override___Current_tax_liabilities___Appointee_b_f___nominal">#REF!</definedName>
    <definedName name="Override___Debtors_other___nominal">#REF!</definedName>
    <definedName name="Override___Defined_benefit_pension_deficit_recovery_per_IN13_17___real.ADDN1">#REF!</definedName>
    <definedName name="Override___Defined_benefit_pension_deficit_recovery_per_IN13_17___real.ADDN2">#REF!</definedName>
    <definedName name="Override___Defined_benefit_pension_deficit_recovery_per_IN13_17___real.BR">#REF!</definedName>
    <definedName name="Override___Defined_benefit_pension_deficit_recovery_per_IN13_17___real.WN">#REF!</definedName>
    <definedName name="Override___Defined_benefit_pension_deficit_recovery_per_IN13_17___real.WR">#REF!</definedName>
    <definedName name="Override___Defined_benefit_pension_deficit_recovery_per_IN13_17___real.WWN">#REF!</definedName>
    <definedName name="Override___Depreciation_b_f___control___active___nominal.ADDN1">#REF!</definedName>
    <definedName name="Override___Depreciation_b_f___control___active___nominal.ADDN2">#REF!</definedName>
    <definedName name="Override___Depreciation_b_f___control___active___nominal.BR">#REF!</definedName>
    <definedName name="Override___Depreciation_b_f___control___active___nominal.WN">#REF!</definedName>
    <definedName name="Override___Depreciation_b_f___control___active___nominal.WR">#REF!</definedName>
    <definedName name="Override___Depreciation_b_f___control___active___nominal.WWN">#REF!</definedName>
    <definedName name="Override___Disallowable_expenditure___Change_in_general_provisions___control___nominal.ADDN1">#REF!</definedName>
    <definedName name="Override___Disallowable_expenditure___Change_in_general_provisions___control___nominal.ADDN2">#REF!</definedName>
    <definedName name="Override___Disallowable_expenditure___Change_in_general_provisions___control___nominal.BR">#REF!</definedName>
    <definedName name="Override___Disallowable_expenditure___Change_in_general_provisions___control___nominal.WN">#REF!</definedName>
    <definedName name="Override___Disallowable_expenditure___Change_in_general_provisions___control___nominal.WR">#REF!</definedName>
    <definedName name="Override___Disallowable_expenditure___Change_in_general_provisions___control___nominal.WWN">#REF!</definedName>
    <definedName name="Override___Discount_rate_for_reprofiling_allowed_revenue.ADDN1">#REF!</definedName>
    <definedName name="Override___Discount_rate_for_reprofiling_allowed_revenue.ADDN2">#REF!</definedName>
    <definedName name="Override___Discount_rate_for_reprofiling_allowed_revenue.BR">#REF!</definedName>
    <definedName name="Override___Discount_rate_for_reprofiling_allowed_revenue.WN">#REF!</definedName>
    <definedName name="Override___Discount_rate_for_reprofiling_allowed_revenue.WR">#REF!</definedName>
    <definedName name="Override___Discount_rate_for_reprofiling_allowed_revenue.WWN">#REF!</definedName>
    <definedName name="Override___Dividend_creditors_wholesale_retail_split___business_retail___nominal">#REF!</definedName>
    <definedName name="Override___Dividend_creditors_wholesale_retail_split___Dividend_creditors___residential_retail___nominal">#REF!</definedName>
    <definedName name="Override___Expenditure___Total_residential_retail_costs___Residential_measured___Water_and_Wastewater___nominal">#REF!</definedName>
    <definedName name="Override___Expenditure___Total_residential_retail_costs___Residential_unmeasured___Water_and_Wastewater___nominal">#REF!</definedName>
    <definedName name="Override___Finance_lease_depreciation___control___nominal.ADDN1">#REF!</definedName>
    <definedName name="Override___Finance_lease_depreciation___control___nominal.ADDN2">#REF!</definedName>
    <definedName name="Override___Finance_lease_depreciation___control___nominal.BR">#REF!</definedName>
    <definedName name="Override___Finance_lease_depreciation___control___nominal.WN">#REF!</definedName>
    <definedName name="Override___Finance_lease_depreciation___control___nominal.WR">#REF!</definedName>
    <definedName name="Override___Finance_lease_depreciation___control___nominal.WWN">#REF!</definedName>
    <definedName name="Override___Fixed_asset_net_book_value_at_31_March___business_retail___nominal">#REF!</definedName>
    <definedName name="Override___Fixed_asset_net_book_value_at_31_March___residential_retail___nominal">#REF!</definedName>
    <definedName name="Override___Fixed_assets_b_f___control___active___nominal.ADDN1">#REF!</definedName>
    <definedName name="Override___Fixed_assets_b_f___control___active___nominal.ADDN2">#REF!</definedName>
    <definedName name="Override___Fixed_assets_b_f___control___active___nominal.BR">#REF!</definedName>
    <definedName name="Override___Fixed_assets_b_f___control___active___nominal.WN">#REF!</definedName>
    <definedName name="Override___Fixed_assets_b_f___control___active___nominal.WR">#REF!</definedName>
    <definedName name="Override___Fixed_assets_b_f___control___active___nominal.WWN">#REF!</definedName>
    <definedName name="Override___Grants_and_contributions___capital_expenditure___non_price_control___real.ADDN1">#REF!</definedName>
    <definedName name="Override___Grants_and_contributions___capital_expenditure___non_price_control___real.ADDN2">#REF!</definedName>
    <definedName name="Override___Grants_and_contributions___capital_expenditure___non_price_control___real.BR">#REF!</definedName>
    <definedName name="Override___Grants_and_contributions___capital_expenditure___non_price_control___real.WN">#REF!</definedName>
    <definedName name="Override___Grants_and_contributions___capital_expenditure___non_price_control___real.WR">#REF!</definedName>
    <definedName name="Override___Grants_and_contributions___capital_expenditure___non_price_control___real.WWN">#REF!</definedName>
    <definedName name="Override___Grants_and_contributions___operational_expenditure___non_price_control___real.ADDN1">#REF!</definedName>
    <definedName name="Override___Grants_and_contributions___operational_expenditure___non_price_control___real.ADDN2">#REF!</definedName>
    <definedName name="Override___Grants_and_contributions___operational_expenditure___non_price_control___real.BR">#REF!</definedName>
    <definedName name="Override___Grants_and_contributions___operational_expenditure___non_price_control___real.WN">#REF!</definedName>
    <definedName name="Override___Grants_and_contributions___operational_expenditure___non_price_control___real.WR">#REF!</definedName>
    <definedName name="Override___Grants_and_contributions___operational_expenditure___non_price_control___real.WWN">#REF!</definedName>
    <definedName name="Override___Grants_and_contributions_net_of_income_offset___capital_expenditure___price_control___real.ADDN1">#REF!</definedName>
    <definedName name="Override___Grants_and_contributions_net_of_income_offset___capital_expenditure___price_control___real.ADDN2">#REF!</definedName>
    <definedName name="Override___Grants_and_contributions_net_of_income_offset___capital_expenditure___price_control___real.BR">#REF!</definedName>
    <definedName name="Override___Grants_and_contributions_net_of_income_offset___capital_expenditure___price_control___real.WN">#REF!</definedName>
    <definedName name="Override___Grants_and_contributions_net_of_income_offset___capital_expenditure___price_control___real.WR">#REF!</definedName>
    <definedName name="Override___Grants_and_contributions_net_of_income_offset___capital_expenditure___price_control___real.WWN">#REF!</definedName>
    <definedName name="Override___Grants_and_contributions_net_of_income_offset___operational_expenditure___price_control___real.ADDN1">#REF!</definedName>
    <definedName name="Override___Grants_and_contributions_net_of_income_offset___operational_expenditure___price_control___real.ADDN2">#REF!</definedName>
    <definedName name="Override___Grants_and_contributions_net_of_income_offset___operational_expenditure___price_control___real.BR">#REF!</definedName>
    <definedName name="Override___Grants_and_contributions_net_of_income_offset___operational_expenditure___price_control___real.WN">#REF!</definedName>
    <definedName name="Override___Grants_and_contributions_net_of_income_offset___operational_expenditure___price_control___real.WR">#REF!</definedName>
    <definedName name="Override___Grants_and_contributions_net_of_income_offset___operational_expenditure___price_control___real.WWN">#REF!</definedName>
    <definedName name="Override___Gross_capital_expenditure___real_including_g_c___including_cost_sharing.ADDN1">#REF!</definedName>
    <definedName name="Override___Gross_capital_expenditure___real_including_g_c___including_cost_sharing.ADDN2">#REF!</definedName>
    <definedName name="Override___Gross_capital_expenditure___real_including_g_c___including_cost_sharing.BR">#REF!</definedName>
    <definedName name="Override___Gross_capital_expenditure___real_including_g_c___including_cost_sharing.WN">#REF!</definedName>
    <definedName name="Override___Gross_capital_expenditure___real_including_g_c___including_cost_sharing.WR">#REF!</definedName>
    <definedName name="Override___Gross_capital_expenditure___real_including_g_c___including_cost_sharing.WWN">#REF!</definedName>
    <definedName name="Override___HH_Advance_receipts_creditor_days_measured">#REF!</definedName>
    <definedName name="Override___HH_Advance_receipts_creditor_days_unmeasured">#REF!</definedName>
    <definedName name="Override___HH_Measured_income_accrual___nominal">#REF!</definedName>
    <definedName name="Override___HH_Measured_income_accrual_rate">#REF!</definedName>
    <definedName name="Override___HH_measured_trade_debtors">#REF!</definedName>
    <definedName name="Override___HH_measured_trade_receivables___net___nominal">#REF!</definedName>
    <definedName name="Override___HH_unmeasured_trade_debtors">#REF!</definedName>
    <definedName name="Override___HH_unmeasured_trade_receivables___nominal">#REF!</definedName>
    <definedName name="Override___Households_connected_for_sewerage_only___metered">#REF!</definedName>
    <definedName name="Override___Households_connected_for_sewerage_only___unmetered">#REF!</definedName>
    <definedName name="Override___Households_connected_for_water_and_sewerage___metered">#REF!</definedName>
    <definedName name="Override___Households_connected_for_water_and_sewerage___unmetered">#REF!</definedName>
    <definedName name="Override___Households_connected_for_water_only___metered">#REF!</definedName>
    <definedName name="Override___Households_connected_for_water_only___unmetered">#REF!</definedName>
    <definedName name="Override___Innovation_funding___real.ADDN1">#REF!</definedName>
    <definedName name="Override___Innovation_funding___real.ADDN2">#REF!</definedName>
    <definedName name="Override___Innovation_funding___real.BR">#REF!</definedName>
    <definedName name="Override___Innovation_funding___real.WN">#REF!</definedName>
    <definedName name="Override___Innovation_funding___real.WR">#REF!</definedName>
    <definedName name="Override___Innovation_funding___real.WWN">#REF!</definedName>
    <definedName name="Override___Interest_rate___Business___Active">#REF!</definedName>
    <definedName name="Override___interest_rate___residential">#REF!</definedName>
    <definedName name="Override___interest_rate_on_CPIH_index_linked_debt.ADDN1">#REF!</definedName>
    <definedName name="Override___interest_rate_on_CPIH_index_linked_debt.ADDN2">#REF!</definedName>
    <definedName name="Override___interest_rate_on_CPIH_index_linked_debt.BR">#REF!</definedName>
    <definedName name="Override___interest_rate_on_CPIH_index_linked_debt.WN">#REF!</definedName>
    <definedName name="Override___interest_rate_on_CPIH_index_linked_debt.WR">#REF!</definedName>
    <definedName name="Override___interest_rate_on_CPIH_index_linked_debt.WWN">#REF!</definedName>
    <definedName name="Override___interest_rate_on_fixed_rate_debt.ADDN1">#REF!</definedName>
    <definedName name="Override___interest_rate_on_fixed_rate_debt.ADDN2">#REF!</definedName>
    <definedName name="Override___interest_rate_on_fixed_rate_debt.BR">#REF!</definedName>
    <definedName name="Override___interest_rate_on_fixed_rate_debt.WN">#REF!</definedName>
    <definedName name="Override___interest_rate_on_fixed_rate_debt.WR">#REF!</definedName>
    <definedName name="Override___interest_rate_on_fixed_rate_debt.WWN">#REF!</definedName>
    <definedName name="Override___interest_rate_on_RPI_index_linked_debt.ADDN1">#REF!</definedName>
    <definedName name="Override___interest_rate_on_RPI_index_linked_debt.ADDN2">#REF!</definedName>
    <definedName name="Override___interest_rate_on_RPI_index_linked_debt.BR">#REF!</definedName>
    <definedName name="Override___interest_rate_on_RPI_index_linked_debt.WN">#REF!</definedName>
    <definedName name="Override___interest_rate_on_RPI_index_linked_debt.WR">#REF!</definedName>
    <definedName name="Override___interest_rate_on_RPI_index_linked_debt.WWN">#REF!</definedName>
    <definedName name="Override___Inventories_balance___control___nominal.ADDN1">#REF!</definedName>
    <definedName name="Override___Inventories_balance___control___nominal.ADDN2">#REF!</definedName>
    <definedName name="Override___Inventories_balance___control___nominal.BR">#REF!</definedName>
    <definedName name="Override___Inventories_balance___control___nominal.WN">#REF!</definedName>
    <definedName name="Override___Inventories_balance___control___nominal.WR">#REF!</definedName>
    <definedName name="Override___Inventories_balance___control___nominal.WWN">#REF!</definedName>
    <definedName name="Override___IRE_totex_adjustment_for_ACICR__Ofwat____real.ADDN1">#REF!</definedName>
    <definedName name="Override___IRE_totex_adjustment_for_ACICR__Ofwat____real.ADDN2">#REF!</definedName>
    <definedName name="Override___IRE_totex_adjustment_for_ACICR__Ofwat____real.BR">#REF!</definedName>
    <definedName name="Override___IRE_totex_adjustment_for_ACICR__Ofwat____real.WN">#REF!</definedName>
    <definedName name="Override___IRE_totex_adjustment_for_ACICR__Ofwat____real.WR">#REF!</definedName>
    <definedName name="Override___IRE_totex_adjustment_for_ACICR__Ofwat____real.WWN">#REF!</definedName>
    <definedName name="Override___Long_term_CPI_H__assumed_percentage_increase">#REF!</definedName>
    <definedName name="Override___Measured_charge___business.ADDN1">#REF!</definedName>
    <definedName name="Override___Measured_charge___business.ADDN2">#REF!</definedName>
    <definedName name="Override___Measured_charge___business.BR">#REF!</definedName>
    <definedName name="Override___Measured_charge___business.WN">#REF!</definedName>
    <definedName name="Override___Measured_charge___business.WR">#REF!</definedName>
    <definedName name="Override___Measured_charge___business.WWN">#REF!</definedName>
    <definedName name="Override___Measured_charge___residential.ADDN1">#REF!</definedName>
    <definedName name="Override___Measured_charge___residential.ADDN2">#REF!</definedName>
    <definedName name="Override___Measured_charge___residential.BR">#REF!</definedName>
    <definedName name="Override___Measured_charge___residential.WN">#REF!</definedName>
    <definedName name="Override___Measured_charge___residential.WR">#REF!</definedName>
    <definedName name="Override___Measured_charge___residential.WWN">#REF!</definedName>
    <definedName name="Override___Movement_in_intangible_asset_and_investments_balance___control___nominal.ADDN1">#REF!</definedName>
    <definedName name="Override___Movement_in_intangible_asset_and_investments_balance___control___nominal.ADDN2">#REF!</definedName>
    <definedName name="Override___Movement_in_intangible_asset_and_investments_balance___control___nominal.BR">#REF!</definedName>
    <definedName name="Override___Movement_in_intangible_asset_and_investments_balance___control___nominal.WN">#REF!</definedName>
    <definedName name="Override___Movement_in_intangible_asset_and_investments_balance___control___nominal.WR">#REF!</definedName>
    <definedName name="Override___Movement_in_intangible_asset_and_investments_balance___control___nominal.WWN">#REF!</definedName>
    <definedName name="Override___Movement_in_other_liabilities___control___nominal.ADDN1">#REF!</definedName>
    <definedName name="Override___Movement_in_other_liabilities___control___nominal.ADDN2">#REF!</definedName>
    <definedName name="Override___Movement_in_other_liabilities___control___nominal.BR">#REF!</definedName>
    <definedName name="Override___Movement_in_other_liabilities___control___nominal.WN">#REF!</definedName>
    <definedName name="Override___Movement_in_other_liabilities___control___nominal.WR">#REF!</definedName>
    <definedName name="Override___Movement_in_other_liabilities___control___nominal.WWN">#REF!</definedName>
    <definedName name="Override___Movement_in_provisions___control___nominal.ADDN1">#REF!</definedName>
    <definedName name="Override___Movement_in_provisions___control___nominal.ADDN2">#REF!</definedName>
    <definedName name="Override___Movement_in_provisions___control___nominal.BR">#REF!</definedName>
    <definedName name="Override___Movement_in_provisions___control___nominal.WN">#REF!</definedName>
    <definedName name="Override___Movement_in_provisions___control___nominal.WR">#REF!</definedName>
    <definedName name="Override___Movement_in_provisions___control___nominal.WWN">#REF!</definedName>
    <definedName name="Override___movement_in_trade_debtor___business___nominal">#REF!</definedName>
    <definedName name="Override___New_capital_expenditure___proportion_of_new_capital_expenditure_qualifying_for_the_main_rate_pool___control.ADDN1">#REF!</definedName>
    <definedName name="Override___New_capital_expenditure___proportion_of_new_capital_expenditure_qualifying_for_the_main_rate_pool___control.ADDN2">#REF!</definedName>
    <definedName name="Override___New_capital_expenditure___proportion_of_new_capital_expenditure_qualifying_for_the_main_rate_pool___control.BR">#REF!</definedName>
    <definedName name="Override___New_capital_expenditure___proportion_of_new_capital_expenditure_qualifying_for_the_main_rate_pool___control.WN">#REF!</definedName>
    <definedName name="Override___New_capital_expenditure___proportion_of_new_capital_expenditure_qualifying_for_the_main_rate_pool___control.WR">#REF!</definedName>
    <definedName name="Override___New_capital_expenditure___proportion_of_new_capital_expenditure_qualifying_for_the_main_rate_pool___control.WWN">#REF!</definedName>
    <definedName name="Override___New_capital_expenditure___proportion_of_new_capital_expenditure_qualifying_for_the_special_rate_pool___control.ADDN1">#REF!</definedName>
    <definedName name="Override___New_capital_expenditure___proportion_of_new_capital_expenditure_qualifying_for_the_special_rate_pool___control.ADDN2">#REF!</definedName>
    <definedName name="Override___New_capital_expenditure___proportion_of_new_capital_expenditure_qualifying_for_the_special_rate_pool___control.BR">#REF!</definedName>
    <definedName name="Override___New_capital_expenditure___proportion_of_new_capital_expenditure_qualifying_for_the_special_rate_pool___control.WN">#REF!</definedName>
    <definedName name="Override___New_capital_expenditure___proportion_of_new_capital_expenditure_qualifying_for_the_special_rate_pool___control.WR">#REF!</definedName>
    <definedName name="Override___New_capital_expenditure___proportion_of_new_capital_expenditure_qualifying_for_the_special_rate_pool___control.WWN">#REF!</definedName>
    <definedName name="Override___New_capital_expenditure___proportion_of_new_capital_expenditure_qualifying_for_the_structures_and_buildings_pool___control.ADDN1">#REF!</definedName>
    <definedName name="Override___New_capital_expenditure___proportion_of_new_capital_expenditure_qualifying_for_the_structures_and_buildings_pool___control.ADDN2">#REF!</definedName>
    <definedName name="Override___New_capital_expenditure___proportion_of_new_capital_expenditure_qualifying_for_the_structures_and_buildings_pool___control.BR">#REF!</definedName>
    <definedName name="Override___New_capital_expenditure___proportion_of_new_capital_expenditure_qualifying_for_the_structures_and_buildings_pool___control.WN">#REF!</definedName>
    <definedName name="Override___New_capital_expenditure___proportion_of_new_capital_expenditure_qualifying_for_the_structures_and_buildings_pool___control.WR">#REF!</definedName>
    <definedName name="Override___New_capital_expenditure___proportion_of_new_capital_expenditure_qualifying_for_the_structures_and_buildings_pool___control.WWN">#REF!</definedName>
    <definedName name="Override___Non_price_control_income___principal_services___real.ADDN1">#REF!</definedName>
    <definedName name="Override___Non_price_control_income___principal_services___real.ADDN2">#REF!</definedName>
    <definedName name="Override___Non_price_control_income___principal_services___real.BR">#REF!</definedName>
    <definedName name="Override___Non_price_control_income___principal_services___real.WN">#REF!</definedName>
    <definedName name="Override___Non_price_control_income___principal_services___real.WR">#REF!</definedName>
    <definedName name="Override___Non_price_control_income___principal_services___real.WWN">#REF!</definedName>
    <definedName name="Override___Non_price_control_income___third_party_services___Bulk_supplies___contract_not_qualifying_for_water_trading_incentives___signed_before_1_April_2020___real.ADDN1">#REF!</definedName>
    <definedName name="Override___Non_price_control_income___third_party_services___Bulk_supplies___contract_not_qualifying_for_water_trading_incentives___signed_before_1_April_2020___real.ADDN2">#REF!</definedName>
    <definedName name="Override___Non_price_control_income___third_party_services___Bulk_supplies___contract_not_qualifying_for_water_trading_incentives___signed_before_1_April_2020___real.BR">#REF!</definedName>
    <definedName name="Override___Non_price_control_income___third_party_services___Bulk_supplies___contract_not_qualifying_for_water_trading_incentives___signed_before_1_April_2020___real.WN">#REF!</definedName>
    <definedName name="Override___Non_price_control_income___third_party_services___Bulk_supplies___contract_not_qualifying_for_water_trading_incentives___signed_before_1_April_2020___real.WR">#REF!</definedName>
    <definedName name="Override___Non_price_control_income___third_party_services___Bulk_supplies___contract_not_qualifying_for_water_trading_incentives___signed_before_1_April_2020___real.WWN">#REF!</definedName>
    <definedName name="Override___Non_price_control_income___third_party_services___Bulk_supplies___contract_qualifying_for_water_trading_incentives___on_or_after_1_April_2020___real.ADDN1">#REF!</definedName>
    <definedName name="Override___Non_price_control_income___third_party_services___Bulk_supplies___contract_qualifying_for_water_trading_incentives___on_or_after_1_April_2020___real.ADDN2">#REF!</definedName>
    <definedName name="Override___Non_price_control_income___third_party_services___Bulk_supplies___contract_qualifying_for_water_trading_incentives___on_or_after_1_April_2020___real.BR">#REF!</definedName>
    <definedName name="Override___Non_price_control_income___third_party_services___Bulk_supplies___contract_qualifying_for_water_trading_incentives___on_or_after_1_April_2020___real.WN">#REF!</definedName>
    <definedName name="Override___Non_price_control_income___third_party_services___Bulk_supplies___contract_qualifying_for_water_trading_incentives___on_or_after_1_April_2020___real.WR">#REF!</definedName>
    <definedName name="Override___Non_price_control_income___third_party_services___Bulk_supplies___contract_qualifying_for_water_trading_incentives___on_or_after_1_April_2020___real.WWN">#REF!</definedName>
    <definedName name="Override___Non_price_control_income___third_party_services___Bulk_supplies___General___real.ADDN1">#REF!</definedName>
    <definedName name="Override___Non_price_control_income___third_party_services___Bulk_supplies___General___real.ADDN2">#REF!</definedName>
    <definedName name="Override___Non_price_control_income___third_party_services___Bulk_supplies___General___real.BR">#REF!</definedName>
    <definedName name="Override___Non_price_control_income___third_party_services___Bulk_supplies___General___real.WN">#REF!</definedName>
    <definedName name="Override___Non_price_control_income___third_party_services___Bulk_supplies___General___real.WR">#REF!</definedName>
    <definedName name="Override___Non_price_control_income___third_party_services___Bulk_supplies___General___real.WWN">#REF!</definedName>
    <definedName name="Override___Non_price_control_income___third_party_services___other___real.ADDN1">#REF!</definedName>
    <definedName name="Override___Non_price_control_income___third_party_services___other___real.ADDN2">#REF!</definedName>
    <definedName name="Override___Non_price_control_income___third_party_services___other___real.BR">#REF!</definedName>
    <definedName name="Override___Non_price_control_income___third_party_services___other___real.WN">#REF!</definedName>
    <definedName name="Override___Non_price_control_income___third_party_services___other___real.WR">#REF!</definedName>
    <definedName name="Override___Non_price_control_income___third_party_services___other___real.WWN">#REF!</definedName>
    <definedName name="Override___Notional_target_gearing___control.ADDN1">#REF!</definedName>
    <definedName name="Override___Notional_target_gearing___control.ADDN2">#REF!</definedName>
    <definedName name="Override___Notional_target_gearing___control.BR">#REF!</definedName>
    <definedName name="Override___Notional_target_gearing___control.WN">#REF!</definedName>
    <definedName name="Override___Notional_target_gearing___control.WR">#REF!</definedName>
    <definedName name="Override___Notional_target_gearing___control.WWN">#REF!</definedName>
    <definedName name="Override___opening_business_debtors_measured___nominal">#REF!</definedName>
    <definedName name="Override___opening_business_debtors_unmeasured_nominal">#REF!</definedName>
    <definedName name="Override___Opening_business_retail__unmeasured_advance_receipts___nominal">#REF!</definedName>
    <definedName name="Override___Opening_business_retail_measured_advance_receipts___nominal">#REF!</definedName>
    <definedName name="Override___Opening_Called_up_share_capital_balance___control___nominal.ADDN1">#REF!</definedName>
    <definedName name="Override___Opening_Called_up_share_capital_balance___control___nominal.ADDN2">#REF!</definedName>
    <definedName name="Override___Opening_Called_up_share_capital_balance___control___nominal.BR">#REF!</definedName>
    <definedName name="Override___Opening_Called_up_share_capital_balance___control___nominal.WN">#REF!</definedName>
    <definedName name="Override___Opening_Called_up_share_capital_balance___control___nominal.WR">#REF!</definedName>
    <definedName name="Override___Opening_Called_up_share_capital_balance___control___nominal.WWN">#REF!</definedName>
    <definedName name="Override___Opening_Capex_creditors_balance___control___nominal.ADDN1">#REF!</definedName>
    <definedName name="Override___Opening_Capex_creditors_balance___control___nominal.ADDN2">#REF!</definedName>
    <definedName name="Override___Opening_Capex_creditors_balance___control___nominal.BR">#REF!</definedName>
    <definedName name="Override___Opening_Capex_creditors_balance___control___nominal.WN">#REF!</definedName>
    <definedName name="Override___Opening_Capex_creditors_balance___control___nominal.WR">#REF!</definedName>
    <definedName name="Override___Opening_Capex_creditors_balance___control___nominal.WWN">#REF!</definedName>
    <definedName name="Override___Opening_Capital_allowance_balance___main_rate_pool___Capital_expenditure___control___nominal.ADDN1">#REF!</definedName>
    <definedName name="Override___Opening_Capital_allowance_balance___main_rate_pool___Capital_expenditure___control___nominal.ADDN2">#REF!</definedName>
    <definedName name="Override___Opening_Capital_allowance_balance___main_rate_pool___Capital_expenditure___control___nominal.BR">#REF!</definedName>
    <definedName name="Override___Opening_Capital_allowance_balance___main_rate_pool___Capital_expenditure___control___nominal.WN">#REF!</definedName>
    <definedName name="Override___Opening_Capital_allowance_balance___main_rate_pool___Capital_expenditure___control___nominal.WR">#REF!</definedName>
    <definedName name="Override___Opening_Capital_allowance_balance___main_rate_pool___Capital_expenditure___control___nominal.WWN">#REF!</definedName>
    <definedName name="Override___Opening_Capital_allowance_balance___special_rate_pool___Capital_expenditure___control___nominal.ADDN1">#REF!</definedName>
    <definedName name="Override___Opening_Capital_allowance_balance___special_rate_pool___Capital_expenditure___control___nominal.ADDN2">#REF!</definedName>
    <definedName name="Override___Opening_Capital_allowance_balance___special_rate_pool___Capital_expenditure___control___nominal.BR">#REF!</definedName>
    <definedName name="Override___Opening_Capital_allowance_balance___special_rate_pool___Capital_expenditure___control___nominal.WN">#REF!</definedName>
    <definedName name="Override___Opening_Capital_allowance_balance___special_rate_pool___Capital_expenditure___control___nominal.WR">#REF!</definedName>
    <definedName name="Override___Opening_Capital_allowance_balance___special_rate_pool___Capital_expenditure___control___nominal.WWN">#REF!</definedName>
    <definedName name="Override___Opening_Capital_allowance_balance___structures_and_buildings_pool___Capital_expenditure___control___nominal.ADDN1">#REF!</definedName>
    <definedName name="Override___Opening_Capital_allowance_balance___structures_and_buildings_pool___Capital_expenditure___control___nominal.ADDN2">#REF!</definedName>
    <definedName name="Override___Opening_Capital_allowance_balance___structures_and_buildings_pool___Capital_expenditure___control___nominal.BR">#REF!</definedName>
    <definedName name="Override___Opening_Capital_allowance_balance___structures_and_buildings_pool___Capital_expenditure___control___nominal.WN">#REF!</definedName>
    <definedName name="Override___Opening_Capital_allowance_balance___structures_and_buildings_pool___Capital_expenditure___control___nominal.WR">#REF!</definedName>
    <definedName name="Override___Opening_Capital_allowance_balance___structures_and_buildings_pool___Capital_expenditure___control___nominal.WWN">#REF!</definedName>
    <definedName name="Override___opening_current_tax_liabilities___control___nominal.ADDN1">#REF!</definedName>
    <definedName name="Override___opening_current_tax_liabilities___control___nominal.ADDN2">#REF!</definedName>
    <definedName name="Override___opening_current_tax_liabilities___control___nominal.BR">#REF!</definedName>
    <definedName name="Override___opening_current_tax_liabilities___control___nominal.WN">#REF!</definedName>
    <definedName name="Override___opening_current_tax_liabilities___control___nominal.WR">#REF!</definedName>
    <definedName name="Override___opening_current_tax_liabilities___control___nominal.WWN">#REF!</definedName>
    <definedName name="Override___opening_deferred_tax_balance___control___nominal.ADDN1">#REF!</definedName>
    <definedName name="Override___opening_deferred_tax_balance___control___nominal.ADDN2">#REF!</definedName>
    <definedName name="Override___opening_deferred_tax_balance___control___nominal.BR">#REF!</definedName>
    <definedName name="Override___opening_deferred_tax_balance___control___nominal.WN">#REF!</definedName>
    <definedName name="Override___opening_deferred_tax_balance___control___nominal.WR">#REF!</definedName>
    <definedName name="Override___opening_deferred_tax_balance___control___nominal.WWN">#REF!</definedName>
    <definedName name="Override___opening_dividend_cashflow_balance___control___nominal.ADDN1">#REF!</definedName>
    <definedName name="Override___opening_dividend_cashflow_balance___control___nominal.ADDN2">#REF!</definedName>
    <definedName name="Override___opening_dividend_cashflow_balance___control___nominal.BR">#REF!</definedName>
    <definedName name="Override___opening_dividend_cashflow_balance___control___nominal.WN">#REF!</definedName>
    <definedName name="Override___opening_dividend_cashflow_balance___control___nominal.WR">#REF!</definedName>
    <definedName name="Override___opening_dividend_cashflow_balance___control___nominal.WWN">#REF!</definedName>
    <definedName name="Override___Opening_Dividend_creditors_balance___control___nominal.ADDN1">#REF!</definedName>
    <definedName name="Override___Opening_Dividend_creditors_balance___control___nominal.ADDN2">#REF!</definedName>
    <definedName name="Override___Opening_Dividend_creditors_balance___control___nominal.BR">#REF!</definedName>
    <definedName name="Override___Opening_Dividend_creditors_balance___control___nominal.WN">#REF!</definedName>
    <definedName name="Override___Opening_Dividend_creditors_balance___control___nominal.WR">#REF!</definedName>
    <definedName name="Override___Opening_Dividend_creditors_balance___control___nominal.WWN">#REF!</definedName>
    <definedName name="Override___Opening_household_measured_advance_receipts___nominal">#REF!</definedName>
    <definedName name="Override___Opening_household_unmeasured_advance_receipts___nominal">#REF!</definedName>
    <definedName name="Override___opening_intangible_asset_and_investments_balance___control___nominal.ADDN1">#REF!</definedName>
    <definedName name="Override___opening_intangible_asset_and_investments_balance___control___nominal.ADDN2">#REF!</definedName>
    <definedName name="Override___opening_intangible_asset_and_investments_balance___control___nominal.BR">#REF!</definedName>
    <definedName name="Override___opening_intangible_asset_and_investments_balance___control___nominal.WN">#REF!</definedName>
    <definedName name="Override___opening_intangible_asset_and_investments_balance___control___nominal.WR">#REF!</definedName>
    <definedName name="Override___opening_intangible_asset_and_investments_balance___control___nominal.WWN">#REF!</definedName>
    <definedName name="Override___Opening_Non_distributable_reserves_balance___control___nominal.ADDN1">#REF!</definedName>
    <definedName name="Override___Opening_Non_distributable_reserves_balance___control___nominal.ADDN2">#REF!</definedName>
    <definedName name="Override___Opening_Non_distributable_reserves_balance___control___nominal.BR">#REF!</definedName>
    <definedName name="Override___Opening_Non_distributable_reserves_balance___control___nominal.WN">#REF!</definedName>
    <definedName name="Override___Opening_Non_distributable_reserves_balance___control___nominal.WR">#REF!</definedName>
    <definedName name="Override___Opening_Non_distributable_reserves_balance___control___nominal.WWN">#REF!</definedName>
    <definedName name="Override___Opening_Other_creditors_balance___control___nominal.ADDN1">#REF!</definedName>
    <definedName name="Override___Opening_Other_creditors_balance___control___nominal.ADDN2">#REF!</definedName>
    <definedName name="Override___Opening_Other_creditors_balance___control___nominal.BR">#REF!</definedName>
    <definedName name="Override___Opening_Other_creditors_balance___control___nominal.WN">#REF!</definedName>
    <definedName name="Override___Opening_Other_creditors_balance___control___nominal.WR">#REF!</definedName>
    <definedName name="Override___Opening_Other_creditors_balance___control___nominal.WWN">#REF!</definedName>
    <definedName name="Override___Opening_Other_debtors_balance___control___nominal.ADDN1">#REF!</definedName>
    <definedName name="Override___Opening_Other_debtors_balance___control___nominal.ADDN2">#REF!</definedName>
    <definedName name="Override___Opening_Other_debtors_balance___control___nominal.BR">#REF!</definedName>
    <definedName name="Override___Opening_Other_debtors_balance___control___nominal.WN">#REF!</definedName>
    <definedName name="Override___Opening_Other_debtors_balance___control___nominal.WR">#REF!</definedName>
    <definedName name="Override___Opening_Other_debtors_balance___control___nominal.WWN">#REF!</definedName>
    <definedName name="Override___Opening_Other_liabilities_balance___control___nominal.ADDN1">#REF!</definedName>
    <definedName name="Override___Opening_Other_liabilities_balance___control___nominal.ADDN2">#REF!</definedName>
    <definedName name="Override___Opening_Other_liabilities_balance___control___nominal.BR">#REF!</definedName>
    <definedName name="Override___Opening_Other_liabilities_balance___control___nominal.WN">#REF!</definedName>
    <definedName name="Override___Opening_Other_liabilities_balance___control___nominal.WR">#REF!</definedName>
    <definedName name="Override___Opening_Other_liabilities_balance___control___nominal.WWN">#REF!</definedName>
    <definedName name="Override___Opening_Provisions_balance___control___nominal.ADDN1">#REF!</definedName>
    <definedName name="Override___Opening_Provisions_balance___control___nominal.ADDN2">#REF!</definedName>
    <definedName name="Override___Opening_Provisions_balance___control___nominal.BR">#REF!</definedName>
    <definedName name="Override___Opening_Provisions_balance___control___nominal.WN">#REF!</definedName>
    <definedName name="Override___Opening_Provisions_balance___control___nominal.WR">#REF!</definedName>
    <definedName name="Override___Opening_Provisions_balance___control___nominal.WWN">#REF!</definedName>
    <definedName name="Override___Opening_retained_cash_balance___Business___nominal">#REF!</definedName>
    <definedName name="Override___Opening_retained_cash_balance___Residential___nominal">#REF!</definedName>
    <definedName name="Override___Opening_retained_earnings_balance___Business___nominal">#REF!</definedName>
    <definedName name="Override___opening_retained_earnings_balance___control___nominal.ADDN1">#REF!</definedName>
    <definedName name="Override___opening_retained_earnings_balance___control___nominal.ADDN2">#REF!</definedName>
    <definedName name="Override___opening_retained_earnings_balance___control___nominal.BR">#REF!</definedName>
    <definedName name="Override___opening_retained_earnings_balance___control___nominal.WN">#REF!</definedName>
    <definedName name="Override___opening_retained_earnings_balance___control___nominal.WR">#REF!</definedName>
    <definedName name="Override___opening_retained_earnings_balance___control___nominal.WWN">#REF!</definedName>
    <definedName name="Override___Opening_Retirement_benefit_asset____liabilities__balance___control___nominal.ADDN1">#REF!</definedName>
    <definedName name="Override___Opening_Retirement_benefit_asset____liabilities__balance___control___nominal.ADDN2">#REF!</definedName>
    <definedName name="Override___Opening_Retirement_benefit_asset____liabilities__balance___control___nominal.BR">#REF!</definedName>
    <definedName name="Override___Opening_Retirement_benefit_asset____liabilities__balance___control___nominal.WN">#REF!</definedName>
    <definedName name="Override___Opening_Retirement_benefit_asset____liabilities__balance___control___nominal.WR">#REF!</definedName>
    <definedName name="Override___Opening_Retirement_benefit_asset____liabilities__balance___control___nominal.WWN">#REF!</definedName>
    <definedName name="Override___opening_tax_loss_balance___wholesale.ADDN1">#REF!</definedName>
    <definedName name="Override___opening_tax_loss_balance___wholesale.ADDN2">#REF!</definedName>
    <definedName name="Override___opening_tax_loss_balance___wholesale.BR">#REF!</definedName>
    <definedName name="Override___opening_tax_loss_balance___wholesale.WN">#REF!</definedName>
    <definedName name="Override___opening_tax_loss_balance___wholesale.WR">#REF!</definedName>
    <definedName name="Override___opening_tax_loss_balance___wholesale.WWN">#REF!</definedName>
    <definedName name="Override___Opening_trade_and_other_payables___Wholesale_creditors___business_retail___nominal">#REF!</definedName>
    <definedName name="Override___Opening_Trade_creditors_balance___control___nominal.ADDN1">#REF!</definedName>
    <definedName name="Override___Opening_Trade_creditors_balance___control___nominal.ADDN2">#REF!</definedName>
    <definedName name="Override___Opening_Trade_creditors_balance___control___nominal.BR">#REF!</definedName>
    <definedName name="Override___Opening_Trade_creditors_balance___control___nominal.WN">#REF!</definedName>
    <definedName name="Override___Opening_Trade_creditors_balance___control___nominal.WR">#REF!</definedName>
    <definedName name="Override___Opening_Trade_creditors_balance___control___nominal.WWN">#REF!</definedName>
    <definedName name="Override___Opening_Trade_debtors_balance___control___nominal.ADDN1">#REF!</definedName>
    <definedName name="Override___Opening_Trade_debtors_balance___control___nominal.ADDN2">#REF!</definedName>
    <definedName name="Override___Opening_Trade_debtors_balance___control___nominal.BR">#REF!</definedName>
    <definedName name="Override___Opening_Trade_debtors_balance___control___nominal.WN">#REF!</definedName>
    <definedName name="Override___Opening_Trade_debtors_balance___control___nominal.WR">#REF!</definedName>
    <definedName name="Override___Opening_Trade_debtors_balance___control___nominal.WWN">#REF!</definedName>
    <definedName name="Override___operating_costs_associated_with_equity_issuance___real.ADDN1">#REF!</definedName>
    <definedName name="Override___operating_costs_associated_with_equity_issuance___real.ADDN2">#REF!</definedName>
    <definedName name="Override___operating_costs_associated_with_equity_issuance___real.BR">#REF!</definedName>
    <definedName name="Override___operating_costs_associated_with_equity_issuance___real.WN">#REF!</definedName>
    <definedName name="Override___operating_costs_associated_with_equity_issuance___real.WR">#REF!</definedName>
    <definedName name="Override___operating_costs_associated_with_equity_issuance___real.WWN">#REF!</definedName>
    <definedName name="Override___Ordinary_dividend_override___nominal">#REF!</definedName>
    <definedName name="Override___Ordinary_shares_issued___control___nominal.ADDN1">#REF!</definedName>
    <definedName name="Override___Ordinary_shares_issued___control___nominal.ADDN2">#REF!</definedName>
    <definedName name="Override___Ordinary_shares_issued___control___nominal.BR">#REF!</definedName>
    <definedName name="Override___Ordinary_shares_issued___control___nominal.WN">#REF!</definedName>
    <definedName name="Override___Ordinary_shares_issued___control___nominal.WR">#REF!</definedName>
    <definedName name="Override___Ordinary_shares_issued___control___nominal.WWN">#REF!</definedName>
    <definedName name="Override___Other_adjustments_to_taxable_profits___control___nominal.ADDN1">#REF!</definedName>
    <definedName name="Override___Other_adjustments_to_taxable_profits___control___nominal.ADDN2">#REF!</definedName>
    <definedName name="Override___Other_adjustments_to_taxable_profits___control___nominal.BR">#REF!</definedName>
    <definedName name="Override___Other_adjustments_to_taxable_profits___control___nominal.WN">#REF!</definedName>
    <definedName name="Override___Other_adjustments_to_taxable_profits___control___nominal.WR">#REF!</definedName>
    <definedName name="Override___Other_adjustments_to_taxable_profits___control___nominal.WWN">#REF!</definedName>
    <definedName name="Override___Other_creditors_target_balance___control___nominal.ADDN1">#REF!</definedName>
    <definedName name="Override___Other_creditors_target_balance___control___nominal.ADDN2">#REF!</definedName>
    <definedName name="Override___Other_creditors_target_balance___control___nominal.BR">#REF!</definedName>
    <definedName name="Override___Other_creditors_target_balance___control___nominal.WN">#REF!</definedName>
    <definedName name="Override___Other_creditors_target_balance___control___nominal.WR">#REF!</definedName>
    <definedName name="Override___Other_creditors_target_balance___control___nominal.WWN">#REF!</definedName>
    <definedName name="Override___other_debtors_target_balance___control___nominal.ADDN1">#REF!</definedName>
    <definedName name="Override___other_debtors_target_balance___control___nominal.ADDN2">#REF!</definedName>
    <definedName name="Override___other_debtors_target_balance___control___nominal.BR">#REF!</definedName>
    <definedName name="Override___other_debtors_target_balance___control___nominal.WN">#REF!</definedName>
    <definedName name="Override___other_debtors_target_balance___control___nominal.WR">#REF!</definedName>
    <definedName name="Override___other_debtors_target_balance___control___nominal.WWN">#REF!</definedName>
    <definedName name="Override___Other_operating_income___real.ADDN1">#REF!</definedName>
    <definedName name="Override___Other_operating_income___real.ADDN2">#REF!</definedName>
    <definedName name="Override___Other_operating_income___real.BR">#REF!</definedName>
    <definedName name="Override___Other_operating_income___real.WN">#REF!</definedName>
    <definedName name="Override___Other_operating_income___real.WR">#REF!</definedName>
    <definedName name="Override___Other_operating_income___real.WWN">#REF!</definedName>
    <definedName name="Override___Other_price_control_income___Third_party_revenue___real.ADDN1">#REF!</definedName>
    <definedName name="Override___Other_price_control_income___Third_party_revenue___real.ADDN2">#REF!</definedName>
    <definedName name="Override___Other_price_control_income___Third_party_revenue___real.BR">#REF!</definedName>
    <definedName name="Override___Other_price_control_income___Third_party_revenue___real.WN">#REF!</definedName>
    <definedName name="Override___Other_price_control_income___Third_party_revenue___real.WR">#REF!</definedName>
    <definedName name="Override___Other_price_control_income___Third_party_revenue___real.WWN">#REF!</definedName>
    <definedName name="Override___Other_taxable_income___Amortisation_on_grants_and_contributions___control___nominal.ADDN1">#REF!</definedName>
    <definedName name="Override___Other_taxable_income___Amortisation_on_grants_and_contributions___control___nominal.ADDN2">#REF!</definedName>
    <definedName name="Override___Other_taxable_income___Amortisation_on_grants_and_contributions___control___nominal.BR">#REF!</definedName>
    <definedName name="Override___Other_taxable_income___Amortisation_on_grants_and_contributions___control___nominal.WN">#REF!</definedName>
    <definedName name="Override___Other_taxable_income___Amortisation_on_grants_and_contributions___control___nominal.WR">#REF!</definedName>
    <definedName name="Override___Other_taxable_income___Amortisation_on_grants_and_contributions___control___nominal.WWN">#REF!</definedName>
    <definedName name="Override___Other_taxable_income___Grants_and_contributions_taxable_on_receipt___control___nominal.ADDN1">#REF!</definedName>
    <definedName name="Override___Other_taxable_income___Grants_and_contributions_taxable_on_receipt___control___nominal.ADDN2">#REF!</definedName>
    <definedName name="Override___Other_taxable_income___Grants_and_contributions_taxable_on_receipt___control___nominal.BR">#REF!</definedName>
    <definedName name="Override___Other_taxable_income___Grants_and_contributions_taxable_on_receipt___control___nominal.WN">#REF!</definedName>
    <definedName name="Override___Other_taxable_income___Grants_and_contributions_taxable_on_receipt___control___nominal.WR">#REF!</definedName>
    <definedName name="Override___Other_taxable_income___Grants_and_contributions_taxable_on_receipt___control___nominal.WWN">#REF!</definedName>
    <definedName name="Override___P_L_expenditure_not_allowable_as_a_deduction_from_taxable_trading_profits___control___nominal.ADDN1">#REF!</definedName>
    <definedName name="Override___P_L_expenditure_not_allowable_as_a_deduction_from_taxable_trading_profits___control___nominal.ADDN2">#REF!</definedName>
    <definedName name="Override___P_L_expenditure_not_allowable_as_a_deduction_from_taxable_trading_profits___control___nominal.BR">#REF!</definedName>
    <definedName name="Override___P_L_expenditure_not_allowable_as_a_deduction_from_taxable_trading_profits___control___nominal.WN">#REF!</definedName>
    <definedName name="Override___P_L_expenditure_not_allowable_as_a_deduction_from_taxable_trading_profits___control___nominal.WR">#REF!</definedName>
    <definedName name="Override___P_L_expenditure_not_allowable_as_a_deduction_from_taxable_trading_profits___control___nominal.WWN">#REF!</definedName>
    <definedName name="Override___P_L_expenditure_relating_to_renewals_not_allowable_as_a_deduction_from_taxable_trading_profits___control___nominal.ADDN1">#REF!</definedName>
    <definedName name="Override___P_L_expenditure_relating_to_renewals_not_allowable_as_a_deduction_from_taxable_trading_profits___control___nominal.ADDN2">#REF!</definedName>
    <definedName name="Override___P_L_expenditure_relating_to_renewals_not_allowable_as_a_deduction_from_taxable_trading_profits___control___nominal.BR">#REF!</definedName>
    <definedName name="Override___P_L_expenditure_relating_to_renewals_not_allowable_as_a_deduction_from_taxable_trading_profits___control___nominal.WN">#REF!</definedName>
    <definedName name="Override___P_L_expenditure_relating_to_renewals_not_allowable_as_a_deduction_from_taxable_trading_profits___control___nominal.WR">#REF!</definedName>
    <definedName name="Override___P_L_expenditure_relating_to_renewals_not_allowable_as_a_deduction_from_taxable_trading_profits___control___nominal.WWN">#REF!</definedName>
    <definedName name="Override___PAYG_Rate___Total_PAYG_rate.ADDN1">#REF!</definedName>
    <definedName name="Override___PAYG_Rate___Total_PAYG_rate.ADDN2">#REF!</definedName>
    <definedName name="Override___PAYG_Rate___Total_PAYG_rate.BR">#REF!</definedName>
    <definedName name="Override___PAYG_Rate___Total_PAYG_rate.WN">#REF!</definedName>
    <definedName name="Override___PAYG_Rate___Total_PAYG_rate.WR">#REF!</definedName>
    <definedName name="Override___PAYG_Rate___Total_PAYG_rate.WWN">#REF!</definedName>
    <definedName name="Override___Percentage_retail_earnings_distributed_as_dividends">#REF!</definedName>
    <definedName name="Override___Post_financeability_adjustments_eligible_for_tax_uplift___real.ADDN1">#REF!</definedName>
    <definedName name="Override___Post_financeability_adjustments_eligible_for_tax_uplift___real.ADDN2">#REF!</definedName>
    <definedName name="Override___Post_financeability_adjustments_eligible_for_tax_uplift___real.BR">#REF!</definedName>
    <definedName name="Override___Post_financeability_adjustments_eligible_for_tax_uplift___real.WN">#REF!</definedName>
    <definedName name="Override___Post_financeability_adjustments_eligible_for_tax_uplift___real.WR">#REF!</definedName>
    <definedName name="Override___Post_financeability_adjustments_eligible_for_tax_uplift___real.WWN">#REF!</definedName>
    <definedName name="Override___Post_financeability_adjustments_not_eligible_for_tax_uplift___real.ADDN1">#REF!</definedName>
    <definedName name="Override___Post_financeability_adjustments_not_eligible_for_tax_uplift___real.ADDN2">#REF!</definedName>
    <definedName name="Override___Post_financeability_adjustments_not_eligible_for_tax_uplift___real.BR">#REF!</definedName>
    <definedName name="Override___Post_financeability_adjustments_not_eligible_for_tax_uplift___real.WN">#REF!</definedName>
    <definedName name="Override___Post_financeability_adjustments_not_eligible_for_tax_uplift___real.WR">#REF!</definedName>
    <definedName name="Override___Post_financeability_adjustments_not_eligible_for_tax_uplift___real.WWN">#REF!</definedName>
    <definedName name="Override___Pre_2020_RCV_opening_balance___real.ADDN1">#REF!</definedName>
    <definedName name="Override___Pre_2020_RCV_opening_balance___real.ADDN2">#REF!</definedName>
    <definedName name="Override___Pre_2020_RCV_opening_balance___real.BR">#REF!</definedName>
    <definedName name="Override___Pre_2020_RCV_opening_balance___real.WN">#REF!</definedName>
    <definedName name="Override___Pre_2020_RCV_opening_balance___real.WR">#REF!</definedName>
    <definedName name="Override___Pre_2020_RCV_opening_balance___real.WWN">#REF!</definedName>
    <definedName name="Override___Pre_2025_RCV_Run_off_rate.ADDN1">#REF!</definedName>
    <definedName name="Override___Pre_2025_RCV_Run_off_rate.ADDN2">#REF!</definedName>
    <definedName name="Override___Pre_2025_RCV_Run_off_rate.BR">#REF!</definedName>
    <definedName name="Override___Pre_2025_RCV_Run_off_rate.WN">#REF!</definedName>
    <definedName name="Override___Pre_2025_RCV_Run_off_rate.WR">#REF!</definedName>
    <definedName name="Override___Pre_2025_RCV_Run_off_rate.WWN">#REF!</definedName>
    <definedName name="Override___Price_control_income___third_party_services___Rechargeable_works___real.ADDN1">#REF!</definedName>
    <definedName name="Override___Price_control_income___third_party_services___Rechargeable_works___real.ADDN2">#REF!</definedName>
    <definedName name="Override___Price_control_income___third_party_services___Rechargeable_works___real.BR">#REF!</definedName>
    <definedName name="Override___Price_control_income___third_party_services___Rechargeable_works___real.WN">#REF!</definedName>
    <definedName name="Override___Price_control_income___third_party_services___Rechargeable_works___real.WR">#REF!</definedName>
    <definedName name="Override___Price_control_income___third_party_services___Rechargeable_works___real.WWN">#REF!</definedName>
    <definedName name="Override___Prior_period_company_residential_apportionment">#REF!</definedName>
    <definedName name="Override___Proportion_of_capital_expenditure_qualifying_for_high_level_deduction_main_rate_pool.ADDN1">#REF!</definedName>
    <definedName name="Override___Proportion_of_capital_expenditure_qualifying_for_high_level_deduction_main_rate_pool.ADDN2">#REF!</definedName>
    <definedName name="Override___Proportion_of_capital_expenditure_qualifying_for_high_level_deduction_main_rate_pool.BR">#REF!</definedName>
    <definedName name="Override___Proportion_of_capital_expenditure_qualifying_for_high_level_deduction_main_rate_pool.WN">#REF!</definedName>
    <definedName name="Override___Proportion_of_capital_expenditure_qualifying_for_high_level_deduction_main_rate_pool.WR">#REF!</definedName>
    <definedName name="Override___Proportion_of_capital_expenditure_qualifying_for_high_level_deduction_main_rate_pool.WWN">#REF!</definedName>
    <definedName name="Override___Proportion_of_capitalised_revenue_expenditure__infra___non_infra_.ADDN1">#REF!</definedName>
    <definedName name="Override___Proportion_of_capitalised_revenue_expenditure__infra___non_infra_.ADDN2">#REF!</definedName>
    <definedName name="Override___Proportion_of_capitalised_revenue_expenditure__infra___non_infra_.BR">#REF!</definedName>
    <definedName name="Override___Proportion_of_capitalised_revenue_expenditure__infra___non_infra_.WN">#REF!</definedName>
    <definedName name="Override___Proportion_of_capitalised_revenue_expenditure__infra___non_infra_.WR">#REF!</definedName>
    <definedName name="Override___Proportion_of_capitalised_revenue_expenditure__infra___non_infra_.WWN">#REF!</definedName>
    <definedName name="Override___proportion_of_new_capital_expenditure_not_qualifying_for_capital_allowance_deductions.ADDN1">#REF!</definedName>
    <definedName name="Override___proportion_of_new_capital_expenditure_not_qualifying_for_capital_allowance_deductions.ADDN2">#REF!</definedName>
    <definedName name="Override___proportion_of_new_capital_expenditure_not_qualifying_for_capital_allowance_deductions.BR">#REF!</definedName>
    <definedName name="Override___proportion_of_new_capital_expenditure_not_qualifying_for_capital_allowance_deductions.WN">#REF!</definedName>
    <definedName name="Override___proportion_of_new_capital_expenditure_not_qualifying_for_capital_allowance_deductions.WR">#REF!</definedName>
    <definedName name="Override___proportion_of_new_capital_expenditure_not_qualifying_for_capital_allowance_deductions.WWN">#REF!</definedName>
    <definedName name="Override___proportion_of_new_capital_expenditure_qualifying_for_a_full_deduction.ADDN1">#REF!</definedName>
    <definedName name="Override___proportion_of_new_capital_expenditure_qualifying_for_a_full_deduction.ADDN2">#REF!</definedName>
    <definedName name="Override___proportion_of_new_capital_expenditure_qualifying_for_a_full_deduction.BR">#REF!</definedName>
    <definedName name="Override___proportion_of_new_capital_expenditure_qualifying_for_a_full_deduction.WN">#REF!</definedName>
    <definedName name="Override___proportion_of_new_capital_expenditure_qualifying_for_a_full_deduction.WR">#REF!</definedName>
    <definedName name="Override___proportion_of_new_capital_expenditure_qualifying_for_a_full_deduction.WWN">#REF!</definedName>
    <definedName name="Override___Proportion_of_new_capital_expenditure_qualifying_for_high_level_deduction_special_rate_pool.ADDN1">#REF!</definedName>
    <definedName name="Override___Proportion_of_new_capital_expenditure_qualifying_for_high_level_deduction_special_rate_pool.ADDN2">#REF!</definedName>
    <definedName name="Override___Proportion_of_new_capital_expenditure_qualifying_for_high_level_deduction_special_rate_pool.BR">#REF!</definedName>
    <definedName name="Override___Proportion_of_new_capital_expenditure_qualifying_for_high_level_deduction_special_rate_pool.WN">#REF!</definedName>
    <definedName name="Override___Proportion_of_new_capital_expenditure_qualifying_for_high_level_deduction_special_rate_pool.WR">#REF!</definedName>
    <definedName name="Override___Proportion_of_new_capital_expenditure_qualifying_for_high_level_deduction_special_rate_pool.WWN">#REF!</definedName>
    <definedName name="Override___Proportion_of_new_capital_expenditure_qualifying_for_high_level_deduction_structures_and_buildings_pool.ADDN1">#REF!</definedName>
    <definedName name="Override___Proportion_of_new_capital_expenditure_qualifying_for_high_level_deduction_structures_and_buildings_pool.ADDN2">#REF!</definedName>
    <definedName name="Override___Proportion_of_new_capital_expenditure_qualifying_for_high_level_deduction_structures_and_buildings_pool.BR">#REF!</definedName>
    <definedName name="Override___Proportion_of_new_capital_expenditure_qualifying_for_high_level_deduction_structures_and_buildings_pool.WN">#REF!</definedName>
    <definedName name="Override___Proportion_of_new_capital_expenditure_qualifying_for_high_level_deduction_structures_and_buildings_pool.WR">#REF!</definedName>
    <definedName name="Override___Proportion_of_new_capital_expenditure_qualifying_for_high_level_deduction_structures_and_buildings_pool.WWN">#REF!</definedName>
    <definedName name="Override___Proportion_of_RPI_ILD">#REF!</definedName>
    <definedName name="Override___proportion_of_taxable_profits_available_for_tax_loss_utilisation">#REF!</definedName>
    <definedName name="Override___QAA_reward__penalty____real.ADDN1">#REF!</definedName>
    <definedName name="Override___QAA_reward__penalty____real.ADDN2">#REF!</definedName>
    <definedName name="Override___QAA_reward__penalty____real.BR">#REF!</definedName>
    <definedName name="Override___QAA_reward__penalty____real.WN">#REF!</definedName>
    <definedName name="Override___QAA_reward__penalty____real.WR">#REF!</definedName>
    <definedName name="Override___QAA_reward__penalty____real.WWN">#REF!</definedName>
    <definedName name="Override___real_dividend_growth">#REF!</definedName>
    <definedName name="Override___Reprofiling_revenue___real.ADDN1">#REF!</definedName>
    <definedName name="Override___Reprofiling_revenue___real.ADDN2">#REF!</definedName>
    <definedName name="Override___Reprofiling_revenue___real.BR">#REF!</definedName>
    <definedName name="Override___Reprofiling_revenue___real.WN">#REF!</definedName>
    <definedName name="Override___Reprofiling_revenue___real.WR">#REF!</definedName>
    <definedName name="Override___Reprofiling_revenue___real.WWN">#REF!</definedName>
    <definedName name="Override___Residential_net_margin_for_company">#REF!</definedName>
    <definedName name="Override___Residential_Retail_allowed_depreciation__post_efficiency_challenge_and_adjustments____real">#REF!</definedName>
    <definedName name="Override___Residential_retail_costs__opex_plus_depn__exc_3rd_party_services____measured___Wastewater_only___nominal">#REF!</definedName>
    <definedName name="Override___Residential_retail_costs__opex_plus_depn__exc_3rd_party_services____measured___Water_only___nominal">#REF!</definedName>
    <definedName name="Override___Residential_retail_costs__opex_plus_depn__exc_3rd_party_services____unmeasured___Wastewater_only___nominal">#REF!</definedName>
    <definedName name="Override___Residential_retail_costs__opex_plus_depn__exc_3rd_party_services____unmeasured___Water_only___nominal">#REF!</definedName>
    <definedName name="Override___Residential_retail_revenue_adjustment_active___real">#REF!</definedName>
    <definedName name="Override___Retail___Corporation_tax_creditor_b_f___nominal">#REF!</definedName>
    <definedName name="Override___Retail___Retail_creditor_months__Payment_terms___Business_retail_pays_wholesaler_in_arrears__advance_">#REF!</definedName>
    <definedName name="Override___Retail___Retail_creditor_months__Payment_terms___Residential_retail_pays_wholesaler_in_arrears__advance_">#REF!</definedName>
    <definedName name="Override___Retirement_benefit_asset____liability__balance___Business___nominal">#REF!</definedName>
    <definedName name="Override___Retirement_benefit_asset____liability__balance___Residential___nominal">#REF!</definedName>
    <definedName name="Override___RPI_CPIH_wedge_for_RPI_ILD_indexation_rate">#REF!</definedName>
    <definedName name="Override___Run_off_rate_for_Post_2025_RCV.ADDN1">#REF!</definedName>
    <definedName name="Override___Run_off_rate_for_Post_2025_RCV.ADDN2">#REF!</definedName>
    <definedName name="Override___Run_off_rate_for_Post_2025_RCV.BR">#REF!</definedName>
    <definedName name="Override___Run_off_rate_for_Post_2025_RCV.WN">#REF!</definedName>
    <definedName name="Override___Run_off_rate_for_Post_2025_RCV.WR">#REF!</definedName>
    <definedName name="Override___Run_off_rate_for_Post_2025_RCV.WWN">#REF!</definedName>
    <definedName name="Override___Statutory_Corporation_tax_rate">#REF!</definedName>
    <definedName name="Override___Tariff_Band___Forecast_allocated_wholesale_charge___nominal.1">#REF!</definedName>
    <definedName name="Override___Tariff_Band___Forecast_allocated_wholesale_charge___nominal.2">#REF!</definedName>
    <definedName name="Override___Tariff_Band___Forecast_allocated_wholesale_charge___nominal.3">#REF!</definedName>
    <definedName name="Override___tariff_band___net_margin_percentage.1">#REF!</definedName>
    <definedName name="Override___tariff_band___net_margin_percentage.2">#REF!</definedName>
    <definedName name="Override___tariff_band___net_margin_percentage.3">#REF!</definedName>
    <definedName name="Override___Tariff_Band___Number_of_customers___Tariff_Band.1">#REF!</definedName>
    <definedName name="Override___Tariff_Band___Number_of_customers___Tariff_Band.2">#REF!</definedName>
    <definedName name="Override___Tariff_Band___Number_of_customers___Tariff_Band.3">#REF!</definedName>
    <definedName name="Override___tax_cashflow_initial_balance.ADDN1">#REF!</definedName>
    <definedName name="Override___tax_cashflow_initial_balance.ADDN2">#REF!</definedName>
    <definedName name="Override___tax_cashflow_initial_balance.BR">#REF!</definedName>
    <definedName name="Override___tax_cashflow_initial_balance.WN">#REF!</definedName>
    <definedName name="Override___tax_cashflow_initial_balance.WR">#REF!</definedName>
    <definedName name="Override___tax_cashflow_initial_balance.WWN">#REF!</definedName>
    <definedName name="Override___Tax_loss_allowance___nominal">#REF!</definedName>
    <definedName name="Override___Tonnes_of_dry_solid___BR">#REF!</definedName>
    <definedName name="Override___Total_Additional_control_customers_WN">#REF!</definedName>
    <definedName name="Override___Total_Additional_control_customers_WR">#REF!</definedName>
    <definedName name="Override___Total_direct_procurement_from_customers___infrastructure_cost_1___real.ADDN1">#REF!</definedName>
    <definedName name="Override___Total_direct_procurement_from_customers___infrastructure_cost_1___real.ADDN2">#REF!</definedName>
    <definedName name="Override___Total_direct_procurement_from_customers___infrastructure_cost_1___real.BR">#REF!</definedName>
    <definedName name="Override___Total_direct_procurement_from_customers___infrastructure_cost_1___real.WN">#REF!</definedName>
    <definedName name="Override___Total_direct_procurement_from_customers___infrastructure_cost_1___real.WR">#REF!</definedName>
    <definedName name="Override___Total_direct_procurement_from_customers___infrastructure_cost_1___real.WWN">#REF!</definedName>
    <definedName name="Override___Total_direct_procurement_from_customers___infrastructure_cost_2___real.ADDN1">#REF!</definedName>
    <definedName name="Override___Total_direct_procurement_from_customers___infrastructure_cost_2___real.ADDN2">#REF!</definedName>
    <definedName name="Override___Total_direct_procurement_from_customers___infrastructure_cost_2___real.BR">#REF!</definedName>
    <definedName name="Override___Total_direct_procurement_from_customers___infrastructure_cost_2___real.WN">#REF!</definedName>
    <definedName name="Override___Total_direct_procurement_from_customers___infrastructure_cost_2___real.WR">#REF!</definedName>
    <definedName name="Override___Total_direct_procurement_from_customers___infrastructure_cost_2___real.WWN">#REF!</definedName>
    <definedName name="Override___Total_direct_procurement_from_customers___infrastructure_cost_3___real.ADDN1">#REF!</definedName>
    <definedName name="Override___Total_direct_procurement_from_customers___infrastructure_cost_3___real.ADDN2">#REF!</definedName>
    <definedName name="Override___Total_direct_procurement_from_customers___infrastructure_cost_3___real.BR">#REF!</definedName>
    <definedName name="Override___Total_direct_procurement_from_customers___infrastructure_cost_3___real.WN">#REF!</definedName>
    <definedName name="Override___Total_direct_procurement_from_customers___infrastructure_cost_3___real.WR">#REF!</definedName>
    <definedName name="Override___Total_direct_procurement_from_customers___infrastructure_cost_3___real.WWN">#REF!</definedName>
    <definedName name="Override___Total_direct_procurement_from_customers___infrastructure_cost_4___real.ADDN1">#REF!</definedName>
    <definedName name="Override___Total_direct_procurement_from_customers___infrastructure_cost_4___real.ADDN2">#REF!</definedName>
    <definedName name="Override___Total_direct_procurement_from_customers___infrastructure_cost_4___real.BR">#REF!</definedName>
    <definedName name="Override___Total_direct_procurement_from_customers___infrastructure_cost_4___real.WN">#REF!</definedName>
    <definedName name="Override___Total_direct_procurement_from_customers___infrastructure_cost_4___real.WR">#REF!</definedName>
    <definedName name="Override___Total_direct_procurement_from_customers___infrastructure_cost_4___real.WWN">#REF!</definedName>
    <definedName name="Override___Total_direct_procurement_from_customers___infrastructure_cost_5___real.ADDN1">#REF!</definedName>
    <definedName name="Override___Total_direct_procurement_from_customers___infrastructure_cost_5___real.ADDN2">#REF!</definedName>
    <definedName name="Override___Total_direct_procurement_from_customers___infrastructure_cost_5___real.BR">#REF!</definedName>
    <definedName name="Override___Total_direct_procurement_from_customers___infrastructure_cost_5___real.WN">#REF!</definedName>
    <definedName name="Override___Total_direct_procurement_from_customers___infrastructure_cost_5___real.WR">#REF!</definedName>
    <definedName name="Override___Total_direct_procurement_from_customers___infrastructure_cost_5___real.WWN">#REF!</definedName>
    <definedName name="Override___Total_direct_procurement_from_customers___infrastructure_cost_6___real.ADDN1">#REF!</definedName>
    <definedName name="Override___Total_direct_procurement_from_customers___infrastructure_cost_6___real.ADDN2">#REF!</definedName>
    <definedName name="Override___Total_direct_procurement_from_customers___infrastructure_cost_6___real.BR">#REF!</definedName>
    <definedName name="Override___Total_direct_procurement_from_customers___infrastructure_cost_6___real.WN">#REF!</definedName>
    <definedName name="Override___Total_direct_procurement_from_customers___infrastructure_cost_6___real.WR">#REF!</definedName>
    <definedName name="Override___Total_direct_procurement_from_customers___infrastructure_cost_6___real.WWN">#REF!</definedName>
    <definedName name="Override___Total_gross_operational_expenditure___real___including_cost_sharing___real.ADDN1">#REF!</definedName>
    <definedName name="Override___Total_gross_operational_expenditure___real___including_cost_sharing___real.ADDN2">#REF!</definedName>
    <definedName name="Override___Total_gross_operational_expenditure___real___including_cost_sharing___real.BR">#REF!</definedName>
    <definedName name="Override___Total_gross_operational_expenditure___real___including_cost_sharing___real.WN">#REF!</definedName>
    <definedName name="Override___Total_gross_operational_expenditure___real___including_cost_sharing___real.WR">#REF!</definedName>
    <definedName name="Override___Total_gross_operational_expenditure___real___including_cost_sharing___real.WWN">#REF!</definedName>
    <definedName name="Override___Trade_and_other_payables___Retail_other_payables___nominal">#REF!</definedName>
    <definedName name="Override___Trade_and_other_payables___Retail_trade_payables___nominal">#REF!</definedName>
    <definedName name="Override___Trade_and_other_payables___Wholesale_creditors___residential_retail___nominal">#REF!</definedName>
    <definedName name="Override___Unmeasured_charge___business.ADDN1">#REF!</definedName>
    <definedName name="Override___Unmeasured_charge___business.ADDN2">#REF!</definedName>
    <definedName name="Override___Unmeasured_charge___business.BR">#REF!</definedName>
    <definedName name="Override___Unmeasured_charge___business.WN">#REF!</definedName>
    <definedName name="Override___Unmeasured_charge___business.WR">#REF!</definedName>
    <definedName name="Override___Unmeasured_charge___business.WWN">#REF!</definedName>
    <definedName name="Override___Unmeasured_charge___residential.ADDN1">#REF!</definedName>
    <definedName name="Override___Unmeasured_charge___residential.ADDN2">#REF!</definedName>
    <definedName name="Override___Unmeasured_charge___residential.BR">#REF!</definedName>
    <definedName name="Override___Unmeasured_charge___residential.WN">#REF!</definedName>
    <definedName name="Override___Unmeasured_charge___residential.WR">#REF!</definedName>
    <definedName name="Override___Unmeasured_charge___residential.WWN">#REF!</definedName>
    <definedName name="Override___Water_efficiency_funding___real.ADDN1">#REF!</definedName>
    <definedName name="Override___Water_efficiency_funding___real.ADDN2">#REF!</definedName>
    <definedName name="Override___Water_efficiency_funding___real.BR">#REF!</definedName>
    <definedName name="Override___Water_efficiency_funding___real.WN">#REF!</definedName>
    <definedName name="Override___Water_efficiency_funding___real.WR">#REF!</definedName>
    <definedName name="Override___Water_efficiency_funding___real.WWN">#REF!</definedName>
    <definedName name="Override___Wholesale___Trade_creditor_days___control.ADDN1">#REF!</definedName>
    <definedName name="Override___Wholesale___Trade_creditor_days___control.ADDN2">#REF!</definedName>
    <definedName name="Override___Wholesale___Trade_creditor_days___control.BR">#REF!</definedName>
    <definedName name="Override___Wholesale___Trade_creditor_days___control.WN">#REF!</definedName>
    <definedName name="Override___Wholesale___Trade_creditor_days___control.WR">#REF!</definedName>
    <definedName name="Override___Wholesale___Trade_creditor_days___control.WWN">#REF!</definedName>
    <definedName name="Override___Wholesale_and_retail_line_item_split___actual_company_structure___Retained_profits___residential_retail___nominal">#REF!</definedName>
    <definedName name="Override___Wholesale_and_retail_line_item_split___Capex_creditor___business_retail___nominal">#REF!</definedName>
    <definedName name="Override___Wholesale_and_retail_line_item_split___capex_creditors___residential_retail___nominal">#REF!</definedName>
    <definedName name="Override___Wholesale_DB_pension_cash_excess_over_charge___control___real.ADDN1">#REF!</definedName>
    <definedName name="Override___Wholesale_DB_pension_cash_excess_over_charge___control___real.ADDN2">#REF!</definedName>
    <definedName name="Override___Wholesale_DB_pension_cash_excess_over_charge___control___real.BR">#REF!</definedName>
    <definedName name="Override___Wholesale_DB_pension_cash_excess_over_charge___control___real.WN">#REF!</definedName>
    <definedName name="Override___Wholesale_DB_pension_cash_excess_over_charge___control___real.WR">#REF!</definedName>
    <definedName name="Override___Wholesale_DB_pension_cash_excess_over_charge___control___real.WWN">#REF!</definedName>
    <definedName name="Override___Wholesale_fixed_asset_life__post_override____control.ADDN1">#REF!</definedName>
    <definedName name="Override___Wholesale_fixed_asset_life__post_override____control.ADDN2">#REF!</definedName>
    <definedName name="Override___Wholesale_fixed_asset_life__post_override____control.BR">#REF!</definedName>
    <definedName name="Override___Wholesale_fixed_asset_life__post_override____control.WN">#REF!</definedName>
    <definedName name="Override___Wholesale_fixed_asset_life__post_override____control.WR">#REF!</definedName>
    <definedName name="Override___Wholesale_fixed_asset_life__post_override____control.WWN">#REF!</definedName>
    <definedName name="Override___Wholesale_WACC___nominal___Equity___nominal.ADDN1">#REF!</definedName>
    <definedName name="Override___Wholesale_WACC___nominal___Equity___nominal.ADDN2">#REF!</definedName>
    <definedName name="Override___Wholesale_WACC___nominal___Equity___nominal.BR">#REF!</definedName>
    <definedName name="Override___Wholesale_WACC___nominal___Equity___nominal.WN">#REF!</definedName>
    <definedName name="Override___Wholesale_WACC___nominal___Equity___nominal.WR">#REF!</definedName>
    <definedName name="Override___Wholesale_WACC___nominal___Equity___nominal.WWN">#REF!</definedName>
    <definedName name="Override___Wholesale_WACC___notional___Cost_of_debt___nominal.ADDN1">#REF!</definedName>
    <definedName name="Override___Wholesale_WACC___notional___Cost_of_debt___nominal.ADDN2">#REF!</definedName>
    <definedName name="Override___Wholesale_WACC___notional___Cost_of_debt___nominal.BR">#REF!</definedName>
    <definedName name="Override___Wholesale_WACC___notional___Cost_of_debt___nominal.WN">#REF!</definedName>
    <definedName name="Override___Wholesale_WACC___notional___Cost_of_debt___nominal.WR">#REF!</definedName>
    <definedName name="Override___Wholesale_WACC___notional___Cost_of_debt___nominal.WWN">#REF!</definedName>
    <definedName name="Override___Wholesale_WACC___notional___Gearing___nominal.ADDN1">#REF!</definedName>
    <definedName name="Override___Wholesale_WACC___notional___Gearing___nominal.ADDN2">#REF!</definedName>
    <definedName name="Override___Wholesale_WACC___notional___Gearing___nominal.BR">#REF!</definedName>
    <definedName name="Override___Wholesale_WACC___notional___Gearing___nominal.WN">#REF!</definedName>
    <definedName name="Override___Wholesale_WACC___notional___Gearing___nominal.WR">#REF!</definedName>
    <definedName name="Override___Wholesale_WACC___notional___Gearing___nominal.WWN">#REF!</definedName>
    <definedName name="Override___Year_on_year___change___CPI_H___Financial_year_average_indices_year_on_year__">#REF!</definedName>
    <definedName name="Override__dividend_yield">#REF!</definedName>
    <definedName name="OXF">#REF!</definedName>
    <definedName name="OXON">#REF!</definedName>
    <definedName name="Ozonation_EF_N2O">#REF!</definedName>
    <definedName name="Ozone_Drink">#REF!</definedName>
    <definedName name="P_L_expenditure_not_allowable_as_a_deduction_from_taxable_trading_profits___Wholesale___nominal">#REF!</definedName>
    <definedName name="P_L_expenditure_relating_to_renewals_not_allowable_as_a_deduction_from_taxable_trading_profits___Wholesale___nominal">#REF!</definedName>
    <definedName name="Passenger_Dom_CO2">#REF!</definedName>
    <definedName name="Passenger_Dom_pkm">#REF!</definedName>
    <definedName name="Passenger_Dom_Uplift">#REF!</definedName>
    <definedName name="Passenger_Freight_Dom_Uplift">#REF!</definedName>
    <definedName name="Passenger_Freight_LH_Uplift">#REF!</definedName>
    <definedName name="Passenger_Freight_SH_Uplift">#REF!</definedName>
    <definedName name="Passenger_LH_Ave_CO2">#REF!</definedName>
    <definedName name="Passenger_LH_Ave_pkm">#REF!</definedName>
    <definedName name="Passenger_LH_Busin_CO2">#REF!</definedName>
    <definedName name="Passenger_LH_Busin_pkm">#REF!</definedName>
    <definedName name="Passenger_LH_CO2">#REF!</definedName>
    <definedName name="Passenger_LH_Econ_CO2">#REF!</definedName>
    <definedName name="Passenger_LH_Econ_pkm">#REF!</definedName>
    <definedName name="Passenger_LH_First_CO2">#REF!</definedName>
    <definedName name="Passenger_LH_First_pkm">#REF!</definedName>
    <definedName name="Passenger_LH_Prem_Econ_CO2">#REF!</definedName>
    <definedName name="Passenger_LH_Prem_Econ_pkm">#REF!</definedName>
    <definedName name="Passenger_LH_Uplift">#REF!</definedName>
    <definedName name="Passenger_SH_Ave_CO2">#REF!</definedName>
    <definedName name="Passenger_SH_Ave_pkm">#REF!</definedName>
    <definedName name="Passenger_SH_Busin_CO2">#REF!</definedName>
    <definedName name="Passenger_SH_Busin_pkm">#REF!</definedName>
    <definedName name="Passenger_SH_CO2">#REF!</definedName>
    <definedName name="Passenger_SH_Econ_CO2">#REF!</definedName>
    <definedName name="Passenger_SH_Econ_pkm">#REF!</definedName>
    <definedName name="Passenger_SH_Uplift">#REF!</definedName>
    <definedName name="path_LTDS">#REF!</definedName>
    <definedName name="path_LTDS_2nd">#REF!</definedName>
    <definedName name="path_totex">#REF!</definedName>
    <definedName name="Paul">#REF!</definedName>
    <definedName name="PAYG____control___real.ADDN1">#REF!</definedName>
    <definedName name="PAYG____control___real.ADDN2">#REF!</definedName>
    <definedName name="PAYG____control___real.BR">#REF!</definedName>
    <definedName name="PAYG____control___real.WN">#REF!</definedName>
    <definedName name="PAYG____control___real.WR">#REF!</definedName>
    <definedName name="PAYG____control___real.WWN">#REF!</definedName>
    <definedName name="PAYG___nominal.ADDN1">#REF!</definedName>
    <definedName name="PAYG___nominal.ADDN2">#REF!</definedName>
    <definedName name="PAYG___nominal.BR">#REF!</definedName>
    <definedName name="PAYG___nominal.WN">#REF!</definedName>
    <definedName name="PAYG___nominal.WR">#REF!</definedName>
    <definedName name="PAYG___nominal.WWN">#REF!</definedName>
    <definedName name="PAYG___real.ADDN1">#REF!</definedName>
    <definedName name="PAYG___real.ADDN2">#REF!</definedName>
    <definedName name="PAYG___real.BR">#REF!</definedName>
    <definedName name="PAYG___real.WN">#REF!</definedName>
    <definedName name="PAYG___real.WR">#REF!</definedName>
    <definedName name="PAYG___real.WWN">#REF!</definedName>
    <definedName name="PAYG___real___ADDN1">#REF!</definedName>
    <definedName name="PAYG___real___ADDN2">#REF!</definedName>
    <definedName name="PAYG___real___BR">#REF!</definedName>
    <definedName name="PAYG___real___WR">#REF!</definedName>
    <definedName name="PAYG___real___WWN">#REF!</definedName>
    <definedName name="PAYG___real__WN">#REF!</definedName>
    <definedName name="PAYG___Wholesale___real">#REF!</definedName>
    <definedName name="PAYG_Totex___Appointee___nominal">#REF!</definedName>
    <definedName name="PAYG_Totex___Wholesale___nominal">#REF!</definedName>
    <definedName name="Pct_Tol">#REF!</definedName>
    <definedName name="pe_sewage">#REF!</definedName>
    <definedName name="Pension_accounting_charge___control___nominal.ADDN1">#REF!</definedName>
    <definedName name="Pension_accounting_charge___control___nominal.ADDN2">#REF!</definedName>
    <definedName name="Pension_accounting_charge___control___nominal.BR">#REF!</definedName>
    <definedName name="Pension_accounting_charge___control___nominal.WN">#REF!</definedName>
    <definedName name="Pension_accounting_charge___control___nominal.WR">#REF!</definedName>
    <definedName name="Pension_accounting_charge___control___nominal.WWN">#REF!</definedName>
    <definedName name="Pension_accounting_charge___post_financeability___control___nominal.ADDN1">#REF!</definedName>
    <definedName name="Pension_accounting_charge___post_financeability___control___nominal.ADDN2">#REF!</definedName>
    <definedName name="Pension_accounting_charge___post_financeability___control___nominal.BR">#REF!</definedName>
    <definedName name="Pension_accounting_charge___post_financeability___control___nominal.WN">#REF!</definedName>
    <definedName name="Pension_accounting_charge___post_financeability___control___nominal.WR">#REF!</definedName>
    <definedName name="Pension_accounting_charge___post_financeability___control___nominal.WWN">#REF!</definedName>
    <definedName name="Pension_contributions___Appointee___nominal">#REF!</definedName>
    <definedName name="Pension_contributions___Appointee___nominal.NEG">#REF!</definedName>
    <definedName name="Pension_deficit_recovery____real___WR">#REF!</definedName>
    <definedName name="Pension_deficit_recovery___real___ADDN1">#REF!</definedName>
    <definedName name="Pension_deficit_recovery___real___ADDN2">#REF!</definedName>
    <definedName name="Pension_deficit_recovery___real___BR">#REF!</definedName>
    <definedName name="Pension_deficit_recovery___real___WN">#REF!</definedName>
    <definedName name="Pension_deficit_recovery___real___WWN">#REF!</definedName>
    <definedName name="Pension_deficit_repair_allowance___nominal.ADDN1">#REF!</definedName>
    <definedName name="Pension_deficit_repair_allowance___nominal.ADDN2">#REF!</definedName>
    <definedName name="Pension_deficit_repair_allowance___nominal.BR">#REF!</definedName>
    <definedName name="Pension_deficit_repair_allowance___nominal.WN">#REF!</definedName>
    <definedName name="Pension_deficit_repair_allowance___nominal.WR">#REF!</definedName>
    <definedName name="Pension_deficit_repair_allowance___nominal.WWN">#REF!</definedName>
    <definedName name="Pension_deficit_repair_allowance___Wholesale___nominal">#REF!</definedName>
    <definedName name="percent_fraction_conversion">#REF!</definedName>
    <definedName name="Perfluorobutane_CO2eq_GWP">#REF!</definedName>
    <definedName name="Perfluorobutane_Weight">#REF!</definedName>
    <definedName name="Perfluorocyclobutane_CO2eq_GWP">#REF!</definedName>
    <definedName name="Perfluorocyclobutane_Weight">#REF!</definedName>
    <definedName name="Perfluoroethane_CO2eq_GWP">#REF!</definedName>
    <definedName name="Perfluoroethane_Weight">#REF!</definedName>
    <definedName name="Perfluorohexane_CO2eq_GWP">#REF!</definedName>
    <definedName name="Perfluorohexane_Weight">#REF!</definedName>
    <definedName name="Perfluoromethane_CO2eq_GWP">#REF!</definedName>
    <definedName name="Perfluoromethane_Weight">#REF!</definedName>
    <definedName name="Perfluoropentane_CO2eq_GWP">#REF!</definedName>
    <definedName name="Perfluoropentane_Weight">#REF!</definedName>
    <definedName name="Perfluoropropane_CO2eq_GWP">#REF!</definedName>
    <definedName name="Perfluoropropane_Weight">#REF!</definedName>
    <definedName name="Period_number">#REF!</definedName>
    <definedName name="Petrol_EF_CO2">#REF!</definedName>
    <definedName name="Petrol_Transport_Freight">#REF!</definedName>
    <definedName name="Petrol_Transport_Passenger">#REF!</definedName>
    <definedName name="Petrol_Van_CO2">#REF!</definedName>
    <definedName name="Petrol_Van_Miles">#REF!</definedName>
    <definedName name="PolicyAssumptionName">#REF!</definedName>
    <definedName name="POPN">#REF!</definedName>
    <definedName name="Positive_tax_calculated___nominal.ADDN1">#REF!</definedName>
    <definedName name="Positive_tax_calculated___nominal.ADDN2">#REF!</definedName>
    <definedName name="Positive_tax_calculated___nominal.BR">#REF!</definedName>
    <definedName name="Positive_tax_calculated___nominal.WN">#REF!</definedName>
    <definedName name="Positive_tax_calculated___nominal.WR">#REF!</definedName>
    <definedName name="Positive_tax_calculated___nominal.WWN">#REF!</definedName>
    <definedName name="Positive_tax_calculated___post_financeability___nominal.ADDN1">#REF!</definedName>
    <definedName name="Positive_tax_calculated___post_financeability___nominal.ADDN2">#REF!</definedName>
    <definedName name="Positive_tax_calculated___post_financeability___nominal.BR">#REF!</definedName>
    <definedName name="Positive_tax_calculated___post_financeability___nominal.WN">#REF!</definedName>
    <definedName name="Positive_tax_calculated___post_financeability___nominal.WR">#REF!</definedName>
    <definedName name="Positive_tax_calculated___post_financeability___nominal.WWN">#REF!</definedName>
    <definedName name="Post_2025_RCV___nominal.ADDN1">#REF!</definedName>
    <definedName name="Post_2025_RCV___nominal.ADDN1.BEG">#REF!</definedName>
    <definedName name="Post_2025_RCV___nominal.ADDN2">#REF!</definedName>
    <definedName name="Post_2025_RCV___nominal.ADDN2.BEG">#REF!</definedName>
    <definedName name="Post_2025_RCV___nominal.BR">#REF!</definedName>
    <definedName name="Post_2025_RCV___nominal.BR.BEG">#REF!</definedName>
    <definedName name="Post_2025_RCV___nominal.WN">#REF!</definedName>
    <definedName name="Post_2025_RCV___nominal.WN.BEG">#REF!</definedName>
    <definedName name="Post_2025_RCV___nominal.WR">#REF!</definedName>
    <definedName name="Post_2025_RCV___nominal.WR.BEG">#REF!</definedName>
    <definedName name="Post_2025_RCV___nominal.WWN">#REF!</definedName>
    <definedName name="Post_2025_RCV___nominal.WWN.BEG">#REF!</definedName>
    <definedName name="Post_2025_RCV___nominal___not_negative_check.ADDN1">#REF!</definedName>
    <definedName name="Post_2025_RCV___nominal___not_negative_check.ADDN2">#REF!</definedName>
    <definedName name="Post_2025_RCV___nominal___not_negative_check.BR">#REF!</definedName>
    <definedName name="Post_2025_RCV___nominal___not_negative_check.WN">#REF!</definedName>
    <definedName name="Post_2025_RCV___nominal___not_negative_check.WR">#REF!</definedName>
    <definedName name="Post_2025_RCV___nominal___not_negative_check.WWN">#REF!</definedName>
    <definedName name="Post_2025_RCV___nominal___not_negative_check_overall.ADDN1">#REF!</definedName>
    <definedName name="Post_2025_RCV___nominal___not_negative_check_overall.ADDN2">#REF!</definedName>
    <definedName name="Post_2025_RCV___nominal___not_negative_check_overall.BR">#REF!</definedName>
    <definedName name="Post_2025_RCV___nominal___not_negative_check_overall.WN">#REF!</definedName>
    <definedName name="Post_2025_RCV___nominal___not_negative_check_overall.WR">#REF!</definedName>
    <definedName name="Post_2025_RCV___nominal___not_negative_check_overall.WWN">#REF!</definedName>
    <definedName name="Post_2025_RCV___opening_plus_movement___nominal.ADDN1">#REF!</definedName>
    <definedName name="Post_2025_RCV___opening_plus_movement___nominal.ADDN2">#REF!</definedName>
    <definedName name="Post_2025_RCV___opening_plus_movement___nominal.BR">#REF!</definedName>
    <definedName name="Post_2025_RCV___opening_plus_movement___nominal.WN">#REF!</definedName>
    <definedName name="Post_2025_RCV___opening_plus_movement___nominal.WR">#REF!</definedName>
    <definedName name="Post_2025_RCV___opening_plus_movement___nominal.WWN">#REF!</definedName>
    <definedName name="Post_2025_RCV___real.ADDN1">#REF!</definedName>
    <definedName name="Post_2025_RCV___real.ADDN2">#REF!</definedName>
    <definedName name="Post_2025_RCV___real.BR">#REF!</definedName>
    <definedName name="Post_2025_RCV___real.WN">#REF!</definedName>
    <definedName name="Post_2025_RCV___real.WR">#REF!</definedName>
    <definedName name="Post_2025_RCV___real.WWN">#REF!</definedName>
    <definedName name="Post_2025_RCV_additions___nominal.ADDN1">#REF!</definedName>
    <definedName name="Post_2025_RCV_additions___nominal.ADDN2">#REF!</definedName>
    <definedName name="Post_2025_RCV_additions___nominal.BR">#REF!</definedName>
    <definedName name="Post_2025_RCV_additions___nominal.WN">#REF!</definedName>
    <definedName name="Post_2025_RCV_additions___nominal.WR">#REF!</definedName>
    <definedName name="Post_2025_RCV_additions___nominal.WWN">#REF!</definedName>
    <definedName name="Post_2025_RCV_additions___real.ADDN1">#REF!</definedName>
    <definedName name="Post_2025_RCV_additions___real.ADDN2">#REF!</definedName>
    <definedName name="Post_2025_RCV_additions___real.BR">#REF!</definedName>
    <definedName name="Post_2025_RCV_additions___real.WN">#REF!</definedName>
    <definedName name="Post_2025_RCV_additions___real.WR">#REF!</definedName>
    <definedName name="Post_2025_RCV_additions___real.WWN">#REF!</definedName>
    <definedName name="Post_2025_RCV_run_off___nominal.ADDN1">#REF!</definedName>
    <definedName name="Post_2025_RCV_run_off___nominal.ADDN2">#REF!</definedName>
    <definedName name="Post_2025_RCV_run_off___nominal.BR">#REF!</definedName>
    <definedName name="Post_2025_RCV_run_off___nominal.WN">#REF!</definedName>
    <definedName name="Post_2025_RCV_run_off___nominal.WR">#REF!</definedName>
    <definedName name="Post_2025_RCV_run_off___nominal.WWN">#REF!</definedName>
    <definedName name="Post_2025_RCV_run_off___real.ADDN1">#REF!</definedName>
    <definedName name="Post_2025_RCV_run_off___real.ADDN2">#REF!</definedName>
    <definedName name="Post_2025_RCV_run_off___real.BR">#REF!</definedName>
    <definedName name="Post_2025_RCV_run_off___real.WN">#REF!</definedName>
    <definedName name="Post_2025_RCV_run_off___real.WR">#REF!</definedName>
    <definedName name="Post_2025_RCV_run_off___real.WWN">#REF!</definedName>
    <definedName name="Post_2025_RCV_run_off_after_year_of_addition_to_RCV___nominal.ADDN1">#REF!</definedName>
    <definedName name="Post_2025_RCV_run_off_after_year_of_addition_to_RCV___nominal.ADDN2">#REF!</definedName>
    <definedName name="Post_2025_RCV_run_off_after_year_of_addition_to_RCV___nominal.BR">#REF!</definedName>
    <definedName name="Post_2025_RCV_run_off_after_year_of_addition_to_RCV___nominal.WN">#REF!</definedName>
    <definedName name="Post_2025_RCV_run_off_after_year_of_addition_to_RCV___nominal.WR">#REF!</definedName>
    <definedName name="Post_2025_RCV_run_off_after_year_of_addition_to_RCV___nominal.WWN">#REF!</definedName>
    <definedName name="Post_2025_RCV_run_off_in_year_of_addition_to_RCV___nominal.ADDN1">#REF!</definedName>
    <definedName name="Post_2025_RCV_run_off_in_year_of_addition_to_RCV___nominal.ADDN2">#REF!</definedName>
    <definedName name="Post_2025_RCV_run_off_in_year_of_addition_to_RCV___nominal.BR">#REF!</definedName>
    <definedName name="Post_2025_RCV_run_off_in_year_of_addition_to_RCV___nominal.WN">#REF!</definedName>
    <definedName name="Post_2025_RCV_run_off_in_year_of_addition_to_RCV___nominal.WR">#REF!</definedName>
    <definedName name="Post_2025_RCV_run_off_in_year_of_addition_to_RCV___nominal.WWN">#REF!</definedName>
    <definedName name="Post_financeability_adjustments___nominal.ADDN1">#REF!</definedName>
    <definedName name="Post_financeability_adjustments___nominal.ADDN2">#REF!</definedName>
    <definedName name="Post_financeability_adjustments___nominal.BR">#REF!</definedName>
    <definedName name="Post_financeability_adjustments___nominal.WN">#REF!</definedName>
    <definedName name="Post_financeability_adjustments___nominal.WR">#REF!</definedName>
    <definedName name="Post_financeability_adjustments___nominal.WWN">#REF!</definedName>
    <definedName name="Post_financeability_adjustments___real___ADDN1">#REF!</definedName>
    <definedName name="Post_financeability_adjustments___real___ADDN2">#REF!</definedName>
    <definedName name="Post_financeability_adjustments___real___BR">#REF!</definedName>
    <definedName name="Post_financeability_adjustments___real___WN">#REF!</definedName>
    <definedName name="Post_financeability_adjustments___real___WR">#REF!</definedName>
    <definedName name="Post_financeability_adjustments___real___WWN">#REF!</definedName>
    <definedName name="Post_financeability_adjustments_eligible_for_tax_uplift___real.ADDN1">#REF!</definedName>
    <definedName name="Post_financeability_adjustments_eligible_for_tax_uplift___real.ADDN2">#REF!</definedName>
    <definedName name="Post_financeability_adjustments_eligible_for_tax_uplift___real.BR">#REF!</definedName>
    <definedName name="Post_financeability_adjustments_eligible_for_tax_uplift___real.WN">#REF!</definedName>
    <definedName name="Post_financeability_adjustments_eligible_for_tax_uplift___real.WR">#REF!</definedName>
    <definedName name="Post_financeability_adjustments_eligible_for_tax_uplift___real.WWN">#REF!</definedName>
    <definedName name="Post_financeability_adjustments_not_eligible_for_tax_uplift___alert.ADDN1">#REF!</definedName>
    <definedName name="Post_financeability_adjustments_not_eligible_for_tax_uplift___alert.ADDN2">#REF!</definedName>
    <definedName name="Post_financeability_adjustments_not_eligible_for_tax_uplift___alert.BR">#REF!</definedName>
    <definedName name="Post_financeability_adjustments_not_eligible_for_tax_uplift___alert.WN">#REF!</definedName>
    <definedName name="Post_financeability_adjustments_not_eligible_for_tax_uplift___alert.WR">#REF!</definedName>
    <definedName name="Post_financeability_adjustments_not_eligible_for_tax_uplift___alert.WWN">#REF!</definedName>
    <definedName name="Post_financeability_adjustments_not_eligible_for_tax_uplift___alert_overall.ADDN1">#REF!</definedName>
    <definedName name="Post_financeability_adjustments_not_eligible_for_tax_uplift___alert_overall.ADDN2">#REF!</definedName>
    <definedName name="Post_financeability_adjustments_not_eligible_for_tax_uplift___alert_overall.BR">#REF!</definedName>
    <definedName name="Post_financeability_adjustments_not_eligible_for_tax_uplift___alert_overall.WN">#REF!</definedName>
    <definedName name="Post_financeability_adjustments_not_eligible_for_tax_uplift___alert_overall.WR">#REF!</definedName>
    <definedName name="Post_financeability_adjustments_not_eligible_for_tax_uplift___alert_overall.WWN">#REF!</definedName>
    <definedName name="Post_financeability_adjustments_not_eligible_for_tax_uplift___real.ADDN1">#REF!</definedName>
    <definedName name="Post_financeability_adjustments_not_eligible_for_tax_uplift___real.ADDN2">#REF!</definedName>
    <definedName name="Post_financeability_adjustments_not_eligible_for_tax_uplift___real.BR">#REF!</definedName>
    <definedName name="Post_financeability_adjustments_not_eligible_for_tax_uplift___real.WN">#REF!</definedName>
    <definedName name="Post_financeability_adjustments_not_eligible_for_tax_uplift___real.WR">#REF!</definedName>
    <definedName name="Post_financeability_adjustments_not_eligible_for_tax_uplift___real.WWN">#REF!</definedName>
    <definedName name="Post_financeability_Interest_adjustment_for_retail_business___nominal">#REF!</definedName>
    <definedName name="Post_financeability_Interest_adjustment_for_retail_residential___nominal">#REF!</definedName>
    <definedName name="Post_financeability_not_eligble_for_tax_uplift_adjusted_for_double_count___real.ADDN1">#REF!</definedName>
    <definedName name="Post_financeability_not_eligble_for_tax_uplift_adjusted_for_double_count___real.ADDN2">#REF!</definedName>
    <definedName name="Post_financeability_not_eligble_for_tax_uplift_adjusted_for_double_count___real.BR">#REF!</definedName>
    <definedName name="Post_financeability_not_eligble_for_tax_uplift_adjusted_for_double_count___real.WN">#REF!</definedName>
    <definedName name="Post_financeability_not_eligble_for_tax_uplift_adjusted_for_double_count___real.WR">#REF!</definedName>
    <definedName name="Post_financeability_not_eligble_for_tax_uplift_adjusted_for_double_count___real.WWN">#REF!</definedName>
    <definedName name="Post_forecast_period_flag">#REF!</definedName>
    <definedName name="Post_forecast_period_flag_total">#REF!</definedName>
    <definedName name="Post_tax_cash_flow___Business___nominal">#REF!</definedName>
    <definedName name="Post_tax_cash_flow___Residential___nominal">#REF!</definedName>
    <definedName name="Post_tax_return_on_RCV">#REF!</definedName>
    <definedName name="Post_tax_return_on_RCV___ADDN1__nominal">#REF!</definedName>
    <definedName name="Post_tax_return_on_RCV___ADDN2___nominal">#REF!</definedName>
    <definedName name="Post_tax_return_on_RCV___BR___nominal">#REF!</definedName>
    <definedName name="Post_tax_return_on_RCV___control.ADDN1">#REF!</definedName>
    <definedName name="Post_tax_return_on_RCV___control.ADDN2">#REF!</definedName>
    <definedName name="Post_tax_return_on_RCV___control.BR">#REF!</definedName>
    <definedName name="Post_tax_return_on_RCV___control.WN">#REF!</definedName>
    <definedName name="Post_tax_return_on_RCV___control.WR">#REF!</definedName>
    <definedName name="Post_tax_return_on_RCV___control.WWN">#REF!</definedName>
    <definedName name="Post_tax_return_on_RCV___WN___nominal">#REF!</definedName>
    <definedName name="Post_tax_return_on_RCV___WR___nominal">#REF!</definedName>
    <definedName name="Post_tax_return_on_RCV___WWN___nominal">#REF!</definedName>
    <definedName name="Power_CHP">#REF!</definedName>
    <definedName name="Power_NGasCHP_Admin">#REF!</definedName>
    <definedName name="Power_NGasCHP_Drink">#REF!</definedName>
    <definedName name="Power_NGasCHP_Import1">#REF!</definedName>
    <definedName name="Power_NGasCHP_Import2">#REF!</definedName>
    <definedName name="Power_NGasCHP_Sewage">#REF!</definedName>
    <definedName name="POWYS">#REF!</definedName>
    <definedName name="PPM_Actuals">#REF!</definedName>
    <definedName name="Pre_2020_RCV___nominal.ADDN1">#REF!</definedName>
    <definedName name="Pre_2020_RCV___nominal.ADDN1.BEG">#REF!</definedName>
    <definedName name="Pre_2020_RCV___nominal.ADDN2">#REF!</definedName>
    <definedName name="Pre_2020_RCV___nominal.ADDN2.BEG">#REF!</definedName>
    <definedName name="Pre_2020_RCV___nominal.BR">#REF!</definedName>
    <definedName name="Pre_2020_RCV___nominal.BR.BEG">#REF!</definedName>
    <definedName name="Pre_2020_RCV___nominal.WN">#REF!</definedName>
    <definedName name="Pre_2020_RCV___nominal.WN.BEG">#REF!</definedName>
    <definedName name="Pre_2020_RCV___nominal.WR">#REF!</definedName>
    <definedName name="Pre_2020_RCV___nominal.WR.BEG">#REF!</definedName>
    <definedName name="Pre_2020_RCV___nominal.WWN">#REF!</definedName>
    <definedName name="Pre_2020_RCV___nominal.WWN.BEG">#REF!</definedName>
    <definedName name="Pre_2020_RCV___not_negative_check.ADDN1">#REF!</definedName>
    <definedName name="Pre_2020_RCV___not_negative_check.ADDN2">#REF!</definedName>
    <definedName name="Pre_2020_RCV___not_negative_check.BR">#REF!</definedName>
    <definedName name="Pre_2020_RCV___not_negative_check.WN">#REF!</definedName>
    <definedName name="Pre_2020_RCV___not_negative_check.WR">#REF!</definedName>
    <definedName name="Pre_2020_RCV___not_negative_check.WWN">#REF!</definedName>
    <definedName name="Pre_2020_RCV___not_negative_check_overall.ADDN1">#REF!</definedName>
    <definedName name="Pre_2020_RCV___not_negative_check_overall.ADDN2">#REF!</definedName>
    <definedName name="Pre_2020_RCV___not_negative_check_overall.BR">#REF!</definedName>
    <definedName name="Pre_2020_RCV___not_negative_check_overall.WN">#REF!</definedName>
    <definedName name="Pre_2020_RCV___not_negative_check_overall.WR">#REF!</definedName>
    <definedName name="Pre_2020_RCV___not_negative_check_overall.WWN">#REF!</definedName>
    <definedName name="Pre_2020_RCV___opening_plus_indexation___nominal.ADDN1">#REF!</definedName>
    <definedName name="Pre_2020_RCV___opening_plus_indexation___nominal.ADDN2">#REF!</definedName>
    <definedName name="Pre_2020_RCV___opening_plus_indexation___nominal.BR">#REF!</definedName>
    <definedName name="Pre_2020_RCV___opening_plus_indexation___nominal.WN">#REF!</definedName>
    <definedName name="Pre_2020_RCV___opening_plus_indexation___nominal.WR">#REF!</definedName>
    <definedName name="Pre_2020_RCV___opening_plus_indexation___nominal.WWN">#REF!</definedName>
    <definedName name="Pre_2020_RCV___real.ADDN1">#REF!</definedName>
    <definedName name="Pre_2020_RCV___real.ADDN2">#REF!</definedName>
    <definedName name="Pre_2020_RCV___real.BR">#REF!</definedName>
    <definedName name="Pre_2020_RCV___real.WN">#REF!</definedName>
    <definedName name="Pre_2020_RCV___real.WR">#REF!</definedName>
    <definedName name="Pre_2020_RCV___real.WWN">#REF!</definedName>
    <definedName name="Pre_2020_RCV___run_off___real.ADDN1">#REF!</definedName>
    <definedName name="Pre_2020_RCV___run_off___real.ADDN2">#REF!</definedName>
    <definedName name="Pre_2020_RCV___run_off___real.BR">#REF!</definedName>
    <definedName name="Pre_2020_RCV___run_off___real.WN">#REF!</definedName>
    <definedName name="Pre_2020_RCV___run_off___real.WR">#REF!</definedName>
    <definedName name="Pre_2020_RCV___run_off___real.WWN">#REF!</definedName>
    <definedName name="Pre_2020_RCV___run_off__nominal.ADDN1">#REF!</definedName>
    <definedName name="Pre_2020_RCV___run_off__nominal.ADDN2">#REF!</definedName>
    <definedName name="Pre_2020_RCV___run_off__nominal.BR">#REF!</definedName>
    <definedName name="Pre_2020_RCV___run_off__nominal.WN">#REF!</definedName>
    <definedName name="Pre_2020_RCV___run_off__nominal.WR">#REF!</definedName>
    <definedName name="Pre_2020_RCV___run_off__nominal.WWN">#REF!</definedName>
    <definedName name="Pre_2020_RCV_initial_balance___nominal.ADDN1">#REF!</definedName>
    <definedName name="Pre_2020_RCV_initial_balance___nominal.ADDN2">#REF!</definedName>
    <definedName name="Pre_2020_RCV_initial_balance___nominal.BR">#REF!</definedName>
    <definedName name="Pre_2020_RCV_initial_balance___nominal.WN">#REF!</definedName>
    <definedName name="Pre_2020_RCV_initial_balance___nominal.WR">#REF!</definedName>
    <definedName name="Pre_2020_RCV_initial_balance___nominal.WWN">#REF!</definedName>
    <definedName name="Pre_2020_RCV_initial_balance___not_negative_check.ADDN1">#REF!</definedName>
    <definedName name="Pre_2020_RCV_initial_balance___not_negative_check.ADDN2">#REF!</definedName>
    <definedName name="Pre_2020_RCV_initial_balance___not_negative_check.BR">#REF!</definedName>
    <definedName name="Pre_2020_RCV_initial_balance___not_negative_check.WN">#REF!</definedName>
    <definedName name="Pre_2020_RCV_initial_balance___not_negative_check.WR">#REF!</definedName>
    <definedName name="Pre_2020_RCV_initial_balance___not_negative_check.WWN">#REF!</definedName>
    <definedName name="Pre_2020_RCV_initial_balance___not_negative_check_overall.ADDN1">#REF!</definedName>
    <definedName name="Pre_2020_RCV_initial_balance___not_negative_check_overall.ADDN2">#REF!</definedName>
    <definedName name="Pre_2020_RCV_initial_balance___not_negative_check_overall.BR">#REF!</definedName>
    <definedName name="Pre_2020_RCV_initial_balance___not_negative_check_overall.WN">#REF!</definedName>
    <definedName name="Pre_2020_RCV_initial_balance___not_negative_check_overall.WR">#REF!</definedName>
    <definedName name="Pre_2020_RCV_initial_balance___not_negative_check_overall.WWN">#REF!</definedName>
    <definedName name="Pre_2020_RCV_initial_balance___wholesale___nominal">#REF!</definedName>
    <definedName name="Pre_forecast_period_flag">#REF!</definedName>
    <definedName name="Pre_forecast_period_flag_total">#REF!</definedName>
    <definedName name="Pre_tax_cash_flow___Business___nominal">#REF!</definedName>
    <definedName name="Pre_tax_cash_flow___Residential___nominal">#REF!</definedName>
    <definedName name="Pre_tax_return_on_RCV">#REF!</definedName>
    <definedName name="Pre_tax_return_on_RCV___ADDN1___nominal">#REF!</definedName>
    <definedName name="Pre_tax_return_on_RCV___ADDN2___nominal">#REF!</definedName>
    <definedName name="Pre_tax_return_on_RCV___BR___nominal">#REF!</definedName>
    <definedName name="Pre_tax_return_on_RCV___control.ADDN1">#REF!</definedName>
    <definedName name="Pre_tax_return_on_RCV___control.ADDN2">#REF!</definedName>
    <definedName name="Pre_tax_return_on_RCV___control.BR">#REF!</definedName>
    <definedName name="Pre_tax_return_on_RCV___control.WN">#REF!</definedName>
    <definedName name="Pre_tax_return_on_RCV___control.WR">#REF!</definedName>
    <definedName name="Pre_tax_return_on_RCV___control.WWN">#REF!</definedName>
    <definedName name="Pre_tax_return_on_RCV___WN___nominal">#REF!</definedName>
    <definedName name="Pre_tax_return_on_RCV___WR___nominal">#REF!</definedName>
    <definedName name="Pre_tax_return_on_RCV___WWN___nominal">#REF!</definedName>
    <definedName name="PriceBaseCurrency">#REF!</definedName>
    <definedName name="PriceBaseFinancialYears">#REF!</definedName>
    <definedName name="PriceBaseType">#REF!</definedName>
    <definedName name="PriceBaseYearAndMonth">#REF!</definedName>
    <definedName name="PricingType">#REF!</definedName>
    <definedName name="PrimaryRC04">#REF!</definedName>
    <definedName name="PrimaryRC05">#REF!</definedName>
    <definedName name="_xlnm.Print_Area" localSheetId="0">Cover!$A:$J</definedName>
    <definedName name="_xlnm.Print_Area" localSheetId="4">#REF!</definedName>
    <definedName name="_xlnm.Print_Area" localSheetId="6">#REF!</definedName>
    <definedName name="_xlnm.Print_Area" localSheetId="12">#REF!</definedName>
    <definedName name="_xlnm.Print_Area" localSheetId="5">#REF!</definedName>
    <definedName name="_xlnm.Print_Area" localSheetId="7">#REF!</definedName>
    <definedName name="_xlnm.Print_Area" localSheetId="8">#REF!</definedName>
    <definedName name="_xlnm.Print_Area">#REF!</definedName>
    <definedName name="Print_Area_T16" localSheetId="4">#REF!</definedName>
    <definedName name="Print_Area_T16" localSheetId="6">#REF!</definedName>
    <definedName name="Print_Area_T16" localSheetId="12">#REF!</definedName>
    <definedName name="Print_Area_T16" localSheetId="5">#REF!</definedName>
    <definedName name="Print_Area_T16" localSheetId="7">#REF!</definedName>
    <definedName name="Print_Area_T16" localSheetId="8">#REF!</definedName>
    <definedName name="Print_Area_T16">#REF!</definedName>
    <definedName name="Proceeds_from_share_issues___Appointee___nominal">#REF!</definedName>
    <definedName name="Proceeds_from_share_issues___control___nominal.ADDN1">#REF!</definedName>
    <definedName name="Proceeds_from_share_issues___control___nominal.ADDN2">#REF!</definedName>
    <definedName name="Proceeds_from_share_issues___control___nominal.BR">#REF!</definedName>
    <definedName name="Proceeds_from_share_issues___control___nominal.WN">#REF!</definedName>
    <definedName name="Proceeds_from_share_issues___control___nominal.WR">#REF!</definedName>
    <definedName name="Proceeds_from_share_issues___control___nominal.WWN">#REF!</definedName>
    <definedName name="Proceeds_from_share_issues___Wholesale___nominal">#REF!</definedName>
    <definedName name="ProfileInps" localSheetId="4">#REF!</definedName>
    <definedName name="ProfileInps" localSheetId="6">#REF!</definedName>
    <definedName name="ProfileInps" localSheetId="12">#REF!</definedName>
    <definedName name="ProfileInps" localSheetId="5">#REF!</definedName>
    <definedName name="ProfileInps" localSheetId="7">#REF!</definedName>
    <definedName name="ProfileInps" localSheetId="8">#REF!</definedName>
    <definedName name="ProfileInps">#REF!</definedName>
    <definedName name="Profit_after_tax___Appointee___nominal">#REF!</definedName>
    <definedName name="Profit_after_tax_post_financeability_adjustment___appointee___nominal">#REF!</definedName>
    <definedName name="Profit_before_tax___Appointee___nominal">#REF!</definedName>
    <definedName name="progs">#REF!</definedName>
    <definedName name="Project_List___by_Subline">#REF!</definedName>
    <definedName name="Properties_WW">#REF!</definedName>
    <definedName name="Proportion_of_debtors_to_revenue">#REF!</definedName>
    <definedName name="Proportion_of_net_margin_customers___Tariff_Band.1">#REF!</definedName>
    <definedName name="Proportion_of_net_margin_customers___Tariff_Band.2">#REF!</definedName>
    <definedName name="Proportion_of_net_margin_customers___Tariff_Band.3">#REF!</definedName>
    <definedName name="Proportion_of_non_PAYG_Totex_that_is_subject_to_depreciation_in_year_of_addition_to_RCV">#REF!</definedName>
    <definedName name="Proportion_of_RCV_for_control.ADDN1">#REF!</definedName>
    <definedName name="Proportion_of_RCV_for_control.ADDN2">#REF!</definedName>
    <definedName name="Proportion_of_RCV_for_control.BR">#REF!</definedName>
    <definedName name="Proportion_of_RCV_for_control.WN">#REF!</definedName>
    <definedName name="Proportion_of_RCV_for_control.WR">#REF!</definedName>
    <definedName name="Proportion_of_RCV_for_control.WWN">#REF!</definedName>
    <definedName name="Proportion_of_tariff_costs.1">#REF!</definedName>
    <definedName name="Proportion_of_tariff_costs.2">#REF!</definedName>
    <definedName name="Proportion_of_tariff_costs.3">#REF!</definedName>
    <definedName name="Proposed_residential_retail_net_margin">#REF!</definedName>
    <definedName name="Provision___Appointee___nominal">#REF!</definedName>
    <definedName name="Provision_liabilities_balance___Appointee___nominal">#REF!</definedName>
    <definedName name="Provisions_balance___control___nominal.ADDN1">#REF!</definedName>
    <definedName name="Provisions_balance___control___nominal.ADDN1.BEG">#REF!</definedName>
    <definedName name="Provisions_balance___control___nominal.ADDN2">#REF!</definedName>
    <definedName name="Provisions_balance___control___nominal.ADDN2.BEG">#REF!</definedName>
    <definedName name="Provisions_balance___control___nominal.BR">#REF!</definedName>
    <definedName name="Provisions_balance___control___nominal.BR.BEG">#REF!</definedName>
    <definedName name="Provisions_balance___control___nominal.WN">#REF!</definedName>
    <definedName name="Provisions_balance___control___nominal.WN.BEG">#REF!</definedName>
    <definedName name="Provisions_balance___control___nominal.WR">#REF!</definedName>
    <definedName name="Provisions_balance___control___nominal.WR.BEG">#REF!</definedName>
    <definedName name="Provisions_balance___control___nominal.WWN">#REF!</definedName>
    <definedName name="Provisions_balance___control___nominal.WWN.BEG">#REF!</definedName>
    <definedName name="Provisions_balance___Wholesale___nominal">#REF!</definedName>
    <definedName name="PRT">#REF!</definedName>
    <definedName name="PRTapr">#REF!</definedName>
    <definedName name="PRTBPinputs">#REF!</definedName>
    <definedName name="PRTBPtrans">#REF!</definedName>
    <definedName name="PRTCOUNT">#REF!</definedName>
    <definedName name="PRTEND">#REF!</definedName>
    <definedName name="PRTSTART">#REF!</definedName>
    <definedName name="PRTtransition">#REF!</definedName>
    <definedName name="PSETUP">#REF!</definedName>
    <definedName name="PTABLE">#REF!</definedName>
    <definedName name="pty">#REF!</definedName>
    <definedName name="PV_base_date">#REF!</definedName>
    <definedName name="PV_discount_factor.ADDN1">#REF!</definedName>
    <definedName name="PV_discount_factor.ADDN2">#REF!</definedName>
    <definedName name="PV_discount_factor.BR">#REF!</definedName>
    <definedName name="PV_discount_factor.WN">#REF!</definedName>
    <definedName name="PV_discount_factor.WR">#REF!</definedName>
    <definedName name="PV_discount_factor.WWN">#REF!</definedName>
    <definedName name="PV_discount_factor___BR">#REF!</definedName>
    <definedName name="PV_of_re_profiled_allowed_revenue___active___real.ADDN1">#REF!</definedName>
    <definedName name="PV_of_re_profiled_allowed_revenue___active___real.ADDN2">#REF!</definedName>
    <definedName name="PV_of_re_profiled_allowed_revenue___active___real.BR">#REF!</definedName>
    <definedName name="PV_of_re_profiled_allowed_revenue___active___real.WN">#REF!</definedName>
    <definedName name="PV_of_re_profiled_allowed_revenue___active___real.WR">#REF!</definedName>
    <definedName name="PV_of_re_profiled_allowed_revenue___active___real.WWN">#REF!</definedName>
    <definedName name="PV_of_revenue_requirement_excl._tax_charge___real.ADDN1">#REF!</definedName>
    <definedName name="PV_of_revenue_requirement_excl._tax_charge___real.ADDN2">#REF!</definedName>
    <definedName name="PV_of_revenue_requirement_excl._tax_charge___real.BR">#REF!</definedName>
    <definedName name="PV_of_revenue_requirement_excl._tax_charge___real.WN">#REF!</definedName>
    <definedName name="PV_of_revenue_requirement_excl._tax_charge___real.WR">#REF!</definedName>
    <definedName name="PV_of_revenue_requirement_excl._tax_charge___real.WWN">#REF!</definedName>
    <definedName name="Q">#REF!</definedName>
    <definedName name="QAA_reward__penalty____real.ADDN1">#REF!</definedName>
    <definedName name="QAA_reward__penalty____real.ADDN2">#REF!</definedName>
    <definedName name="QAA_reward__penalty____real.BR">#REF!</definedName>
    <definedName name="QAA_reward__penalty____real.WN">#REF!</definedName>
    <definedName name="QAA_reward__penalty____real.WR">#REF!</definedName>
    <definedName name="QAA_reward__penalty____real.WWN">#REF!</definedName>
    <definedName name="qfx" localSheetId="0" hidden="1">{"NET",#N/A,FALSE,"401C11"}</definedName>
    <definedName name="qfx" localSheetId="4" hidden="1">{"NET",#N/A,FALSE,"401C11"}</definedName>
    <definedName name="qfx" localSheetId="6" hidden="1">{"NET",#N/A,FALSE,"401C11"}</definedName>
    <definedName name="qfx" localSheetId="12" hidden="1">{"NET",#N/A,FALSE,"401C11"}</definedName>
    <definedName name="qfx" localSheetId="5" hidden="1">{"NET",#N/A,FALSE,"401C11"}</definedName>
    <definedName name="qfx" localSheetId="7" hidden="1">{"NET",#N/A,FALSE,"401C11"}</definedName>
    <definedName name="qfx" localSheetId="8" hidden="1">{"NET",#N/A,FALSE,"401C11"}</definedName>
    <definedName name="qfx" hidden="1">{"NET",#N/A,FALSE,"401C11"}</definedName>
    <definedName name="qsysExpenditureExportByProject">#REF!</definedName>
    <definedName name="qsysPlanProjectExport">#REF!</definedName>
    <definedName name="Quarter1">#REF!</definedName>
    <definedName name="qwefqefa" localSheetId="0" hidden="1">#REF!</definedName>
    <definedName name="qwefqefa" localSheetId="4" hidden="1">#REF!</definedName>
    <definedName name="qwefqefa" localSheetId="6" hidden="1">#REF!</definedName>
    <definedName name="qwefqefa" localSheetId="5" hidden="1">#REF!</definedName>
    <definedName name="qwefqefa" hidden="1">#REF!</definedName>
    <definedName name="Rail_Freight_Tonne_km">#REF!</definedName>
    <definedName name="Rail_Freight_Tonne_km_CO2">#REF!</definedName>
    <definedName name="Rail_Freight_TonneMiles">#REF!</definedName>
    <definedName name="RangeSelection">#REF!</definedName>
    <definedName name="Raw_Data_Less_Adj">OFFSET(#REF!,0,0,COUNTA(#REF!),COUNTA(#REF!))</definedName>
    <definedName name="RCF_to_capex___Appointee">#REF!</definedName>
    <definedName name="RCV___EBITDA___Appointee">#REF!</definedName>
    <definedName name="RCV___EBITDA___Control.ADDN1">#REF!</definedName>
    <definedName name="RCV___EBITDA___Control.ADDN2">#REF!</definedName>
    <definedName name="RCV___EBITDA___Control.BR">#REF!</definedName>
    <definedName name="RCV___EBITDA___Control.WN">#REF!</definedName>
    <definedName name="RCV___EBITDA___Control.WR">#REF!</definedName>
    <definedName name="RCV___EBITDA___Control.WWN">#REF!</definedName>
    <definedName name="RCV___nominal_BEG.ADDN1">#REF!</definedName>
    <definedName name="RCV___nominal_BEG.ADDN2">#REF!</definedName>
    <definedName name="RCV___nominal_BEG.BR">#REF!</definedName>
    <definedName name="RCV___nominal_BEG.WN">#REF!</definedName>
    <definedName name="RCV___nominal_BEG.WR">#REF!</definedName>
    <definedName name="RCV___nominal_BEG.WWN">#REF!</definedName>
    <definedName name="RCV___Wholesale___nominal_BEG">#REF!</definedName>
    <definedName name="RCV_additions_run_off___control___real.ADDN1">#REF!</definedName>
    <definedName name="RCV_additions_run_off___control___real.ADDN2">#REF!</definedName>
    <definedName name="RCV_additions_run_off___control___real.BR">#REF!</definedName>
    <definedName name="RCV_additions_run_off___control___real.WN">#REF!</definedName>
    <definedName name="RCV_additions_run_off___control___real.WR">#REF!</definedName>
    <definedName name="RCV_additions_run_off___control___real.WWN">#REF!</definedName>
    <definedName name="RCV_apportionment_percentage_CALC.ADDN1">#REF!</definedName>
    <definedName name="RCV_apportionment_percentage_CALC.ADDN2">#REF!</definedName>
    <definedName name="RCV_apportionment_percentage_CALC.BR">#REF!</definedName>
    <definedName name="RCV_apportionment_percentage_CALC.WN">#REF!</definedName>
    <definedName name="RCV_apportionment_percentage_CALC.WR">#REF!</definedName>
    <definedName name="RCV_apportionment_percentage_CALC.WWN">#REF!</definedName>
    <definedName name="RCV_balance___Appointee___nominal">#REF!</definedName>
    <definedName name="RCV_balance___forecast___ADDN1__nominal">#REF!</definedName>
    <definedName name="RCV_balance___forecast___ADDN2___nominal">#REF!</definedName>
    <definedName name="RCV_balance___forecast___Appointee___nominal">#REF!</definedName>
    <definedName name="RCV_balance___forecast___BR___nominal">#REF!</definedName>
    <definedName name="RCV_balance___forecast___control___nominal.ADDN1">#REF!</definedName>
    <definedName name="RCV_balance___forecast___control___nominal.ADDN2">#REF!</definedName>
    <definedName name="RCV_balance___forecast___control___nominal.BR">#REF!</definedName>
    <definedName name="RCV_balance___forecast___control___nominal.WN">#REF!</definedName>
    <definedName name="RCV_balance___forecast___control___nominal.WR">#REF!</definedName>
    <definedName name="RCV_balance___forecast___control___nominal.WWN">#REF!</definedName>
    <definedName name="RCV_balance___forecast___control___real.ADDN1">#REF!</definedName>
    <definedName name="RCV_balance___forecast___control___real.ADDN2">#REF!</definedName>
    <definedName name="RCV_balance___forecast___control___real.BR">#REF!</definedName>
    <definedName name="RCV_balance___forecast___control___real.WN">#REF!</definedName>
    <definedName name="RCV_balance___forecast___control___real.WR">#REF!</definedName>
    <definedName name="RCV_balance___forecast___control___real.WWN">#REF!</definedName>
    <definedName name="RCV_balance___forecast___wholesale___nominal">#REF!</definedName>
    <definedName name="RCV_balance___forecast___wholesale___real">#REF!</definedName>
    <definedName name="RCV_balance___forecast___WN___nominal">#REF!</definedName>
    <definedName name="RCV_balance___forecast___WR___nominal">#REF!</definedName>
    <definedName name="RCV_balance___forecast___WWN___nominal">#REF!</definedName>
    <definedName name="RCV_balance___Wholesale___nominal">#REF!</definedName>
    <definedName name="RCV_growth_to_2029_30___control___nominal.ADDN1">#REF!</definedName>
    <definedName name="RCV_growth_to_2029_30___control___nominal.ADDN2">#REF!</definedName>
    <definedName name="RCV_growth_to_2029_30___control___nominal.BR">#REF!</definedName>
    <definedName name="RCV_growth_to_2029_30___control___nominal.WN">#REF!</definedName>
    <definedName name="RCV_growth_to_2029_30___control___nominal.WR">#REF!</definedName>
    <definedName name="RCV_growth_to_2029_30___control___nominal.WWN">#REF!</definedName>
    <definedName name="RCV_growth_to_2029_30___control___real.ADDN1">#REF!</definedName>
    <definedName name="RCV_growth_to_2029_30___control___real.ADDN2">#REF!</definedName>
    <definedName name="RCV_growth_to_2029_30___control___real.BR">#REF!</definedName>
    <definedName name="RCV_growth_to_2029_30___control___real.WN">#REF!</definedName>
    <definedName name="RCV_growth_to_2029_30___control___real.WR">#REF!</definedName>
    <definedName name="RCV_growth_to_2029_30___control___real.WWN">#REF!</definedName>
    <definedName name="RCV_growth_to_2029_30___wholesale___nominal">#REF!</definedName>
    <definedName name="RCV_growth_to_2029_30___wholesale___real">#REF!</definedName>
    <definedName name="RCV_opening_balance___nominal.ADDN1">#REF!</definedName>
    <definedName name="RCV_opening_balance___nominal.ADDN2">#REF!</definedName>
    <definedName name="RCV_opening_balance___nominal.BR">#REF!</definedName>
    <definedName name="RCV_opening_balance___nominal.WN">#REF!</definedName>
    <definedName name="RCV_opening_balance___nominal.WR">#REF!</definedName>
    <definedName name="RCV_opening_balance___nominal.WWN">#REF!</definedName>
    <definedName name="RCV_Run_off___Appointee___nominal">#REF!</definedName>
    <definedName name="RCV_Run_off___control___real.ADDN1">#REF!</definedName>
    <definedName name="RCV_Run_off___control___real.ADDN2">#REF!</definedName>
    <definedName name="RCV_Run_off___control___real.BR">#REF!</definedName>
    <definedName name="RCV_Run_off___control___real.WN">#REF!</definedName>
    <definedName name="RCV_Run_off___control___real.WR">#REF!</definedName>
    <definedName name="RCV_Run_off___control___real.WWN">#REF!</definedName>
    <definedName name="RCV_Run_off___nominal.ADDN1">#REF!</definedName>
    <definedName name="RCV_Run_off___nominal.ADDN2">#REF!</definedName>
    <definedName name="RCV_Run_off___nominal.BR">#REF!</definedName>
    <definedName name="RCV_Run_off___nominal.WN">#REF!</definedName>
    <definedName name="RCV_Run_off___nominal.WR">#REF!</definedName>
    <definedName name="RCV_Run_off___nominal.WWN">#REF!</definedName>
    <definedName name="RCV_Run_off___real.ADDN1">#REF!</definedName>
    <definedName name="RCV_Run_off___real.ADDN2">#REF!</definedName>
    <definedName name="RCV_Run_off___real.BR">#REF!</definedName>
    <definedName name="RCV_Run_off___real.WN">#REF!</definedName>
    <definedName name="RCV_Run_off___real.WR">#REF!</definedName>
    <definedName name="RCV_Run_off___real.WWN">#REF!</definedName>
    <definedName name="RCV_Run_off___real___ADDN1">#REF!</definedName>
    <definedName name="RCV_Run_off___real___ADDN2">#REF!</definedName>
    <definedName name="RCV_Run_off___real___BR">#REF!</definedName>
    <definedName name="RCV_Run_off___real___WN">#REF!</definedName>
    <definedName name="RCV_Run_off___real___WR">#REF!</definedName>
    <definedName name="RCV_Run_off___real___WWN">#REF!</definedName>
    <definedName name="RCV_Run_off___Wholesale___nominal">#REF!</definedName>
    <definedName name="RDG" localSheetId="4">#REF!</definedName>
    <definedName name="RDG" localSheetId="6">#REF!</definedName>
    <definedName name="RDG" localSheetId="12">#REF!</definedName>
    <definedName name="RDG" localSheetId="5">#REF!</definedName>
    <definedName name="RDG" localSheetId="7">#REF!</definedName>
    <definedName name="RDG" localSheetId="8">#REF!</definedName>
    <definedName name="RDG">#REF!</definedName>
    <definedName name="Re_profiled_allowed_revenue___active___real.ADDN1">#REF!</definedName>
    <definedName name="Re_profiled_allowed_revenue___active___real.ADDN2">#REF!</definedName>
    <definedName name="Re_profiled_allowed_revenue___active___real.BR">#REF!</definedName>
    <definedName name="Re_profiled_allowed_revenue___active___real.WN">#REF!</definedName>
    <definedName name="Re_profiled_allowed_revenue___active___real.WR">#REF!</definedName>
    <definedName name="Re_profiled_allowed_revenue___active___real.WWN">#REF!</definedName>
    <definedName name="Re_profiled_allowed_revenue_adjusted____control___real.ADDN1">#REF!</definedName>
    <definedName name="Re_profiled_allowed_revenue_adjusted____control___real.ADDN2">#REF!</definedName>
    <definedName name="Re_profiled_allowed_revenue_adjusted____control___real.BR">#REF!</definedName>
    <definedName name="Re_profiled_allowed_revenue_adjusted____control___real.WN">#REF!</definedName>
    <definedName name="Re_profiled_allowed_revenue_adjusted____control___real.WR">#REF!</definedName>
    <definedName name="Re_profiled_allowed_revenue_adjusted____control___real.WWN">#REF!</definedName>
    <definedName name="real" localSheetId="0" hidden="1">#REF!</definedName>
    <definedName name="real" localSheetId="4" hidden="1">#REF!</definedName>
    <definedName name="real" localSheetId="6" hidden="1">#REF!</definedName>
    <definedName name="real" localSheetId="12" hidden="1">#REF!</definedName>
    <definedName name="real" localSheetId="5" hidden="1">#REF!</definedName>
    <definedName name="real" localSheetId="7" hidden="1">#REF!</definedName>
    <definedName name="real" localSheetId="8" hidden="1">#REF!</definedName>
    <definedName name="real" hidden="1">#REF!</definedName>
    <definedName name="Receivables_by_tariff_band___nominal.1">#REF!</definedName>
    <definedName name="Receivables_by_tariff_band___nominal.2">#REF!</definedName>
    <definedName name="Receivables_by_tariff_band___nominal.3">#REF!</definedName>
    <definedName name="Recommended_dividend___nominal">#REF!</definedName>
    <definedName name="Recommended_dividend_adj._growth___nominal">#REF!</definedName>
    <definedName name="ReconSwitchAll">#REF!</definedName>
    <definedName name="ReconSwitchRange">#REF!</definedName>
    <definedName name="Redn._in_at_cost_wholesale_fixed_assets___control___nominal.ADDN1">#REF!</definedName>
    <definedName name="Redn._in_at_cost_wholesale_fixed_assets___control___nominal.ADDN2">#REF!</definedName>
    <definedName name="Redn._in_at_cost_wholesale_fixed_assets___control___nominal.BR">#REF!</definedName>
    <definedName name="Redn._in_at_cost_wholesale_fixed_assets___control___nominal.WN">#REF!</definedName>
    <definedName name="Redn._in_at_cost_wholesale_fixed_assets___control___nominal.WR">#REF!</definedName>
    <definedName name="Redn._in_at_cost_wholesale_fixed_assets___control___nominal.WWN">#REF!</definedName>
    <definedName name="refer">#REF!</definedName>
    <definedName name="Regular_Taxi_CO2">#REF!</definedName>
    <definedName name="Regular_Taxi_Pass_km">#REF!</definedName>
    <definedName name="Regulatory_equity___regulated_earnings_for_the_regulated_company___Appointee">#REF!</definedName>
    <definedName name="Renew_Admin">#REF!</definedName>
    <definedName name="Renew_Drink_Pump">#REF!</definedName>
    <definedName name="Renew_Drink_Treat">#REF!</definedName>
    <definedName name="Renew_Export_Admin">#REF!</definedName>
    <definedName name="Renew_Export_Drink">#REF!</definedName>
    <definedName name="Renew_Export_Sewage">#REF!</definedName>
    <definedName name="Renew_Export_Sludge">#REF!</definedName>
    <definedName name="Renew_Sewage_Pump">#REF!</definedName>
    <definedName name="Renew_Sewage_Treat">#REF!</definedName>
    <definedName name="Renew_Sludge">#REF!</definedName>
    <definedName name="Renew_Total">#REF!</definedName>
    <definedName name="Renewable_EF_CO2">#REF!</definedName>
    <definedName name="REPORT_YEAR">#REF!</definedName>
    <definedName name="ReportBarFormat">#REF!</definedName>
    <definedName name="Reprofiling_adjustments___real___ADDN1">#REF!</definedName>
    <definedName name="Reprofiling_adjustments___real___ADDN2">#REF!</definedName>
    <definedName name="Reprofiling_adjustments___real___BR">#REF!</definedName>
    <definedName name="Reprofiling_adjustments___real___WN">#REF!</definedName>
    <definedName name="Reprofiling_adjustments___real___WR">#REF!</definedName>
    <definedName name="Reprofiling_adjustments___real___WWN">#REF!</definedName>
    <definedName name="Residental_apportioned_direct_procurement_from_customers___infrastructure_cost___nominal___Total">#REF!</definedName>
    <definedName name="Residential_Advance_receipts_lag_factor_measured">#REF!</definedName>
    <definedName name="Residential_Advance_receipts_lag_factor_unmeasured">#REF!</definedName>
    <definedName name="Residential_advance_receipts_measured_b_f___nominal_POS">#REF!</definedName>
    <definedName name="Residential_advance_receipts_unmeasured_b_f___nominal_POS">#REF!</definedName>
    <definedName name="Residential_apportionment_percentage_CALC">#REF!</definedName>
    <definedName name="Residential_apportionment_percentage_including_prior_year">#REF!</definedName>
    <definedName name="Residential_debtor_lag_factor">#REF!</definedName>
    <definedName name="Residential_debtor_target_balance___nominal">#REF!</definedName>
    <definedName name="Residential_Headroom____of_net_margin_">#REF!</definedName>
    <definedName name="Residential_Measured_income_accrual_rate">#REF!</definedName>
    <definedName name="Residential_Measured_income_accrual_target_balance___nominal">#REF!</definedName>
    <definedName name="Residential_measured_income_proportion_of_total_Residential_income">#REF!</definedName>
    <definedName name="Residential_net_margin__">#REF!</definedName>
    <definedName name="Residential_net_margin___nominal">#REF!</definedName>
    <definedName name="Residential_retail_impact_of_post_financeability_adjustment___nominal">#REF!</definedName>
    <definedName name="Residential_retail_impact_of_post_financeability_adjustment___real">#REF!</definedName>
    <definedName name="Residential_Retail_impact_of_post_financeability_adjustment_exc_wholesale_impact___nominal">#REF!</definedName>
    <definedName name="Residential_retail_margin____inclusive_of_margin_on_DPC_pass_through_">#REF!</definedName>
    <definedName name="Residential_retail_margin_inclusive_of_margin_on_DPC_pass_through___nominal">#REF!</definedName>
    <definedName name="Residential_retail_revenue_adjustment___nominal">#REF!</definedName>
    <definedName name="Residential_retail_revenue_adjustment___real">#REF!</definedName>
    <definedName name="Residential_retail_revenue_adjustment_per_customer___nominal">#REF!</definedName>
    <definedName name="Residential_retail_revenue_adjustment_per_customer___real">#REF!</definedName>
    <definedName name="Residential_retail_revenue_check">#REF!</definedName>
    <definedName name="Residential_retail_revenue_check_overall">#REF!</definedName>
    <definedName name="Residential_retail_service_revenue___real">#REF!</definedName>
    <definedName name="Residential_retail_service_revenue__sum_of_margin__margin_on_DPC_and_CTS____nominal">#REF!</definedName>
    <definedName name="Residential_retail_service_revenue__sum_of_margin__margin_on_DPC_and_CTS_and_post_financeability____nominal">#REF!</definedName>
    <definedName name="Residential_retail_service_revenue__sum_of_measured_and_unmeasured____nominal">#REF!</definedName>
    <definedName name="Residential_retail_service_revenue__sum_of_measured_and_unmeasured__including_post_financeability___nominal">#REF!</definedName>
    <definedName name="Residential_retail_service_revenue_inclusive_of_DPC_margin___nominal">#REF!</definedName>
    <definedName name="Residential_retail_service_revenue_inclusive_of_DPC_margin___post_financeability_adjustments_check">#REF!</definedName>
    <definedName name="Residential_retail_service_revenue_inclusive_of_DPC_margin___post_financeability_adjustments_check_overall">#REF!</definedName>
    <definedName name="Residential_retail_service_revenue_inclusive_of_DPC_margin___real">#REF!</definedName>
    <definedName name="Residential_retail_service_revenue_inclusive_of_DPC_margin_excluding_post_financeability_adjustments_check">#REF!</definedName>
    <definedName name="Residential_retail_service_revenue_inclusive_of_DPC_margin_excluding_post_financeability_adjustments_check_overall">#REF!</definedName>
    <definedName name="Residential_revenue_received___nominal">#REF!</definedName>
    <definedName name="Residential_tax_charge____of_net_margin_">#REF!</definedName>
    <definedName name="Residential_weighted_average_debtor_days___CALC">#REF!</definedName>
    <definedName name="Residential_wholesale_cost_paid___nominal_POS">#REF!</definedName>
    <definedName name="Residential_wholesale_creditor_lag_factor">#REF!</definedName>
    <definedName name="Residential_wholesale_creditor_target_balance___nominal">#REF!</definedName>
    <definedName name="Residential_working_capital_interest____of_net_margin___interest_received_">#REF!</definedName>
    <definedName name="Residentials_connected_for_water_and_sewerage">#REF!</definedName>
    <definedName name="Residentials_connected_for_water_or_sewerage">#REF!</definedName>
    <definedName name="RESULT">#REF!</definedName>
    <definedName name="Retail___Corporation_tax_creditor___Business_b_f___nominal">#REF!</definedName>
    <definedName name="Retail___Corporation_tax_creditor___Residential_b_f___nominal">#REF!</definedName>
    <definedName name="Retail_allowed_revenue_per_customer___joint_service___bill_module___real">#REF!</definedName>
    <definedName name="Retail_allowed_revenue_per_customer___joint_service___real">#REF!</definedName>
    <definedName name="Retail_allowed_revenue_per_customer___single_service___bill_module___real">#REF!</definedName>
    <definedName name="Retail_allowed_revenue_per_customer___single_service___real">#REF!</definedName>
    <definedName name="Retail_allowed_revenue_per_customer_joint_services___Growth">#REF!</definedName>
    <definedName name="Retail_allowed_revenue_per_customer_single_service___Growth">#REF!</definedName>
    <definedName name="Retail_revenue_adjustment_per_customer___Tariff_Band___real.1">#REF!</definedName>
    <definedName name="Retail_revenue_adjustment_per_customer___Tariff_Band___real.2">#REF!</definedName>
    <definedName name="Retail_revenue_adjustment_per_customer___Tariff_Band___real.3">#REF!</definedName>
    <definedName name="Retail_service_opex___Business___nominal">#REF!</definedName>
    <definedName name="Retail_service_opex___Business___nominal.NEG">#REF!</definedName>
    <definedName name="Retail_service_opex___Residential___nominal">#REF!</definedName>
    <definedName name="Retail_service_opex___Residential___nominal.NEG">#REF!</definedName>
    <definedName name="Retail_Trade_and_Other_Payables___Business___nominal">#REF!</definedName>
    <definedName name="Retail_Trade_and_Other_Payables___nominal">#REF!</definedName>
    <definedName name="Retail_Trade_and_Other_Payables___nominal_POS">#REF!</definedName>
    <definedName name="Retail_Trade_and_Other_Payables___Residential___nominal">#REF!</definedName>
    <definedName name="Retained_cash_balance___Appointee___check_calc___nominal">#REF!</definedName>
    <definedName name="Retained_cash_balance___Appointee___check_calc___nominal.BEG">#REF!</definedName>
    <definedName name="Retained_cash_balance___Appointee___nominal">#REF!</definedName>
    <definedName name="Retained_cash_balance___Appointee___nominal.BEG">#REF!</definedName>
    <definedName name="Retained_cash_balance___Business___check_calc___nominal">#REF!</definedName>
    <definedName name="Retained_cash_balance___Business___check_calc___nominal.BEG">#REF!</definedName>
    <definedName name="Retained_cash_balance___Business___nominal">#REF!</definedName>
    <definedName name="Retained_cash_balance___Business___nominal.BEG">#REF!</definedName>
    <definedName name="Retained_cash_balance___control___check_calc___nominal.ADDN1">#REF!</definedName>
    <definedName name="Retained_cash_balance___control___check_calc___nominal.ADDN1.BEG">#REF!</definedName>
    <definedName name="Retained_cash_balance___control___check_calc___nominal.ADDN2">#REF!</definedName>
    <definedName name="Retained_cash_balance___control___check_calc___nominal.ADDN2.BEG">#REF!</definedName>
    <definedName name="Retained_cash_balance___control___check_calc___nominal.BR">#REF!</definedName>
    <definedName name="Retained_cash_balance___control___check_calc___nominal.BR.BEG">#REF!</definedName>
    <definedName name="Retained_cash_balance___control___check_calc___nominal.WN">#REF!</definedName>
    <definedName name="Retained_cash_balance___control___check_calc___nominal.WN.BEG">#REF!</definedName>
    <definedName name="Retained_cash_balance___control___check_calc___nominal.WR">#REF!</definedName>
    <definedName name="Retained_cash_balance___control___check_calc___nominal.WR.BEG">#REF!</definedName>
    <definedName name="Retained_cash_balance___control___check_calc___nominal.WWN">#REF!</definedName>
    <definedName name="Retained_cash_balance___control___check_calc___nominal.WWN.BEG">#REF!</definedName>
    <definedName name="Retained_cash_balance___control___nominal.ADDN1">#REF!</definedName>
    <definedName name="Retained_cash_balance___control___nominal.ADDN1.BEG">#REF!</definedName>
    <definedName name="Retained_cash_balance___control___nominal.ADDN2">#REF!</definedName>
    <definedName name="Retained_cash_balance___control___nominal.ADDN2.BEG">#REF!</definedName>
    <definedName name="Retained_cash_balance___control___nominal.BR">#REF!</definedName>
    <definedName name="Retained_cash_balance___control___nominal.BR.BEG">#REF!</definedName>
    <definedName name="Retained_cash_balance___control___nominal.WN">#REF!</definedName>
    <definedName name="Retained_cash_balance___control___nominal.WN.BEG">#REF!</definedName>
    <definedName name="Retained_cash_balance___control___nominal.WR">#REF!</definedName>
    <definedName name="Retained_cash_balance___control___nominal.WR.BEG">#REF!</definedName>
    <definedName name="Retained_cash_balance___control___nominal.WWN">#REF!</definedName>
    <definedName name="Retained_cash_balance___control___nominal.WWN.BEG">#REF!</definedName>
    <definedName name="Retained_cash_balance___Residential___check_calc___nominal">#REF!</definedName>
    <definedName name="Retained_cash_balance___Residential___check_calc___nominal.BEG">#REF!</definedName>
    <definedName name="Retained_cash_balance___Residential___nominal">#REF!</definedName>
    <definedName name="Retained_cash_balance___Residential___nominal.BEG">#REF!</definedName>
    <definedName name="Retained_cash_balance___Retail___check_calc___nominal">#REF!</definedName>
    <definedName name="Retained_cash_balance___Retail___check_calc___nominal.BEG">#REF!</definedName>
    <definedName name="Retained_cash_balance___Wholesale___check_calc___nominal">#REF!</definedName>
    <definedName name="Retained_cash_balance___Wholesale___check_calc___nominal.BEG">#REF!</definedName>
    <definedName name="Retained_cash_balance___Wholesale___nominal">#REF!</definedName>
    <definedName name="Retained_cash_flow___debt___Appointee">#REF!</definedName>
    <definedName name="Retained_cash_flow___debt___Post_Fin_adj___Appointee">#REF!</definedName>
    <definedName name="Retained_earnings___Business___nominal">#REF!</definedName>
    <definedName name="Retained_earnings___control___nominal.ADDN1">#REF!</definedName>
    <definedName name="Retained_earnings___control___nominal.ADDN2">#REF!</definedName>
    <definedName name="Retained_earnings___control___nominal.BR">#REF!</definedName>
    <definedName name="Retained_earnings___control___nominal.WN">#REF!</definedName>
    <definedName name="Retained_earnings___control___nominal.WR">#REF!</definedName>
    <definedName name="Retained_earnings___control___nominal.WWN">#REF!</definedName>
    <definedName name="Retained_earnings___Residential___nominal">#REF!</definedName>
    <definedName name="Retained_earnings___Retail___nominal">#REF!</definedName>
    <definedName name="Retained_earnings___wholesale___nominal">#REF!</definedName>
    <definedName name="Retained_earnings_and_other_distributable_reserves_b_f___Appointee___nominal">#REF!</definedName>
    <definedName name="Retained_earnings_and_other_distributable_reserves_balance___Appointee___nominal">#REF!</definedName>
    <definedName name="Retained_earnings_and_other_distributable_reserves_balance___Appointee___nominal.BEG">#REF!</definedName>
    <definedName name="Retained_earnings_Appointee_total_check">#REF!</definedName>
    <definedName name="Retained_earnings_Appointee_total_check_overall">#REF!</definedName>
    <definedName name="Retained_earnings_balance___Appointee___nominal">#REF!</definedName>
    <definedName name="Retained_earnings_balance___Appointee___nominal.BEG">#REF!</definedName>
    <definedName name="Retained_earnings_balance___Business___check_calc___nominal">#REF!</definedName>
    <definedName name="Retained_earnings_balance___Business___check_calc___nominal.BEG">#REF!</definedName>
    <definedName name="Retained_earnings_balance___Business___nominal">#REF!</definedName>
    <definedName name="Retained_earnings_balance___Business___nominal.BEG">#REF!</definedName>
    <definedName name="Retained_earnings_balance___control___check_calc___nominal.ADDN1">#REF!</definedName>
    <definedName name="Retained_earnings_balance___control___check_calc___nominal.ADDN1.BEG">#REF!</definedName>
    <definedName name="Retained_earnings_balance___control___check_calc___nominal.ADDN2">#REF!</definedName>
    <definedName name="Retained_earnings_balance___control___check_calc___nominal.ADDN2.BEG">#REF!</definedName>
    <definedName name="Retained_earnings_balance___control___check_calc___nominal.BR">#REF!</definedName>
    <definedName name="Retained_earnings_balance___control___check_calc___nominal.BR.BEG">#REF!</definedName>
    <definedName name="Retained_earnings_balance___control___check_calc___nominal.WN">#REF!</definedName>
    <definedName name="Retained_earnings_balance___control___check_calc___nominal.WN.BEG">#REF!</definedName>
    <definedName name="Retained_earnings_balance___control___check_calc___nominal.WR">#REF!</definedName>
    <definedName name="Retained_earnings_balance___control___check_calc___nominal.WR.BEG">#REF!</definedName>
    <definedName name="Retained_earnings_balance___control___check_calc___nominal.WWN">#REF!</definedName>
    <definedName name="Retained_earnings_balance___control___check_calc___nominal.WWN.BEG">#REF!</definedName>
    <definedName name="Retained_earnings_balance___control___nominal.ADDN1">#REF!</definedName>
    <definedName name="Retained_earnings_balance___control___nominal.ADDN1.BEG">#REF!</definedName>
    <definedName name="Retained_earnings_balance___control___nominal.ADDN2">#REF!</definedName>
    <definedName name="Retained_earnings_balance___control___nominal.ADDN2.BEG">#REF!</definedName>
    <definedName name="Retained_earnings_balance___control___nominal.BR">#REF!</definedName>
    <definedName name="Retained_earnings_balance___control___nominal.BR.BEG">#REF!</definedName>
    <definedName name="Retained_earnings_balance___control___nominal.WN">#REF!</definedName>
    <definedName name="Retained_earnings_balance___control___nominal.WN.BEG">#REF!</definedName>
    <definedName name="Retained_earnings_balance___control___nominal.WR">#REF!</definedName>
    <definedName name="Retained_earnings_balance___control___nominal.WR.BEG">#REF!</definedName>
    <definedName name="Retained_earnings_balance___control___nominal.WWN">#REF!</definedName>
    <definedName name="Retained_earnings_balance___control___nominal.WWN.BEG">#REF!</definedName>
    <definedName name="Retained_earnings_balance___Residential___check_calc___nominal">#REF!</definedName>
    <definedName name="Retained_earnings_balance___Residential___check_calc___nominal.BEG">#REF!</definedName>
    <definedName name="Retained_earnings_balance___Residential___nominal">#REF!</definedName>
    <definedName name="Retained_earnings_balance___Residential___nominal.BEG">#REF!</definedName>
    <definedName name="Retained_earnings_balance___Retail___check_calc___nominal">#REF!</definedName>
    <definedName name="Retained_earnings_balance___Retail___check_calc___nominal.BEG">#REF!</definedName>
    <definedName name="Retained_earnings_balance___Retail___nominal">#REF!</definedName>
    <definedName name="Retained_earnings_balance___Wholesale___check_calc___nominal">#REF!</definedName>
    <definedName name="Retained_earnings_balance___Wholesale___check_calc___nominal.BEG">#REF!</definedName>
    <definedName name="Retained_earnings_balance___Wholesale___nominal">#REF!</definedName>
    <definedName name="Retirement_benefit_asset____liabilities__balance__control___nominal.ADDN1">#REF!</definedName>
    <definedName name="Retirement_benefit_asset____liabilities__balance__control___nominal.ADDN1.BEG">#REF!</definedName>
    <definedName name="Retirement_benefit_asset____liabilities__balance__control___nominal.ADDN2">#REF!</definedName>
    <definedName name="Retirement_benefit_asset____liabilities__balance__control___nominal.ADDN2.BEG">#REF!</definedName>
    <definedName name="Retirement_benefit_asset____liabilities__balance__control___nominal.BR">#REF!</definedName>
    <definedName name="Retirement_benefit_asset____liabilities__balance__control___nominal.BR.BEG">#REF!</definedName>
    <definedName name="Retirement_benefit_asset____liabilities__balance__control___nominal.WN">#REF!</definedName>
    <definedName name="Retirement_benefit_asset____liabilities__balance__control___nominal.WN.BEG">#REF!</definedName>
    <definedName name="Retirement_benefit_asset____liabilities__balance__control___nominal.WR">#REF!</definedName>
    <definedName name="Retirement_benefit_asset____liabilities__balance__control___nominal.WR.BEG">#REF!</definedName>
    <definedName name="Retirement_benefit_asset____liabilities__balance__control___nominal.WWN">#REF!</definedName>
    <definedName name="Retirement_benefit_asset____liabilities__balance__control___nominal.WWN.BEG">#REF!</definedName>
    <definedName name="Retirement_benefit_asset_balance___Appointee___nominal">#REF!</definedName>
    <definedName name="Retirement_benefit_asset_balance___Business___nominal">#REF!</definedName>
    <definedName name="Retirement_benefit_asset_balance___control___nominal.ADDN1">#REF!</definedName>
    <definedName name="Retirement_benefit_asset_balance___control___nominal.ADDN2">#REF!</definedName>
    <definedName name="Retirement_benefit_asset_balance___control___nominal.BR">#REF!</definedName>
    <definedName name="Retirement_benefit_asset_balance___control___nominal.WN">#REF!</definedName>
    <definedName name="Retirement_benefit_asset_balance___control___nominal.WR">#REF!</definedName>
    <definedName name="Retirement_benefit_asset_balance___control___nominal.WWN">#REF!</definedName>
    <definedName name="Retirement_benefit_asset_balance___Residential___nominal">#REF!</definedName>
    <definedName name="Retirement_benefit_asset_balance___Retail___nominal">#REF!</definedName>
    <definedName name="Retirement_benefit_asset_balance___Wholesale___nominal">#REF!</definedName>
    <definedName name="Retirement_benefit_liability_balance___Appointee___nominal">#REF!</definedName>
    <definedName name="Retirement_benefit_liability_balance___Business___nominal">#REF!</definedName>
    <definedName name="Retirement_benefit_liability_balance___control___nominal.ADDN1">#REF!</definedName>
    <definedName name="Retirement_benefit_liability_balance___control___nominal.ADDN2">#REF!</definedName>
    <definedName name="Retirement_benefit_liability_balance___control___nominal.BR">#REF!</definedName>
    <definedName name="Retirement_benefit_liability_balance___control___nominal.WN">#REF!</definedName>
    <definedName name="Retirement_benefit_liability_balance___control___nominal.WR">#REF!</definedName>
    <definedName name="Retirement_benefit_liability_balance___control___nominal.WWN">#REF!</definedName>
    <definedName name="Retirement_benefit_liability_balance___Residential___nominal">#REF!</definedName>
    <definedName name="Retirement_benefit_liability_balance___Retail___nominal">#REF!</definedName>
    <definedName name="Retirement_benefit_liability_balance___Wholesale___nominal">#REF!</definedName>
    <definedName name="Return_on_2020_25_RCV___nominal.ADDN1">#REF!</definedName>
    <definedName name="Return_on_2020_25_RCV___nominal.ADDN2">#REF!</definedName>
    <definedName name="Return_on_2020_25_RCV___nominal.BR">#REF!</definedName>
    <definedName name="Return_on_2020_25_RCV___nominal.WN">#REF!</definedName>
    <definedName name="Return_on_2020_25_RCV___nominal.WR">#REF!</definedName>
    <definedName name="Return_on_2020_25_RCV___nominal.WWN">#REF!</definedName>
    <definedName name="Return_on_2020_25_RCV___real.ADDN1">#REF!</definedName>
    <definedName name="Return_on_2020_25_RCV___real.ADDN2">#REF!</definedName>
    <definedName name="Return_on_2020_25_RCV___real.BR">#REF!</definedName>
    <definedName name="Return_on_2020_25_RCV___real.WN">#REF!</definedName>
    <definedName name="Return_on_2020_25_RCV___real.WR">#REF!</definedName>
    <definedName name="Return_on_2020_25_RCV___real.WWN">#REF!</definedName>
    <definedName name="Return_on_Capital____control___real.ADDN1">#REF!</definedName>
    <definedName name="Return_on_Capital____control___real.ADDN2">#REF!</definedName>
    <definedName name="Return_on_Capital____control___real.BR">#REF!</definedName>
    <definedName name="Return_on_Capital____control___real.WN">#REF!</definedName>
    <definedName name="Return_on_Capital____control___real.WR">#REF!</definedName>
    <definedName name="Return_on_Capital____control___real.WWN">#REF!</definedName>
    <definedName name="Return_on_Capital___nominal.ADDN1">#REF!</definedName>
    <definedName name="Return_on_Capital___nominal.ADDN2">#REF!</definedName>
    <definedName name="Return_on_Capital___nominal.BR">#REF!</definedName>
    <definedName name="Return_on_Capital___nominal.WN">#REF!</definedName>
    <definedName name="Return_on_Capital___nominal.WR">#REF!</definedName>
    <definedName name="Return_on_Capital___nominal.WWN">#REF!</definedName>
    <definedName name="Return_on_Capital___real.ADDN1">#REF!</definedName>
    <definedName name="Return_on_Capital___real.ADDN2">#REF!</definedName>
    <definedName name="Return_on_Capital___real.BR">#REF!</definedName>
    <definedName name="Return_on_Capital___real.WN">#REF!</definedName>
    <definedName name="Return_on_Capital___real.WR">#REF!</definedName>
    <definedName name="Return_on_Capital___real.WWN">#REF!</definedName>
    <definedName name="Return_on_Capital___real___ADDN1">#REF!</definedName>
    <definedName name="Return_on_Capital___real___ADDN2">#REF!</definedName>
    <definedName name="Return_on_Capital___real___BR">#REF!</definedName>
    <definedName name="Return_on_Capital___real___WN">#REF!</definedName>
    <definedName name="Return_on_Capital___real___WR">#REF!</definedName>
    <definedName name="Return_on_Capital___real___WWN">#REF!</definedName>
    <definedName name="Return_on_capital_employed___ROCE____Appointee">#REF!</definedName>
    <definedName name="Return_on_capital_employed___ROCE____Control.ADDN1">#REF!</definedName>
    <definedName name="Return_on_capital_employed___ROCE____Control.ADDN2">#REF!</definedName>
    <definedName name="Return_on_capital_employed___ROCE____Control.BR">#REF!</definedName>
    <definedName name="Return_on_capital_employed___ROCE____Control.WN">#REF!</definedName>
    <definedName name="Return_on_capital_employed___ROCE____Control.WR">#REF!</definedName>
    <definedName name="Return_on_capital_employed___ROCE____Control.WWN">#REF!</definedName>
    <definedName name="Return_on_capital_employed___ROCE___building_blocks____Wholesale">#REF!</definedName>
    <definedName name="Return_on_Post_2025_RCV___nominal.ADDN1">#REF!</definedName>
    <definedName name="Return_on_Post_2025_RCV___nominal.ADDN2">#REF!</definedName>
    <definedName name="Return_on_Post_2025_RCV___nominal.BR">#REF!</definedName>
    <definedName name="Return_on_Post_2025_RCV___nominal.WN">#REF!</definedName>
    <definedName name="Return_on_Post_2025_RCV___nominal.WR">#REF!</definedName>
    <definedName name="Return_on_Post_2025_RCV___nominal.WWN">#REF!</definedName>
    <definedName name="Return_on_Post_2025_RCV___real.ADDN1">#REF!</definedName>
    <definedName name="Return_on_Post_2025_RCV___real.ADDN2">#REF!</definedName>
    <definedName name="Return_on_Post_2025_RCV___real.BR">#REF!</definedName>
    <definedName name="Return_on_Post_2025_RCV___real.WN">#REF!</definedName>
    <definedName name="Return_on_Post_2025_RCV___real.WR">#REF!</definedName>
    <definedName name="Return_on_Post_2025_RCV___real.WWN">#REF!</definedName>
    <definedName name="Return_on_Pre_2020_RCV___nominal.ADDN1">#REF!</definedName>
    <definedName name="Return_on_Pre_2020_RCV___nominal.ADDN2">#REF!</definedName>
    <definedName name="Return_on_Pre_2020_RCV___nominal.BR">#REF!</definedName>
    <definedName name="Return_on_Pre_2020_RCV___nominal.WN">#REF!</definedName>
    <definedName name="Return_on_Pre_2020_RCV___nominal.WR">#REF!</definedName>
    <definedName name="Return_on_Pre_2020_RCV___nominal.WWN">#REF!</definedName>
    <definedName name="Return_on_Pre_2020_RCV___real.ADDN1">#REF!</definedName>
    <definedName name="Return_on_Pre_2020_RCV___real.ADDN2">#REF!</definedName>
    <definedName name="Return_on_Pre_2020_RCV___real.BR">#REF!</definedName>
    <definedName name="Return_on_Pre_2020_RCV___real.WN">#REF!</definedName>
    <definedName name="Return_on_Pre_2020_RCV___real.WR">#REF!</definedName>
    <definedName name="Return_on_Pre_2020_RCV___real.WWN">#REF!</definedName>
    <definedName name="Revenue___Appointee___nominal">#REF!</definedName>
    <definedName name="Revenue___Retail___nominal">#REF!</definedName>
    <definedName name="Revenue_excl._tax__reprofiling_and_post_financeability___real___ADDN1">#REF!</definedName>
    <definedName name="Revenue_excl._tax__reprofiling_and_post_financeability___real___ADDN2">#REF!</definedName>
    <definedName name="Revenue_excl._tax_charge__reprofiling_and_post_financeability___real___BR">#REF!</definedName>
    <definedName name="Revenue_excl._tax_charge__reprofiling_and_post_financeability___real___WN">#REF!</definedName>
    <definedName name="Revenue_excl._tax_charge__reprofiling_and_post_financeability___real___WR">#REF!</definedName>
    <definedName name="Revenue_excl._tax_charge__reprofiling_and_post_financeability___real___WWN">#REF!</definedName>
    <definedName name="Revenue_inc._tax_charge__reprofiling_and_post_financeability___real___ADDN1">#REF!</definedName>
    <definedName name="Revenue_inc._tax_charge__reprofiling_and_post_financeability___real___ADDN2">#REF!</definedName>
    <definedName name="Revenue_inc._tax_charge__reprofiling_and_post_financeability___real___BR">#REF!</definedName>
    <definedName name="Revenue_inc._tax_charge__reprofiling_and_post_financeability___real___WN">#REF!</definedName>
    <definedName name="Revenue_inc._tax_charge__reprofiling_and_post_financeability___real___WR">#REF!</definedName>
    <definedName name="Revenue_inc._tax_charge__reprofiling_and_post_financeability___real___WWN">#REF!</definedName>
    <definedName name="Revenue_requirement_excl._tax_charge___before_override___nominal.ADDN1">#REF!</definedName>
    <definedName name="Revenue_requirement_excl._tax_charge___before_override___nominal.ADDN2">#REF!</definedName>
    <definedName name="Revenue_requirement_excl._tax_charge___before_override___nominal.BR">#REF!</definedName>
    <definedName name="Revenue_requirement_excl._tax_charge___before_override___nominal.WN">#REF!</definedName>
    <definedName name="Revenue_requirement_excl._tax_charge___before_override___nominal.WR">#REF!</definedName>
    <definedName name="Revenue_requirement_excl._tax_charge___before_override___nominal.WWN">#REF!</definedName>
    <definedName name="Revenue_requirement_excl._tax_charge___before_override___real.ADDN1">#REF!</definedName>
    <definedName name="Revenue_requirement_excl._tax_charge___before_override___real.ADDN2">#REF!</definedName>
    <definedName name="Revenue_requirement_excl._tax_charge___before_override___real.BR">#REF!</definedName>
    <definedName name="Revenue_requirement_excl._tax_charge___before_override___real.WN">#REF!</definedName>
    <definedName name="Revenue_requirement_excl._tax_charge___before_override___real.WR">#REF!</definedName>
    <definedName name="Revenue_requirement_excl._tax_charge___before_override___real.WWN">#REF!</definedName>
    <definedName name="Revenue_requirement_excl._tax_charge___nominal.ADDN1">#REF!</definedName>
    <definedName name="Revenue_requirement_excl._tax_charge___nominal.ADDN2">#REF!</definedName>
    <definedName name="Revenue_requirement_excl._tax_charge___nominal.BR">#REF!</definedName>
    <definedName name="Revenue_requirement_excl._tax_charge___nominal.WN">#REF!</definedName>
    <definedName name="Revenue_requirement_excl._tax_charge___nominal.WR">#REF!</definedName>
    <definedName name="Revenue_requirement_excl._tax_charge___nominal.WWN">#REF!</definedName>
    <definedName name="Revenue_requirement_excl._tax_charge___real.ADDN1">#REF!</definedName>
    <definedName name="Revenue_requirement_excl._tax_charge___real.ADDN2">#REF!</definedName>
    <definedName name="Revenue_requirement_excl._tax_charge___real.BR">#REF!</definedName>
    <definedName name="Revenue_requirement_excl._tax_charge___real.WN">#REF!</definedName>
    <definedName name="Revenue_requirement_excl._tax_charge___real.WR">#REF!</definedName>
    <definedName name="Revenue_requirement_excl._tax_charge___real.WWN">#REF!</definedName>
    <definedName name="Revenue_requirement_excl._tax_charge_and_revenue_adj.____control___real.ADDN1">#REF!</definedName>
    <definedName name="Revenue_requirement_excl._tax_charge_and_revenue_adj.____control___real.ADDN2">#REF!</definedName>
    <definedName name="Revenue_requirement_excl._tax_charge_and_revenue_adj.____control___real.BR">#REF!</definedName>
    <definedName name="Revenue_requirement_excl._tax_charge_and_revenue_adj.____control___real.WN">#REF!</definedName>
    <definedName name="Revenue_requirement_excl._tax_charge_and_revenue_adj.____control___real.WR">#REF!</definedName>
    <definedName name="Revenue_requirement_excl._tax_charge_and_revenue_adj.____control___real.WWN">#REF!</definedName>
    <definedName name="Revenue_requirement_incl._tax_charge___Wholesale___nominal">#REF!</definedName>
    <definedName name="Revenue_requirement_with_impact_of_reprofiling_excl._tax_charge___nominal.ADDN1">#REF!</definedName>
    <definedName name="Revenue_requirement_with_impact_of_reprofiling_excl._tax_charge___nominal.ADDN2">#REF!</definedName>
    <definedName name="Revenue_requirement_with_impact_of_reprofiling_excl._tax_charge___nominal.BR">#REF!</definedName>
    <definedName name="Revenue_requirement_with_impact_of_reprofiling_excl._tax_charge___nominal.WN">#REF!</definedName>
    <definedName name="Revenue_requirement_with_impact_of_reprofiling_excl._tax_charge___nominal.WR">#REF!</definedName>
    <definedName name="Revenue_requirement_with_impact_of_reprofiling_excl._tax_charge___nominal.WWN">#REF!</definedName>
    <definedName name="Revenue_requirement_with_impact_of_reprofiling_excl._tax_charge___real.ADDN1">#REF!</definedName>
    <definedName name="Revenue_requirement_with_impact_of_reprofiling_excl._tax_charge___real.ADDN2">#REF!</definedName>
    <definedName name="Revenue_requirement_with_impact_of_reprofiling_excl._tax_charge___real.BR">#REF!</definedName>
    <definedName name="Revenue_requirement_with_impact_of_reprofiling_excl._tax_charge___real.WN">#REF!</definedName>
    <definedName name="Revenue_requirement_with_impact_of_reprofiling_excl._tax_charge___real.WR">#REF!</definedName>
    <definedName name="Revenue_requirement_with_impact_of_reprofiling_excl._tax_charge___real.WWN">#REF!</definedName>
    <definedName name="Revenue_requirement_with_impact_of_reprofiling_excl._tax_charge___wholesale___nominal">#REF!</definedName>
    <definedName name="RevenueAssumptions">#REF!</definedName>
    <definedName name="rge">#REF!</definedName>
    <definedName name="rgwer">#REF!</definedName>
    <definedName name="Rigid_Diesel_0_Laden_km">#REF!</definedName>
    <definedName name="Rigid_Diesel_100_Laden_km">#REF!</definedName>
    <definedName name="Rigid_Diesel_25_Laden_km">#REF!</definedName>
    <definedName name="Rigid_Diesel_50_Laden_km">#REF!</definedName>
    <definedName name="Rigid_Diesel_75_Laden_km">#REF!</definedName>
    <definedName name="Rigid_Diesel_Average_CO2">#REF!</definedName>
    <definedName name="Rigid_Diesel_Average_km">#REF!</definedName>
    <definedName name="Rigid_Diesel_Average_Tonne_km">#REF!</definedName>
    <definedName name="Rigid_Diesel_Average_Tonne_km_CO2">#REF!</definedName>
    <definedName name="Rigid_Diesel_Heavy_0_Laden_CO2">#REF!</definedName>
    <definedName name="Rigid_Diesel_Heavy_0_Laden_km">#REF!</definedName>
    <definedName name="Rigid_Diesel_Heavy_100_Laden_km">#REF!</definedName>
    <definedName name="Rigid_Diesel_Heavy_50_Laden_km">#REF!</definedName>
    <definedName name="Rigid_Diesel_Heavy_Ave_Laden_CO2">#REF!</definedName>
    <definedName name="Rigid_Diesel_Heavy_Ave_Laden_km">#REF!</definedName>
    <definedName name="Rigid_Diesel_Heavy_Tonne_km">#REF!</definedName>
    <definedName name="Rigid_Diesel_Heavy_Tonne_km_CO2">#REF!</definedName>
    <definedName name="Rigid_Diesel_Light_0_Laden_CO2">#REF!</definedName>
    <definedName name="Rigid_Diesel_Light_0_Laden_km">#REF!</definedName>
    <definedName name="Rigid_Diesel_Light_100_Laden_CO2">#REF!</definedName>
    <definedName name="Rigid_Diesel_Light_100_Laden_km">#REF!</definedName>
    <definedName name="Rigid_Diesel_Light_50_Laden_CO2">#REF!</definedName>
    <definedName name="Rigid_Diesel_Light_50_Laden_km">#REF!</definedName>
    <definedName name="Rigid_Diesel_Light_Ave_Laden_CO2">#REF!</definedName>
    <definedName name="Rigid_Diesel_Light_Ave_Laden_km">#REF!</definedName>
    <definedName name="Rigid_Diesel_Light_Tonne_km">#REF!</definedName>
    <definedName name="Rigid_Diesel_Light_Tonne_km_CO2">#REF!</definedName>
    <definedName name="Rigid_Diesel_Lorry_0_Laden_FE">#REF!</definedName>
    <definedName name="Rigid_Diesel_Lorry_100_Laden_FE">#REF!</definedName>
    <definedName name="Rigid_Diesel_Lorry_25_Laden_FE">#REF!</definedName>
    <definedName name="Rigid_Diesel_Lorry_50_Laden_FE">#REF!</definedName>
    <definedName name="Rigid_Diesel_Lorry_75_Laden_FE">#REF!</definedName>
    <definedName name="Rigid_Diesel_Medium_0_Laden_CO2">#REF!</definedName>
    <definedName name="Rigid_Diesel_Medium_0_Laden_km">#REF!</definedName>
    <definedName name="Rigid_Diesel_Medium_100_Laden_CO2">#REF!</definedName>
    <definedName name="Rigid_Diesel_Medium_100_Laden_km">#REF!</definedName>
    <definedName name="Rigid_Diesel_Medium_50_Laden_CO2">#REF!</definedName>
    <definedName name="Rigid_Diesel_Medium_50_Laden_km">#REF!</definedName>
    <definedName name="Rigid_Diesel_Medium_Ave_Laden_CO2">#REF!</definedName>
    <definedName name="Rigid_Diesel_Medium_Ave_Laden_km">#REF!</definedName>
    <definedName name="Rigid_Diesel_Medium_Tonne_km">#REF!</definedName>
    <definedName name="Rigid_Diesel_Medium_Tonne_km_CO2">#REF!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#REF!</definedName>
    <definedName name="RiskSamplingType">3</definedName>
    <definedName name="RiskShowRiskWindowAtEndOfSimulation">TRUE</definedName>
    <definedName name="RiskStandardRecalc">2</definedName>
    <definedName name="RiskTemplateSheetName">"myTemplate"</definedName>
    <definedName name="RiskUpdateDisplay">FALSE</definedName>
    <definedName name="RiskUseDifferentSeedForEachSim">FALSE</definedName>
    <definedName name="RiskUseFixedSeed">FALSE</definedName>
    <definedName name="RiskUseMultipleCPUs">TRUE</definedName>
    <definedName name="RMD">#REF!</definedName>
    <definedName name="ROC_Admin">#REF!</definedName>
    <definedName name="ROC_Drink">#REF!</definedName>
    <definedName name="ROC_kWh_conversion">#REF!</definedName>
    <definedName name="ROC_Sewage">#REF!</definedName>
    <definedName name="ROC_Sludge">#REF!</definedName>
    <definedName name="RPI">#REF!</definedName>
    <definedName name="RPI_0203">#REF!</definedName>
    <definedName name="RPI_0708">#REF!</definedName>
    <definedName name="RPI_ILD_indexation_rate">#REF!</definedName>
    <definedName name="RPI_Index_linked_debt___nominal.ADDN1">#REF!</definedName>
    <definedName name="RPI_Index_linked_debt___nominal.ADDN1.BEG">#REF!</definedName>
    <definedName name="RPI_Index_linked_debt___nominal.ADDN2">#REF!</definedName>
    <definedName name="RPI_Index_linked_debt___nominal.ADDN2.BEG">#REF!</definedName>
    <definedName name="RPI_Index_linked_debt___nominal.BR">#REF!</definedName>
    <definedName name="RPI_Index_linked_debt___nominal.BR.BEG">#REF!</definedName>
    <definedName name="RPI_Index_linked_debt___nominal.WN">#REF!</definedName>
    <definedName name="RPI_Index_linked_debt___nominal.WN.BEG">#REF!</definedName>
    <definedName name="RPI_Index_linked_debt___nominal.WR">#REF!</definedName>
    <definedName name="RPI_Index_linked_debt___nominal.WR.BEG">#REF!</definedName>
    <definedName name="RPI_Index_linked_debt___nominal.WWN">#REF!</definedName>
    <definedName name="RPI_Index_linked_debt___nominal.WWN.BEG">#REF!</definedName>
    <definedName name="RPI_Index_linked_debt_indexation___nominal.ADDN1">#REF!</definedName>
    <definedName name="RPI_Index_linked_debt_indexation___nominal.ADDN2">#REF!</definedName>
    <definedName name="RPI_Index_linked_debt_indexation___nominal.BR">#REF!</definedName>
    <definedName name="RPI_Index_linked_debt_indexation___nominal.WN">#REF!</definedName>
    <definedName name="RPI_Index_linked_debt_indexation___nominal.WR">#REF!</definedName>
    <definedName name="RPI_Index_linked_debt_indexation___nominal.WWN">#REF!</definedName>
    <definedName name="RPI_Interest_on_Index_linked_loans___control___nominal.ADDN1">#REF!</definedName>
    <definedName name="RPI_Interest_on_Index_linked_loans___control___nominal.ADDN2">#REF!</definedName>
    <definedName name="RPI_Interest_on_Index_linked_loans___control___nominal.BR">#REF!</definedName>
    <definedName name="RPI_Interest_on_Index_linked_loans___control___nominal.WN">#REF!</definedName>
    <definedName name="RPI_Interest_on_Index_linked_loans___control___nominal.WR">#REF!</definedName>
    <definedName name="RPI_Interest_on_Index_linked_loans___control___nominal.WWN">#REF!</definedName>
    <definedName name="RPI_opening_index_linked_debt___nominal.ADDN1">#REF!</definedName>
    <definedName name="RPI_opening_index_linked_debt___nominal.ADDN2">#REF!</definedName>
    <definedName name="RPI_opening_index_linked_debt___nominal.BR">#REF!</definedName>
    <definedName name="RPI_opening_index_linked_debt___nominal.WN">#REF!</definedName>
    <definedName name="RPI_opening_index_linked_debt___nominal.WR">#REF!</definedName>
    <definedName name="RPI_opening_index_linked_debt___nominal.WWN">#REF!</definedName>
    <definedName name="RSD_list">#REF!</definedName>
    <definedName name="rytry" localSheetId="0" hidden="1">{"NET",#N/A,FALSE,"401C11"}</definedName>
    <definedName name="rytry" localSheetId="4" hidden="1">{"NET",#N/A,FALSE,"401C11"}</definedName>
    <definedName name="rytry" localSheetId="6" hidden="1">{"NET",#N/A,FALSE,"401C11"}</definedName>
    <definedName name="rytry" localSheetId="12" hidden="1">{"NET",#N/A,FALSE,"401C11"}</definedName>
    <definedName name="rytry" localSheetId="5" hidden="1">{"NET",#N/A,FALSE,"401C11"}</definedName>
    <definedName name="rytry" localSheetId="7" hidden="1">{"NET",#N/A,FALSE,"401C11"}</definedName>
    <definedName name="rytry" localSheetId="8" hidden="1">{"NET",#N/A,FALSE,"401C11"}</definedName>
    <definedName name="rytry" hidden="1">{"NET",#N/A,FALSE,"401C11"}</definedName>
    <definedName name="S_D">#REF!</definedName>
    <definedName name="S_GLAM">#REF!</definedName>
    <definedName name="S_YORKS">#REF!</definedName>
    <definedName name="S5_A_H">#REF!</definedName>
    <definedName name="S5_A_L">#REF!</definedName>
    <definedName name="S5_A_M">#REF!</definedName>
    <definedName name="S5_AW_H">#REF!</definedName>
    <definedName name="S5_AW_L">#REF!</definedName>
    <definedName name="S5_AW_M">#REF!</definedName>
    <definedName name="S5_E">#REF!</definedName>
    <definedName name="S5_misc">#REF!</definedName>
    <definedName name="S5_W">#REF!</definedName>
    <definedName name="SAPBEXrevision">1</definedName>
    <definedName name="SAPBEXsysID">"BWB"</definedName>
    <definedName name="SAPBEXwbID">"49ZLUKBQR0WG29D9LLI3IBIIT"</definedName>
    <definedName name="SBaseG_Act">#REF!</definedName>
    <definedName name="SBaseG_BP">#REF!</definedName>
    <definedName name="SBaseG_FD">#REF!</definedName>
    <definedName name="SBaseN_Act">#REF!</definedName>
    <definedName name="SBaseN_FD">#REF!</definedName>
    <definedName name="SBWBPinputs">#REF!</definedName>
    <definedName name="SBWBPtrans">#REF!</definedName>
    <definedName name="SBWtransition">#REF!</definedName>
    <definedName name="ScenarioName">#REF!</definedName>
    <definedName name="Screenings_Grit_Landfill">#REF!</definedName>
    <definedName name="Screenings_Grit_Landfill_EF_CH4">#REF!</definedName>
    <definedName name="SecondRC04">#REF!</definedName>
    <definedName name="SecondRC05">#REF!</definedName>
    <definedName name="SEnhG_BP">#REF!</definedName>
    <definedName name="SEnhG_FD">#REF!</definedName>
    <definedName name="SEnhN_Act">#REF!</definedName>
    <definedName name="SEnhN_FD">#REF!</definedName>
    <definedName name="SEP01CIMM">#REF!</definedName>
    <definedName name="SESapr">#REF!</definedName>
    <definedName name="SESBPinputs">#REF!</definedName>
    <definedName name="SESBPtrans">#REF!</definedName>
    <definedName name="SEStransition">#REF!</definedName>
    <definedName name="Sewage_Rivers_Est_EF_N2O">#REF!</definedName>
    <definedName name="Sewage_Store_Thicken_EF_CH4">#REF!</definedName>
    <definedName name="Sewage_Treatment_EF_N2O">#REF!</definedName>
    <definedName name="SEWapr">#REF!</definedName>
    <definedName name="SEWBPinputs">#REF!</definedName>
    <definedName name="SEWBPtrans">#REF!</definedName>
    <definedName name="SewGC">#REF!</definedName>
    <definedName name="sewIRE">#REF!</definedName>
    <definedName name="SewMNIgc">#REF!</definedName>
    <definedName name="SEWtransition">#REF!</definedName>
    <definedName name="SF6_as_a_tracer_Weight">#REF!</definedName>
    <definedName name="SF6_CO2eq_GWP">#REF!</definedName>
    <definedName name="SGross_Act">#REF!</definedName>
    <definedName name="SH_Freight_Tonne_km">#REF!</definedName>
    <definedName name="SH_Freight_Tonne_km_CO2">#REF!</definedName>
    <definedName name="SH_Freight_TonneMiles">#REF!</definedName>
    <definedName name="SH_Passenger_km">#REF!</definedName>
    <definedName name="SHROPS">#REF!</definedName>
    <definedName name="Single_Retail_income___real">#REF!</definedName>
    <definedName name="SIREN_Act">#REF!</definedName>
    <definedName name="sitelist">#REF!</definedName>
    <definedName name="SLO">#REF!</definedName>
    <definedName name="Sludge">#REF!</definedName>
    <definedName name="Sludge_AD_EF_CH4">#REF!</definedName>
    <definedName name="Sludge_AD_Land">#REF!</definedName>
    <definedName name="Sludge_AD_Land__EF_CH4">#REF!</definedName>
    <definedName name="Sludge_AD_Land2">#REF!</definedName>
    <definedName name="Sludge_AD_Landfill">#REF!</definedName>
    <definedName name="Sludge_AD_Landfill__EF_CH4">#REF!</definedName>
    <definedName name="Sludge_AD_Limed_Land2">#REF!</definedName>
    <definedName name="Sludge_APD">#REF!</definedName>
    <definedName name="Sludge_APD_EF_CH4">#REF!</definedName>
    <definedName name="Sludge_APD_Land">#REF!</definedName>
    <definedName name="Sludge_APD_Land_EF_CH4">#REF!</definedName>
    <definedName name="Sludge_APD_Land2">#REF!</definedName>
    <definedName name="Sludge_Comp_EF_CH4">#REF!</definedName>
    <definedName name="Sludge_Comp_EF_N2O">#REF!</definedName>
    <definedName name="Sludge_Comp_Land">#REF!</definedName>
    <definedName name="Sludge_Comp_Land_EF_CH4">#REF!</definedName>
    <definedName name="Sludge_Comp_Land2">#REF!</definedName>
    <definedName name="Sludge_composted">#REF!</definedName>
    <definedName name="Sludge_digested">#REF!</definedName>
    <definedName name="Sludge_Incin_N2O">#REF!</definedName>
    <definedName name="Sludge_Incinerated">#REF!</definedName>
    <definedName name="Sludge_Land">#REF!</definedName>
    <definedName name="Sludge_Land_EF_N2O">#REF!</definedName>
    <definedName name="Sludge_Land_Frac_GASM">#REF!</definedName>
    <definedName name="Sludge_Land_Frac_LEACH_H">#REF!</definedName>
    <definedName name="Sludge_Land_Leach_Roff_EF_N2O">#REF!</definedName>
    <definedName name="Sludge_Land_Volat_EF_N2O">#REF!</definedName>
    <definedName name="Sludge_Lime_Landfill">#REF!</definedName>
    <definedName name="Sludge_Lime_Landfill__EF_CH4">#REF!</definedName>
    <definedName name="Sludge_Limed_Land2">#REF!</definedName>
    <definedName name="Sludge_Raw_Land">#REF!</definedName>
    <definedName name="Sludge_Raw_Land__EF_CH4">#REF!</definedName>
    <definedName name="Sludge_Raw_Landfill">#REF!</definedName>
    <definedName name="Sludge_Raw_Landfill_EF_CH4">#REF!</definedName>
    <definedName name="Sludge_Raw_Limed_Land">#REF!</definedName>
    <definedName name="Sludge_Sec_Dig_AD_EF_CH4">#REF!</definedName>
    <definedName name="Sludge_THP">#REF!</definedName>
    <definedName name="Sludge_THP_EF_CH4">#REF!</definedName>
    <definedName name="Sludge_THP_Land">#REF!</definedName>
    <definedName name="Sludge_THP_Land_EF_CH4">#REF!</definedName>
    <definedName name="Sludge_THP_Land2">#REF!</definedName>
    <definedName name="SludgeToLand_AprDec_2005">#REF!</definedName>
    <definedName name="SludgeToLand_JanFeb_2006">#REF!</definedName>
    <definedName name="SludgeToLand_JanMar_2006">#REF!</definedName>
    <definedName name="Small_Bulk_CO2">#REF!</definedName>
    <definedName name="Small_Bulk_Tonne_km">#REF!</definedName>
    <definedName name="Small_Bulk_Tonne_km_CO2">#REF!</definedName>
    <definedName name="Small_Bulk_TonneMiles">#REF!</definedName>
    <definedName name="Small_Cont_Vessel_Tonne_km">#REF!</definedName>
    <definedName name="Small_Cont_Vessel_Tonne_km_CO2">#REF!</definedName>
    <definedName name="Small_Diesel_CO2">#REF!</definedName>
    <definedName name="Small_Diesel_Miles">#REF!</definedName>
    <definedName name="Small_Mbike_CO2">#REF!</definedName>
    <definedName name="Small_Mbike_Miles">#REF!</definedName>
    <definedName name="Small_Petrol_CO2">#REF!</definedName>
    <definedName name="Small_Petrol_Miles">#REF!</definedName>
    <definedName name="Small_Roro_CO2">#REF!</definedName>
    <definedName name="Small_Roro_TonneMiles">#REF!</definedName>
    <definedName name="Small_Tanker_CO2">#REF!</definedName>
    <definedName name="Small_Tanker_Tonne_km">#REF!</definedName>
    <definedName name="Small_Tanker_Tonne_km_CO2">#REF!</definedName>
    <definedName name="Small_Tanker_TonneMiles">#REF!</definedName>
    <definedName name="SMNIN_Act">#REF!</definedName>
    <definedName name="SNet_Act">#REF!</definedName>
    <definedName name="SNet_BP">#REF!</definedName>
    <definedName name="SNet_FD">#REF!</definedName>
    <definedName name="SOLREF">#REF!</definedName>
    <definedName name="SOMERSET">#REF!</definedName>
    <definedName name="sort" localSheetId="0" hidden="1">#REF!</definedName>
    <definedName name="sort" localSheetId="4" hidden="1">#REF!</definedName>
    <definedName name="sort" localSheetId="6" hidden="1">#REF!</definedName>
    <definedName name="sort" localSheetId="5" hidden="1">#REF!</definedName>
    <definedName name="sort" hidden="1">#REF!</definedName>
    <definedName name="SRNapr">#REF!</definedName>
    <definedName name="SRNBPinputs">#REF!</definedName>
    <definedName name="SRNBPtrans">#REF!</definedName>
    <definedName name="SRNtransition">#REF!</definedName>
    <definedName name="SSCapr">#REF!</definedName>
    <definedName name="SSCBPinputs">#REF!</definedName>
    <definedName name="SSCBPtrans">#REF!</definedName>
    <definedName name="SSCtransition">#REF!</definedName>
    <definedName name="ST_A_H">#REF!</definedName>
    <definedName name="ST_A_L">#REF!</definedName>
    <definedName name="ST_A_M">#REF!</definedName>
    <definedName name="ST_A_N">#REF!</definedName>
    <definedName name="ST_AW_H">#REF!</definedName>
    <definedName name="ST_AW_L">#REF!</definedName>
    <definedName name="ST_AW_M">#REF!</definedName>
    <definedName name="ST_AW_N">#REF!</definedName>
    <definedName name="ST_E">#REF!</definedName>
    <definedName name="ST_misc">#REF!</definedName>
    <definedName name="ST_W">#REF!</definedName>
    <definedName name="STAFFS">#REF!</definedName>
    <definedName name="Start_date">#REF!</definedName>
    <definedName name="StartYearRef">#REF!</definedName>
    <definedName name="STotalgross">#REF!</definedName>
    <definedName name="STRATAREA">#REF!</definedName>
    <definedName name="STWC">#REF!</definedName>
    <definedName name="STWConsents">#REF!</definedName>
    <definedName name="subline_matt_final">#REF!</definedName>
    <definedName name="SUBLINETARG">#REF!</definedName>
    <definedName name="SUBS">#REF!</definedName>
    <definedName name="SUFFOLK">#REF!</definedName>
    <definedName name="Summ">#REF!</definedName>
    <definedName name="Supply_demand_balance_scheme_classification">#REF!</definedName>
    <definedName name="SURREY">#REF!</definedName>
    <definedName name="SVEapr">#REF!</definedName>
    <definedName name="SVTBPinputs">#REF!</definedName>
    <definedName name="SVTBPtrans">#REF!</definedName>
    <definedName name="SVTtransition">#REF!</definedName>
    <definedName name="SW">#REF!</definedName>
    <definedName name="SW_A_H">#REF!</definedName>
    <definedName name="SW_A_L">#REF!</definedName>
    <definedName name="SW_A_M">#REF!</definedName>
    <definedName name="SW_AW_H">#REF!</definedName>
    <definedName name="SW_AW_L">#REF!</definedName>
    <definedName name="SW_AW_M">#REF!</definedName>
    <definedName name="SW_E">#REF!</definedName>
    <definedName name="SW_G">#REF!</definedName>
    <definedName name="SW_W">#REF!</definedName>
    <definedName name="SWAH">#REF!</definedName>
    <definedName name="SWAL">#REF!</definedName>
    <definedName name="SWAM">#REF!</definedName>
    <definedName name="SWAWH">#REF!</definedName>
    <definedName name="SWAWL">#REF!</definedName>
    <definedName name="SWAWM">#REF!</definedName>
    <definedName name="SWBapr">#REF!</definedName>
    <definedName name="SWE">#REF!</definedName>
    <definedName name="SWG">#REF!</definedName>
    <definedName name="SWI">#REF!</definedName>
    <definedName name="Switch_____of_dividends_issued_as_scrip_shares">#REF!</definedName>
    <definedName name="Switch_____of_ILD">#REF!</definedName>
    <definedName name="Switch_____of_ordinary_dividends_paid_as_interim_dividend">#REF!</definedName>
    <definedName name="Switch____HH_Advance_receipt_creditor_days">#REF!</definedName>
    <definedName name="Switch___adjustment_to_tax_payment">#REF!</definedName>
    <definedName name="Switch___Adjustment_to_Wholesale_revenue_requirement___real">#REF!</definedName>
    <definedName name="Switch___Allowable_depreciation_on_capitalised_revenue___active___control">#REF!</definedName>
    <definedName name="Switch___Alternative_revenue_value___real.ADDN1">#REF!</definedName>
    <definedName name="Switch___Alternative_revenue_value___real.ADDN2">#REF!</definedName>
    <definedName name="Switch___Alternative_revenue_value___real.BR">#REF!</definedName>
    <definedName name="Switch___Alternative_revenue_value___real.WN">#REF!</definedName>
    <definedName name="Switch___Alternative_revenue_value___real.WR">#REF!</definedName>
    <definedName name="Switch___Alternative_revenue_value___real.WWN">#REF!</definedName>
    <definedName name="Switch___Apply_adjustment_to_post_financeability_items_not_eligible_for_uplift.ADDN1">#REF!</definedName>
    <definedName name="Switch___Apply_adjustment_to_post_financeability_items_not_eligible_for_uplift.ADDN2">#REF!</definedName>
    <definedName name="Switch___Apply_adjustment_to_post_financeability_items_not_eligible_for_uplift.BR">#REF!</definedName>
    <definedName name="Switch___Apply_adjustment_to_post_financeability_items_not_eligible_for_uplift.WN">#REF!</definedName>
    <definedName name="Switch___Apply_adjustment_to_post_financeability_items_not_eligible_for_uplift.WR">#REF!</definedName>
    <definedName name="Switch___Apply_adjustment_to_post_financeability_items_not_eligible_for_uplift.WWN">#REF!</definedName>
    <definedName name="Switch___bank_interest_rate__receivable_">#REF!</definedName>
    <definedName name="Switch___Base_revenue_for_2024_25">#REF!</definedName>
    <definedName name="Switch___bioresources_TDS">#REF!</definedName>
    <definedName name="Switch___Blended_interest_rate">#REF!</definedName>
    <definedName name="Switch___Business__retail_total_allowed_depreciation___real">#REF!</definedName>
    <definedName name="Switch___Business_Advance_Receipts_Weighting___Unmeasured">#REF!</definedName>
    <definedName name="Switch___Business_Measured_income_accrual_Opening_balance____nominal">#REF!</definedName>
    <definedName name="Switch___Business_measured_income_proportion_of_total_Business_income">#REF!</definedName>
    <definedName name="Switch___Business_retail_advance_receipts_creditor_days">#REF!</definedName>
    <definedName name="Switch___Business_retail_average_cost_per_customer_in_Tariff_Band__Welsh_companies____real">#REF!</definedName>
    <definedName name="Switch___Business_retail_capital_expenditure">#REF!</definedName>
    <definedName name="Switch___Business_retail_debtors">#REF!</definedName>
    <definedName name="Switch___Business_retail_margin___Override">#REF!</definedName>
    <definedName name="Switch___Business_retail_measured_advance_receipts">#REF!</definedName>
    <definedName name="Switch___Business_retail_Measured_income_accrual_rate">#REF!</definedName>
    <definedName name="Switch___Business_retail_revenue_adjustment___real">#REF!</definedName>
    <definedName name="Switch___Business_retail_revenue_override___nominal">#REF!</definedName>
    <definedName name="Switch___Business_retail_unmeasured_advance_receipts">#REF!</definedName>
    <definedName name="Switch___Capex_creditor_days">#REF!</definedName>
    <definedName name="Switch___Capital_expenditure___proportion_of_new_capital_expenditure_not_qualifying_for_capital_allowance_deductions">#REF!</definedName>
    <definedName name="Switch___Capital_expenditure___Proportion_of_new_capital_expenditure_qualifying_for_high_level_deduction">#REF!</definedName>
    <definedName name="Switch___Capital_expenditure___proportion_of_new_capital_expenditure_qualifying_for_the_main_rate_pool___control">#REF!</definedName>
    <definedName name="Switch___Capital_expenditure___proportion_of_new_capital_expenditure_qualifying_for_the_special_rate_pool___control">#REF!</definedName>
    <definedName name="Switch___Capital_expenditure___proportion_of_new_capital_expenditure_qualifying_for_the_structures_and_buildings_pool___control">#REF!</definedName>
    <definedName name="Switch___Capital_expenditure_writing_down_allowance_main_rate_pool">#REF!</definedName>
    <definedName name="Switch___Capital_expenditure_writing_down_allowance_special_rate_pool">#REF!</definedName>
    <definedName name="Switch___Capital_expenditure_writing_down_allowance_structures_and_buildings_pool">#REF!</definedName>
    <definedName name="Switch___Cash_and_cash_equivalents_initial_balance___control___nominal">#REF!</definedName>
    <definedName name="Switch___cost_to_serve">#REF!</definedName>
    <definedName name="Switch___Current_tax_liabilities___Appointee_b_f___nominal">#REF!</definedName>
    <definedName name="Switch___Debtors_other">#REF!</definedName>
    <definedName name="Switch___Depreciation_b_f___control___active___nominal">#REF!</definedName>
    <definedName name="Switch___Disallowable_expenditure___Change_in_general_provisions___control">#REF!</definedName>
    <definedName name="Switch___Dividend_creditors_wholesale_retail_split___business_retail___nominal">#REF!</definedName>
    <definedName name="Switch___Dividend_creditors_wholesale_retail_split___Dividend_creditors___residential_retail">#REF!</definedName>
    <definedName name="Switch___Dividend_yield">#REF!</definedName>
    <definedName name="Switch___DPC_and_infrastructure_costs">#REF!</definedName>
    <definedName name="Switch___Finance_lease_depreciation___control___nominal">#REF!</definedName>
    <definedName name="Switch___Fixed_asset_net_book_value_at_31_March___business_retail___nominal">#REF!</definedName>
    <definedName name="Switch___Fixed_asset_net_book_value_at_31_March___residential_retail___nominal">#REF!</definedName>
    <definedName name="Switch___Fixed_assets_b_f___control___active___nominal">#REF!</definedName>
    <definedName name="Switch___HH_Advance_receipts">#REF!</definedName>
    <definedName name="Switch___HH_income_accrual">#REF!</definedName>
    <definedName name="Switch___HH_trade_receivables">#REF!</definedName>
    <definedName name="Switch___Households_connected">#REF!</definedName>
    <definedName name="Switch___Inflation">#REF!</definedName>
    <definedName name="Switch___Innovation_funding">#REF!</definedName>
    <definedName name="Switch___Interest_rate___Business___Active">#REF!</definedName>
    <definedName name="Switch___interest_rate___residential">#REF!</definedName>
    <definedName name="Switch___interest_rate_on_fixed_rate_debt">#REF!</definedName>
    <definedName name="Switch___interest_rate_on_index_linked_debt">#REF!</definedName>
    <definedName name="Switch___Inventories_balance___control___nominal">#REF!</definedName>
    <definedName name="Switch___IRE_totex_adjustment_for_ACICR__Ofwat____Active">#REF!</definedName>
    <definedName name="Switch___Measured_unmeasured_charges">#REF!</definedName>
    <definedName name="Switch___Movement_in_intangible_asset_and_investments_balance__control">#REF!</definedName>
    <definedName name="Switch___Movement_in_other_liabilities___control">#REF!</definedName>
    <definedName name="Switch___Movement_in_provisions___control___nominal.ADDN1">#REF!</definedName>
    <definedName name="Switch___Movement_in_provisions___control___nominal.ADDN2">#REF!</definedName>
    <definedName name="Switch___Movement_in_provisions___control___nominal.BR">#REF!</definedName>
    <definedName name="Switch___Movement_in_provisions___control___nominal.WN">#REF!</definedName>
    <definedName name="Switch___Movement_in_provisions___control___nominal.WR">#REF!</definedName>
    <definedName name="Switch___Movement_in_provisions___control___nominal.WWN">#REF!</definedName>
    <definedName name="Switch___new_capital_expenditure___proportion_of_new_capital_expenditure_qualifying_for_a_full_deduction">#REF!</definedName>
    <definedName name="Switch___Notional_target_gearing___control.ADDN1">#REF!</definedName>
    <definedName name="Switch___Notional_target_gearing___control.ADDN2">#REF!</definedName>
    <definedName name="Switch___Notional_target_gearing___control.BR">#REF!</definedName>
    <definedName name="Switch___Notional_target_gearing___control.WN">#REF!</definedName>
    <definedName name="Switch___Notional_target_gearing___control.WR">#REF!</definedName>
    <definedName name="Switch___Notional_target_gearing___control.WWN">#REF!</definedName>
    <definedName name="Switch___Opening_Called_up_share_capital_balance__control">#REF!</definedName>
    <definedName name="Switch___Opening_Capex_creditors_balance___control___nominal">#REF!</definedName>
    <definedName name="Switch___Opening_Capital_allowance_balance___main_rate_pool___new_capital_expenditure___control___nominal">#REF!</definedName>
    <definedName name="Switch___Opening_Capital_allowance_balance___special_rate_pool___new_capital_expenditure___control___nominal">#REF!</definedName>
    <definedName name="Switch___Opening_Capital_allowance_balance___structures_and_buildings_pool___control___nominal">#REF!</definedName>
    <definedName name="Switch___Opening_debt">#REF!</definedName>
    <definedName name="Switch___opening_deferred_tax_balance___control">#REF!</definedName>
    <definedName name="Switch___Opening_dividend_cashflow_balance">#REF!</definedName>
    <definedName name="Switch___Opening_Dividend_creditors_balance__control">#REF!</definedName>
    <definedName name="Switch___Opening_Intangible_asset_and_investments_balance___control___nominal">#REF!</definedName>
    <definedName name="Switch___Opening_Non_distributable_reserves_balance__control">#REF!</definedName>
    <definedName name="Switch___Opening_Other_creditors_balance___control___nominal">#REF!</definedName>
    <definedName name="Switch___Opening_Other_debtors_balance___control___nominal">#REF!</definedName>
    <definedName name="Switch___Opening_Other_liabilities_balance__control">#REF!</definedName>
    <definedName name="Switch___Opening_Provisions_balance__control">#REF!</definedName>
    <definedName name="Switch___Opening_retained_cash_balance___Business___nominal">#REF!</definedName>
    <definedName name="Switch___Opening_retained_cash_balance___Residential">#REF!</definedName>
    <definedName name="Switch___Opening_retained_earnings_balance___Business___nominal">#REF!</definedName>
    <definedName name="Switch___Opening_retained_earnings_balance___control">#REF!</definedName>
    <definedName name="Switch___Opening_Retirement_benefit_asset____liabilities__balance__control___nominal">#REF!</definedName>
    <definedName name="Switch___opening_tax_loss_balance___wholesale">#REF!</definedName>
    <definedName name="Switch___Opening_Trade_creditors_balance___control___nominal">#REF!</definedName>
    <definedName name="Switch___Opening_Trade_debtors_balance___control___nominal">#REF!</definedName>
    <definedName name="Switch___Ordinary_dividend__overrides_any_other_dividend_approach___post_override____nominal">#REF!</definedName>
    <definedName name="Switch___Ordinary_shares_issued___control___nominal">#REF!</definedName>
    <definedName name="Switch___Other_adjustments_to_taxable_profits___control___nominal">#REF!</definedName>
    <definedName name="Switch___Other_creditors_target_balance___control___nominal">#REF!</definedName>
    <definedName name="Switch___other_debtors_target_balance___control___nominal">#REF!</definedName>
    <definedName name="Switch___Other_non_price_control_income">#REF!</definedName>
    <definedName name="Switch___Other_operating_income">#REF!</definedName>
    <definedName name="Switch___Other_price_control_income">#REF!</definedName>
    <definedName name="Switch___Other_taxable_income___Amortisation_on_grants_and_contributions___control___nominal">#REF!</definedName>
    <definedName name="Switch___Other_taxable_income___Grants_and_contributions_taxable_on_receipt___control___nominal">#REF!</definedName>
    <definedName name="Switch___overdraft_interest_rate">#REF!</definedName>
    <definedName name="Switch___P_L_expenditure_not_allowable_as_a_deduction_from_taxable_trading_profits___control___nominal">#REF!</definedName>
    <definedName name="Switch___P_L_expenditure_relating_to_renewals_not_allowable_as_a_deduction_from_taxable_trading_profits___control___nominal">#REF!</definedName>
    <definedName name="Switch___PAYG">#REF!</definedName>
    <definedName name="Switch___Pension_contributions___control">#REF!</definedName>
    <definedName name="Switch___Pension_contributions___Retail">#REF!</definedName>
    <definedName name="Switch___Pension_deficit_repair_allowance___Wholesale">#REF!</definedName>
    <definedName name="Switch___Percentage_earnings_distributed_as_dividends">#REF!</definedName>
    <definedName name="Switch___Post_financeability_adjustments_eligible_for_tax_uplift">#REF!</definedName>
    <definedName name="Switch___Post_financeability_adjustments_not_eligible_for_tax_uplift">#REF!</definedName>
    <definedName name="Switch___Prior_period_company_residential_apportionment">#REF!</definedName>
    <definedName name="Switch___Proportion_of_capitalised_revenue_expenditure__infra___non_infra_">#REF!</definedName>
    <definedName name="Switch___Proportion_of_RPI_ILD">#REF!</definedName>
    <definedName name="Switch___proportion_of_taxable_profits_available_for_tax_loss_utilisation">#REF!</definedName>
    <definedName name="Switch___QAA_reward__penalty_">#REF!</definedName>
    <definedName name="Switch___RCV_Opening_balances_switch">#REF!</definedName>
    <definedName name="Switch___re_profiled_revenues_active_switch___Wholesale_control">#REF!</definedName>
    <definedName name="Switch___real_dividend_growth">#REF!</definedName>
    <definedName name="Switch___Reprofiling">#REF!</definedName>
    <definedName name="Switch___Residential_average_debtor_days">#REF!</definedName>
    <definedName name="Switch___Residential_net_margin">#REF!</definedName>
    <definedName name="Switch___Residential_Retail_allowed_depreciation">#REF!</definedName>
    <definedName name="Switch___Residential_retail_capital_expenditure">#REF!</definedName>
    <definedName name="Switch___Residential_retail_revenue_adjustment">#REF!</definedName>
    <definedName name="Switch___Retail___Corporation_tax_creditor_b_f___nominal">#REF!</definedName>
    <definedName name="Switch___Retail___Retail_creditor_months__Payment_terms___Business_retail_pays_wholesaler_in_arrears__advance_">#REF!</definedName>
    <definedName name="Switch___Retail_Costs">#REF!</definedName>
    <definedName name="Switch___Retail_creditor_months">#REF!</definedName>
    <definedName name="Switch___Retirement_benefit_asset____liability__balance___Retail___nominal">#REF!</definedName>
    <definedName name="Switch___Revenue_override.ADDN1">#REF!</definedName>
    <definedName name="Switch___Revenue_override.ADDN2">#REF!</definedName>
    <definedName name="Switch___Revenue_override.BR">#REF!</definedName>
    <definedName name="Switch___Revenue_override.WN">#REF!</definedName>
    <definedName name="Switch___Revenue_override.WR">#REF!</definedName>
    <definedName name="Switch___Revenue_override.WWN">#REF!</definedName>
    <definedName name="Switch___RPI_CPIH_wedge_for_RPI_ILD_indexation_rate">#REF!</definedName>
    <definedName name="Switch___Run_off_rate_for_Post_2025_RCV">#REF!</definedName>
    <definedName name="Switch___Run_off_rate_Pre_2025_RCV">#REF!</definedName>
    <definedName name="Switch___Tariff_band___net_margin_percentage">#REF!</definedName>
    <definedName name="Switch___Tariff_band___number_of_customers.1">#REF!</definedName>
    <definedName name="Switch___Tariff_band___number_of_customers.2">#REF!</definedName>
    <definedName name="Switch___Tariff_band___number_of_customers.3">#REF!</definedName>
    <definedName name="Switch___Tariff_band___wholesale_charge.1">#REF!</definedName>
    <definedName name="Switch___Tariff_band___wholesale_charge.2">#REF!</definedName>
    <definedName name="Switch___Tariff_band___wholesale_charge.3">#REF!</definedName>
    <definedName name="Switch___tax_cashflow_initial_balance">#REF!</definedName>
    <definedName name="Switch___Tax_liabilities___control___nominal">#REF!</definedName>
    <definedName name="Switch___Tax_loss_allowance___nominal">#REF!</definedName>
    <definedName name="Switch___Tax_rate">#REF!</definedName>
    <definedName name="Switch___Totex">#REF!</definedName>
    <definedName name="Switch___Trade_and_other_payables___Retail_other_payables">#REF!</definedName>
    <definedName name="Switch___Trade_and_other_payables___Retail_trade_payables">#REF!</definedName>
    <definedName name="Switch___Trade_and_other_payables___Wholesale_creditors___business_retail___nominal">#REF!</definedName>
    <definedName name="Switch___Trade_and_other_payables___Wholesale_creditors___residential_retail">#REF!</definedName>
    <definedName name="Switch___WACC">#REF!</definedName>
    <definedName name="Switch___Water_efficiency_funding">#REF!</definedName>
    <definedName name="Switch___Wholesale___Trade_creditor_days___control">#REF!</definedName>
    <definedName name="Switch___Wholesale_and_retail_line_item_split___actual_company_structure___Retained_profits___residential_retail">#REF!</definedName>
    <definedName name="Switch___Wholesale_and_retail_line_item_split___Capex_creditor___business_retail___nominal">#REF!</definedName>
    <definedName name="Switch___Wholesale_and_retail_line_item_split___capex_creditors___residential_retail___nominal">#REF!</definedName>
    <definedName name="Switch___Wholesale_DB_pension_cash_excess_over_charge___real___control">#REF!</definedName>
    <definedName name="Switch___Wholesale_fixed_asset_life__post_override____control">#REF!</definedName>
    <definedName name="SWTBPinputs">#REF!</definedName>
    <definedName name="SWTBPtrans">#REF!</definedName>
    <definedName name="SWTtransition">#REF!</definedName>
    <definedName name="SWW">#REF!</definedName>
    <definedName name="T_A_H">#REF!</definedName>
    <definedName name="T_A_M">#REF!</definedName>
    <definedName name="T_AW_H">#REF!</definedName>
    <definedName name="T_AW_M">#REF!</definedName>
    <definedName name="t_kg_conversion">#REF!</definedName>
    <definedName name="T_W">#REF!</definedName>
    <definedName name="T_W_M">#REF!</definedName>
    <definedName name="tab">#REF!</definedName>
    <definedName name="table">#REF!</definedName>
    <definedName name="TABLE0">#REF!</definedName>
    <definedName name="TABLE1">#REF!</definedName>
    <definedName name="TABLE10">#REF!</definedName>
    <definedName name="TABLE10A">#REF!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8">#REF!</definedName>
    <definedName name="TABLE19">#REF!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#REF!</definedName>
    <definedName name="Table3.4" localSheetId="0" hidden="1">{"CHARGE",#N/A,FALSE,"401C11"}</definedName>
    <definedName name="Table3.4" localSheetId="4" hidden="1">{"CHARGE",#N/A,FALSE,"401C11"}</definedName>
    <definedName name="Table3.4" localSheetId="6" hidden="1">{"CHARGE",#N/A,FALSE,"401C11"}</definedName>
    <definedName name="Table3.4" localSheetId="12" hidden="1">{"CHARGE",#N/A,FALSE,"401C11"}</definedName>
    <definedName name="Table3.4" localSheetId="5" hidden="1">{"CHARGE",#N/A,FALSE,"401C11"}</definedName>
    <definedName name="Table3.4" localSheetId="7" hidden="1">{"CHARGE",#N/A,FALSE,"401C11"}</definedName>
    <definedName name="Table3.4" localSheetId="8" hidden="1">{"CHARGE",#N/A,FALSE,"401C11"}</definedName>
    <definedName name="Table3.4" hidden="1">{"CHARGE",#N/A,FALSE,"401C11"}</definedName>
    <definedName name="TABLE30">#REF!</definedName>
    <definedName name="TABLE31">#REF!</definedName>
    <definedName name="TABLE32">#REF!</definedName>
    <definedName name="TABLE32A">#REF!</definedName>
    <definedName name="TABLE33">#REF!</definedName>
    <definedName name="TABLE34">#REF!</definedName>
    <definedName name="TABLE35">#REF!</definedName>
    <definedName name="TABLE35A">#REF!</definedName>
    <definedName name="TABLE35B">#REF!</definedName>
    <definedName name="TABLE36">#REF!</definedName>
    <definedName name="TABLE36A">#REF!</definedName>
    <definedName name="TABLE36B">#REF!</definedName>
    <definedName name="TABLE37">#REF!</definedName>
    <definedName name="TABLE38">#REF!</definedName>
    <definedName name="TABLE39">#REF!</definedName>
    <definedName name="TABLE4">#REF!</definedName>
    <definedName name="TABLE41">#REF!</definedName>
    <definedName name="TABLE41TOTALS">#REF!</definedName>
    <definedName name="TABLE5">#REF!</definedName>
    <definedName name="TABLE6">#REF!</definedName>
    <definedName name="TABLE7">#REF!</definedName>
    <definedName name="TABLE8">#REF!</definedName>
    <definedName name="TABLE9">#REF!</definedName>
    <definedName name="TABLEREF">#REF!</definedName>
    <definedName name="TABLEX">#REF!</definedName>
    <definedName name="TARGDATA">#REF!</definedName>
    <definedName name="Target_level_of_ILD___nominal.ADDN1">#REF!</definedName>
    <definedName name="Target_level_of_ILD___nominal.ADDN2">#REF!</definedName>
    <definedName name="Target_level_of_ILD___nominal.BR">#REF!</definedName>
    <definedName name="Target_level_of_ILD___nominal.WN">#REF!</definedName>
    <definedName name="Target_level_of_ILD___nominal.WR">#REF!</definedName>
    <definedName name="Target_level_of_ILD___nominal.WWN">#REF!</definedName>
    <definedName name="Target_Value_Single">#REF!</definedName>
    <definedName name="Tariff_Band___Business_retail_average_cost_per_customer_inc_DPC__Welsh_companies____nominal.1">#REF!</definedName>
    <definedName name="Tariff_Band___Business_retail_average_cost_per_customer_inc_DPC__Welsh_companies____nominal.2">#REF!</definedName>
    <definedName name="Tariff_Band___Business_retail_average_cost_per_customer_inc_DPC__Welsh_companies____nominal.3">#REF!</definedName>
    <definedName name="Tariff_Band___Business_retail_average_cost_per_customer_inc_DPC__Welsh_companies____real.1">#REF!</definedName>
    <definedName name="Tariff_Band___Business_retail_average_cost_per_customer_inc_DPC__Welsh_companies____real.2">#REF!</definedName>
    <definedName name="Tariff_Band___Business_retail_average_cost_per_customer_inc_DPC__Welsh_companies____real.3">#REF!</definedName>
    <definedName name="Tariff_Band___Retail_cost_per_customer___nominal.1">#REF!</definedName>
    <definedName name="Tariff_Band___Retail_cost_per_customer___nominal.2">#REF!</definedName>
    <definedName name="Tariff_Band___Retail_cost_per_customer___nominal.3">#REF!</definedName>
    <definedName name="Tariff_Band___Retail_cost_per_customer_inc_DPC___business_retail_revenue_adjustment___nominal.1">#REF!</definedName>
    <definedName name="Tariff_Band___Retail_cost_per_customer_inc_DPC___business_retail_revenue_adjustment___nominal.2">#REF!</definedName>
    <definedName name="Tariff_Band___Retail_cost_per_customer_inc_DPC___business_retail_revenue_adjustment___nominal.3">#REF!</definedName>
    <definedName name="Tariff_Band___Retail_cost_per_customer_inc_DPC___business_retail_revenue_adjustment___real.1">#REF!</definedName>
    <definedName name="Tariff_Band___Retail_cost_per_customer_inc_DPC___business_retail_revenue_adjustment___real.2">#REF!</definedName>
    <definedName name="Tariff_Band___Retail_cost_per_customer_inc_DPC___business_retail_revenue_adjustment___real.3">#REF!</definedName>
    <definedName name="Tariff_band___wholesale_charge___nominal.1">#REF!</definedName>
    <definedName name="Tariff_band___wholesale_charge___nominal.2">#REF!</definedName>
    <definedName name="Tariff_band___wholesale_charge___nominal.3">#REF!</definedName>
    <definedName name="Tariff_band___wholesale_charge_proportion.1">#REF!</definedName>
    <definedName name="Tariff_band___wholesale_charge_proportion.2">#REF!</definedName>
    <definedName name="Tariff_band___wholesale_charge_proportion.3">#REF!</definedName>
    <definedName name="Tax___real___ADDN1">#REF!</definedName>
    <definedName name="Tax___real___ADDN2">#REF!</definedName>
    <definedName name="Tax___real___BR">#REF!</definedName>
    <definedName name="Tax___real___WN">#REF!</definedName>
    <definedName name="Tax___real___WR">#REF!</definedName>
    <definedName name="Tax___real___WWN">#REF!</definedName>
    <definedName name="Tax_by_tariff_band_check">#REF!</definedName>
    <definedName name="Tax_by_tariff_band_check_calc">#REF!</definedName>
    <definedName name="Tax_by_tariff_band_check_overall">#REF!</definedName>
    <definedName name="Tax_cash_balance_for_post_financeability_revenue___nominal.ADDN1">#REF!</definedName>
    <definedName name="Tax_cash_balance_for_post_financeability_revenue___nominal.ADDN1.BEG">#REF!</definedName>
    <definedName name="Tax_cash_balance_for_post_financeability_revenue___nominal.ADDN2">#REF!</definedName>
    <definedName name="Tax_cash_balance_for_post_financeability_revenue___nominal.ADDN2.BEG">#REF!</definedName>
    <definedName name="Tax_cash_balance_for_post_financeability_revenue___nominal.BR">#REF!</definedName>
    <definedName name="Tax_cash_balance_for_post_financeability_revenue___nominal.BR.BEG">#REF!</definedName>
    <definedName name="Tax_cash_balance_for_post_financeability_revenue___nominal.WN">#REF!</definedName>
    <definedName name="Tax_cash_balance_for_post_financeability_revenue___nominal.WN.BEG">#REF!</definedName>
    <definedName name="Tax_cash_balance_for_post_financeability_revenue___nominal.WR">#REF!</definedName>
    <definedName name="Tax_cash_balance_for_post_financeability_revenue___nominal.WR.BEG">#REF!</definedName>
    <definedName name="Tax_cash_balance_for_post_financeability_revenue___nominal.WWN">#REF!</definedName>
    <definedName name="Tax_cash_balance_for_post_financeability_revenue___nominal.WWN.BEG">#REF!</definedName>
    <definedName name="tax_cashflow_balance___wholesale___nominal.ADDN1">#REF!</definedName>
    <definedName name="tax_cashflow_balance___wholesale___nominal.ADDN1.BEG">#REF!</definedName>
    <definedName name="tax_cashflow_balance___wholesale___nominal.ADDN2">#REF!</definedName>
    <definedName name="tax_cashflow_balance___wholesale___nominal.ADDN2.BEG">#REF!</definedName>
    <definedName name="tax_cashflow_balance___wholesale___nominal.BR">#REF!</definedName>
    <definedName name="tax_cashflow_balance___wholesale___nominal.BR.BEG">#REF!</definedName>
    <definedName name="tax_cashflow_balance___wholesale___nominal.WN">#REF!</definedName>
    <definedName name="tax_cashflow_balance___wholesale___nominal.WN.BEG">#REF!</definedName>
    <definedName name="tax_cashflow_balance___wholesale___nominal.WR">#REF!</definedName>
    <definedName name="tax_cashflow_balance___wholesale___nominal.WR.BEG">#REF!</definedName>
    <definedName name="tax_cashflow_balance___wholesale___nominal.WWN">#REF!</definedName>
    <definedName name="tax_cashflow_balance___wholesale___nominal.WWN.BEG">#REF!</definedName>
    <definedName name="Tax_creditor_balance___Business___nominal">#REF!</definedName>
    <definedName name="Tax_creditor_balance___Business___nominal.BEG">#REF!</definedName>
    <definedName name="Tax_creditor_balance___Residential___nominal">#REF!</definedName>
    <definedName name="Tax_creditor_balance___Residential___nominal.BEG">#REF!</definedName>
    <definedName name="Tax_creditor_balance___Retail___nominal">#REF!</definedName>
    <definedName name="Tax_due_prior_to_apportionment___nominal.ADDN1">#REF!</definedName>
    <definedName name="Tax_due_prior_to_apportionment___nominal.ADDN2">#REF!</definedName>
    <definedName name="Tax_due_prior_to_apportionment___nominal.BR">#REF!</definedName>
    <definedName name="Tax_due_prior_to_apportionment___nominal.WN">#REF!</definedName>
    <definedName name="Tax_due_prior_to_apportionment___nominal.WR">#REF!</definedName>
    <definedName name="Tax_due_prior_to_apportionment___nominal.WWN">#REF!</definedName>
    <definedName name="Tax_due_prior_to_apportionment___post_financeability___nominal.ADDN1">#REF!</definedName>
    <definedName name="Tax_due_prior_to_apportionment___post_financeability___nominal.ADDN2">#REF!</definedName>
    <definedName name="Tax_due_prior_to_apportionment___post_financeability___nominal.BR">#REF!</definedName>
    <definedName name="Tax_due_prior_to_apportionment___post_financeability___nominal.WN">#REF!</definedName>
    <definedName name="Tax_due_prior_to_apportionment___post_financeability___nominal.WR">#REF!</definedName>
    <definedName name="Tax_due_prior_to_apportionment___post_financeability___nominal.WWN">#REF!</definedName>
    <definedName name="Tax_interest___control___nominal.ADDN1">#REF!</definedName>
    <definedName name="Tax_interest___control___nominal.ADDN2">#REF!</definedName>
    <definedName name="Tax_interest___control___nominal.BR">#REF!</definedName>
    <definedName name="Tax_interest___control___nominal.WN">#REF!</definedName>
    <definedName name="Tax_interest___control___nominal.WR">#REF!</definedName>
    <definedName name="Tax_interest___control___nominal.WWN">#REF!</definedName>
    <definedName name="Tax_loss_balance___control___nominal.ADDN1">#REF!</definedName>
    <definedName name="Tax_loss_balance___control___nominal.ADDN1.BEG">#REF!</definedName>
    <definedName name="Tax_loss_balance___control___nominal.ADDN2">#REF!</definedName>
    <definedName name="Tax_loss_balance___control___nominal.ADDN2.BEG">#REF!</definedName>
    <definedName name="Tax_loss_balance___control___nominal.BR">#REF!</definedName>
    <definedName name="Tax_loss_balance___control___nominal.BR.BEG">#REF!</definedName>
    <definedName name="Tax_loss_balance___control___nominal.WN">#REF!</definedName>
    <definedName name="Tax_loss_balance___control___nominal.WN.BEG">#REF!</definedName>
    <definedName name="Tax_loss_balance___control___nominal.WR">#REF!</definedName>
    <definedName name="Tax_loss_balance___control___nominal.WR.BEG">#REF!</definedName>
    <definedName name="Tax_loss_balance___control___nominal.WWN">#REF!</definedName>
    <definedName name="Tax_loss_balance___control___nominal.WWN.BEG">#REF!</definedName>
    <definedName name="Tax_loss_balance___post_financeability___wholesale___nominal.ADDN1">#REF!</definedName>
    <definedName name="Tax_loss_balance___post_financeability___wholesale___nominal.ADDN1.BEG">#REF!</definedName>
    <definedName name="Tax_loss_balance___post_financeability___wholesale___nominal.ADDN2">#REF!</definedName>
    <definedName name="Tax_loss_balance___post_financeability___wholesale___nominal.ADDN2.BEG">#REF!</definedName>
    <definedName name="Tax_loss_balance___post_financeability___wholesale___nominal.BR">#REF!</definedName>
    <definedName name="Tax_loss_balance___post_financeability___wholesale___nominal.BR.BEG">#REF!</definedName>
    <definedName name="Tax_loss_balance___post_financeability___wholesale___nominal.WN">#REF!</definedName>
    <definedName name="Tax_loss_balance___post_financeability___wholesale___nominal.WN.BEG">#REF!</definedName>
    <definedName name="Tax_loss_balance___post_financeability___wholesale___nominal.WR">#REF!</definedName>
    <definedName name="Tax_loss_balance___post_financeability___wholesale___nominal.WR.BEG">#REF!</definedName>
    <definedName name="Tax_loss_balance___post_financeability___wholesale___nominal.WWN">#REF!</definedName>
    <definedName name="Tax_loss_balance___post_financeability___wholesale___nominal.WWN.BEG">#REF!</definedName>
    <definedName name="Tax_loss_balance___post_financeability___wholesale_total___nominal">#REF!</definedName>
    <definedName name="Tax_loss_balance___wholesale_total___nominal">#REF!</definedName>
    <definedName name="Tax_loss_in_year___control___nominal.ADDN1">#REF!</definedName>
    <definedName name="Tax_loss_in_year___control___nominal.ADDN2">#REF!</definedName>
    <definedName name="Tax_loss_in_year___control___nominal.BR">#REF!</definedName>
    <definedName name="Tax_loss_in_year___control___nominal.WN">#REF!</definedName>
    <definedName name="Tax_loss_in_year___control___nominal.WR">#REF!</definedName>
    <definedName name="Tax_loss_in_year___control___nominal.WWN">#REF!</definedName>
    <definedName name="Tax_loss_in_year___post_financeability___wholesale___nominal.ADDN1">#REF!</definedName>
    <definedName name="Tax_loss_in_year___post_financeability___wholesale___nominal.ADDN2">#REF!</definedName>
    <definedName name="Tax_loss_in_year___post_financeability___wholesale___nominal.BR">#REF!</definedName>
    <definedName name="Tax_loss_in_year___post_financeability___wholesale___nominal.WN">#REF!</definedName>
    <definedName name="Tax_loss_in_year___post_financeability___wholesale___nominal.WR">#REF!</definedName>
    <definedName name="Tax_loss_in_year___post_financeability___wholesale___nominal.WWN">#REF!</definedName>
    <definedName name="Tax_loss_in_year___wholesale___nominal">#REF!</definedName>
    <definedName name="Tax_loss_in_year___wholesale___nominal_POS">#REF!</definedName>
    <definedName name="Tax_loss_in_year___wholesale___post_financeability___nominal">#REF!</definedName>
    <definedName name="Tax_loss_in_year___wholesale___post_financeability___nominal_POS">#REF!</definedName>
    <definedName name="Tax_loss_in_year___wholesale_total___nominal">#REF!</definedName>
    <definedName name="Tax_loss_in_year___wholesale_total___post_financeability___nominal">#REF!</definedName>
    <definedName name="Tax_loss_in_year_after_apportioned_profits___post_financeability___wholesale___nominal.ADDN1">#REF!</definedName>
    <definedName name="Tax_loss_in_year_after_apportioned_profits___post_financeability___wholesale___nominal.ADDN2">#REF!</definedName>
    <definedName name="Tax_loss_in_year_after_apportioned_profits___post_financeability___wholesale___nominal.BR">#REF!</definedName>
    <definedName name="Tax_loss_in_year_after_apportioned_profits___post_financeability___wholesale___nominal.WN">#REF!</definedName>
    <definedName name="Tax_loss_in_year_after_apportioned_profits___post_financeability___wholesale___nominal.WR">#REF!</definedName>
    <definedName name="Tax_loss_in_year_after_apportioned_profits___post_financeability___wholesale___nominal.WWN">#REF!</definedName>
    <definedName name="Tax_loss_in_year_after_apportioned_profits___wholesale___nominal.ADDN1">#REF!</definedName>
    <definedName name="Tax_loss_in_year_after_apportioned_profits___wholesale___nominal.ADDN2">#REF!</definedName>
    <definedName name="Tax_loss_in_year_after_apportioned_profits___wholesale___nominal.BR">#REF!</definedName>
    <definedName name="Tax_loss_in_year_after_apportioned_profits___wholesale___nominal.WN">#REF!</definedName>
    <definedName name="Tax_loss_in_year_after_apportioned_profits___wholesale___nominal.WR">#REF!</definedName>
    <definedName name="Tax_loss_in_year_after_apportioned_profits___wholesale___nominal.WWN">#REF!</definedName>
    <definedName name="Tax_loss_utilisation___wholesale___nominal">#REF!</definedName>
    <definedName name="Tax_loss_utilisation___wholesale___post_financeability___nominal">#REF!</definedName>
    <definedName name="Tax_losses_available_for_utilisation____post_financeability___nominal.ADDN1">#REF!</definedName>
    <definedName name="Tax_losses_available_for_utilisation____post_financeability___nominal.ADDN2">#REF!</definedName>
    <definedName name="Tax_losses_available_for_utilisation____post_financeability___nominal.BR">#REF!</definedName>
    <definedName name="Tax_losses_available_for_utilisation____post_financeability___nominal.WN">#REF!</definedName>
    <definedName name="Tax_losses_available_for_utilisation____post_financeability___nominal.WR">#REF!</definedName>
    <definedName name="Tax_losses_available_for_utilisation____post_financeability___nominal.WWN">#REF!</definedName>
    <definedName name="Tax_losses_available_for_utilisation___nominal.ADDN1">#REF!</definedName>
    <definedName name="Tax_losses_available_for_utilisation___nominal.ADDN2">#REF!</definedName>
    <definedName name="Tax_losses_available_for_utilisation___nominal.BR">#REF!</definedName>
    <definedName name="Tax_losses_available_for_utilisation___nominal.WN">#REF!</definedName>
    <definedName name="Tax_losses_available_for_utilisation___nominal.WR">#REF!</definedName>
    <definedName name="Tax_losses_available_for_utilisation___nominal.WWN">#REF!</definedName>
    <definedName name="Tax_on_retail_post_financeability_adjustments___nominal">#REF!</definedName>
    <definedName name="Tax_paid___Appointee___nominal">#REF!</definedName>
    <definedName name="Tax_paid___Appointee___nominal.NEG">#REF!</definedName>
    <definedName name="Tax_paid___control___nominal.ADDN1">#REF!</definedName>
    <definedName name="Tax_paid___control___nominal.ADDN1.NEG">#REF!</definedName>
    <definedName name="Tax_paid___control___nominal.ADDN2">#REF!</definedName>
    <definedName name="Tax_paid___control___nominal.ADDN2.NEG">#REF!</definedName>
    <definedName name="Tax_paid___control___nominal.BR">#REF!</definedName>
    <definedName name="Tax_paid___control___nominal.BR.NEG">#REF!</definedName>
    <definedName name="Tax_paid___control___nominal.WN">#REF!</definedName>
    <definedName name="Tax_paid___control___nominal.WN.NEG">#REF!</definedName>
    <definedName name="Tax_paid___control___nominal.WR">#REF!</definedName>
    <definedName name="Tax_paid___control___nominal.WR.NEG">#REF!</definedName>
    <definedName name="Tax_paid___control___nominal.WWN">#REF!</definedName>
    <definedName name="Tax_paid___control___nominal.WWN.NEG">#REF!</definedName>
    <definedName name="Tax_paid___control___real.ADDN1">#REF!</definedName>
    <definedName name="Tax_paid___control___real.ADDN2">#REF!</definedName>
    <definedName name="Tax_paid___control___real.BR">#REF!</definedName>
    <definedName name="Tax_paid___control___real.WN">#REF!</definedName>
    <definedName name="Tax_paid___control___real.WR">#REF!</definedName>
    <definedName name="Tax_paid___control___real.WWN">#REF!</definedName>
    <definedName name="Tax_paid___post_financeability___control___nominal.ADDN1">#REF!</definedName>
    <definedName name="Tax_paid___post_financeability___control___nominal.ADDN2">#REF!</definedName>
    <definedName name="Tax_paid___post_financeability___control___nominal.BR">#REF!</definedName>
    <definedName name="Tax_paid___post_financeability___control___nominal.WN">#REF!</definedName>
    <definedName name="Tax_paid___post_financeability___control___nominal.WR">#REF!</definedName>
    <definedName name="Tax_paid___post_financeability___control___nominal.WWN">#REF!</definedName>
    <definedName name="Tax_paid___post_financeability___control___real.ADDN1">#REF!</definedName>
    <definedName name="Tax_paid___post_financeability___control___real.ADDN2">#REF!</definedName>
    <definedName name="Tax_paid___post_financeability___control___real.BR">#REF!</definedName>
    <definedName name="Tax_paid___post_financeability___control___real.WN">#REF!</definedName>
    <definedName name="Tax_paid___post_financeability___control___real.WR">#REF!</definedName>
    <definedName name="Tax_paid___post_financeability___control___real.WWN">#REF!</definedName>
    <definedName name="Tax_paid___Retail___nominal">#REF!</definedName>
    <definedName name="Tax_paid___Retail___nominal.NEG">#REF!</definedName>
    <definedName name="Tax_paid___Wholesale___nominal">#REF!</definedName>
    <definedName name="Tax_paid___Wholesale___nominal.NEG">#REF!</definedName>
    <definedName name="Tax_paid__control.ADDN1">#REF!</definedName>
    <definedName name="Tax_paid__control.ADDN1.NEG">#REF!</definedName>
    <definedName name="Tax_paid__control.ADDN2">#REF!</definedName>
    <definedName name="Tax_paid__control.ADDN2.NEG">#REF!</definedName>
    <definedName name="Tax_paid__control.BR">#REF!</definedName>
    <definedName name="Tax_paid__control.BR.NEG">#REF!</definedName>
    <definedName name="Tax_paid__control.WN">#REF!</definedName>
    <definedName name="Tax_paid__control.WN.NEG">#REF!</definedName>
    <definedName name="Tax_paid__control.WR">#REF!</definedName>
    <definedName name="Tax_paid__control.WR.NEG">#REF!</definedName>
    <definedName name="Tax_paid__control.WWN">#REF!</definedName>
    <definedName name="Tax_paid__control.WWN.NEG">#REF!</definedName>
    <definedName name="Tax_profit_in_year___wholesale___nominal">#REF!</definedName>
    <definedName name="Tax_profit_in_year___wholesale___post_financeability___nominal">#REF!</definedName>
    <definedName name="Tax_revenue_associated_with_post_financeability___nominal.ADDN1">#REF!</definedName>
    <definedName name="Tax_revenue_associated_with_post_financeability___nominal.ADDN2">#REF!</definedName>
    <definedName name="Tax_revenue_associated_with_post_financeability___nominal.BR">#REF!</definedName>
    <definedName name="Tax_revenue_associated_with_post_financeability___nominal.WN">#REF!</definedName>
    <definedName name="Tax_revenue_associated_with_post_financeability___nominal.WR">#REF!</definedName>
    <definedName name="Tax_revenue_associated_with_post_financeability___nominal.WWN">#REF!</definedName>
    <definedName name="Tax_revenue_associated_with_post_financeability___wholesale___nominal">#REF!</definedName>
    <definedName name="Taxable_profit___loss____control___nominal.ADDN1">#REF!</definedName>
    <definedName name="Taxable_profit___loss____control___nominal.ADDN2">#REF!</definedName>
    <definedName name="Taxable_profit___loss____control___nominal.BR">#REF!</definedName>
    <definedName name="Taxable_profit___loss____control___nominal.WN">#REF!</definedName>
    <definedName name="Taxable_profit___loss____control___nominal.WR">#REF!</definedName>
    <definedName name="Taxable_profit___loss____control___nominal.WWN">#REF!</definedName>
    <definedName name="Taxable_profit___loss____nominal">#REF!</definedName>
    <definedName name="Taxable_profit___loss____post_financeability___control___nominal.ADDN1">#REF!</definedName>
    <definedName name="Taxable_profit___loss____post_financeability___control___nominal.ADDN2">#REF!</definedName>
    <definedName name="Taxable_profit___loss____post_financeability___control___nominal.BR">#REF!</definedName>
    <definedName name="Taxable_profit___loss____post_financeability___control___nominal.WN">#REF!</definedName>
    <definedName name="Taxable_profit___loss____post_financeability___control___nominal.WR">#REF!</definedName>
    <definedName name="Taxable_profit___loss____post_financeability___control___nominal.WWN">#REF!</definedName>
    <definedName name="Taxable_profit___loss____post_financeability___nominal">#REF!</definedName>
    <definedName name="Taxable_profit___loss____Wholesale___nominal">#REF!</definedName>
    <definedName name="Taxable_profit___loss____Wholesale___post_financeability___nominal">#REF!</definedName>
    <definedName name="Taxable_profit__loss____nominal.ADDN1">#REF!</definedName>
    <definedName name="Taxable_profit__loss____nominal.ADDN2">#REF!</definedName>
    <definedName name="Taxable_profit__loss____nominal.BR">#REF!</definedName>
    <definedName name="Taxable_profit__loss____nominal.WN">#REF!</definedName>
    <definedName name="Taxable_profit__loss____nominal.WR">#REF!</definedName>
    <definedName name="Taxable_profit__loss____nominal.WWN">#REF!</definedName>
    <definedName name="Taxable_profit__loss____post_financeability___nominal.ADDN1">#REF!</definedName>
    <definedName name="Taxable_profit__loss____post_financeability___nominal.ADDN2">#REF!</definedName>
    <definedName name="Taxable_profit__loss____post_financeability___nominal.BR">#REF!</definedName>
    <definedName name="Taxable_profit__loss____post_financeability___nominal.WN">#REF!</definedName>
    <definedName name="Taxable_profit__loss____post_financeability___nominal.WR">#REF!</definedName>
    <definedName name="Taxable_profit__loss____post_financeability___nominal.WWN">#REF!</definedName>
    <definedName name="Taxable_profit_after_offset_of_taxable_losses___wholesale___nominal">#REF!</definedName>
    <definedName name="Taxable_profit_after_offset_of_taxable_losses___wholesale___post_financeability___nominal">#REF!</definedName>
    <definedName name="TAXHP4">#REF!</definedName>
    <definedName name="tbl_Exportdata_17A">#REF!</definedName>
    <definedName name="tbl_Exportdata_17B">#REF!</definedName>
    <definedName name="TC">#REF!</definedName>
    <definedName name="Test23" localSheetId="0" hidden="1">{"NET",#N/A,FALSE,"401C11"}</definedName>
    <definedName name="Test23" localSheetId="4" hidden="1">{"NET",#N/A,FALSE,"401C11"}</definedName>
    <definedName name="Test23" localSheetId="6" hidden="1">{"NET",#N/A,FALSE,"401C11"}</definedName>
    <definedName name="Test23" localSheetId="12" hidden="1">{"NET",#N/A,FALSE,"401C11"}</definedName>
    <definedName name="Test23" localSheetId="5" hidden="1">{"NET",#N/A,FALSE,"401C11"}</definedName>
    <definedName name="Test23" localSheetId="7" hidden="1">{"NET",#N/A,FALSE,"401C11"}</definedName>
    <definedName name="Test23" localSheetId="8" hidden="1">{"NET",#N/A,FALSE,"401C11"}</definedName>
    <definedName name="Test23" hidden="1">{"NET",#N/A,FALSE,"401C11"}</definedName>
    <definedName name="TheList">#REF!</definedName>
    <definedName name="TheListHeader">#REF!</definedName>
    <definedName name="TheListRower">#REF!</definedName>
    <definedName name="Third_party___principal_service_revenues___nominal.ADDN1">#REF!</definedName>
    <definedName name="Third_party___principal_service_revenues___nominal.ADDN2">#REF!</definedName>
    <definedName name="Third_party___principal_service_revenues___nominal.BR">#REF!</definedName>
    <definedName name="Third_party___principal_service_revenues___nominal.WN">#REF!</definedName>
    <definedName name="Third_party___principal_service_revenues___nominal.WR">#REF!</definedName>
    <definedName name="Third_party___principal_service_revenues___nominal.WWN">#REF!</definedName>
    <definedName name="Third_party_and_principal_service_revenues___nominal.ADDN1">#REF!</definedName>
    <definedName name="Third_party_and_principal_service_revenues___nominal.ADDN2">#REF!</definedName>
    <definedName name="Third_party_and_principal_service_revenues___nominal.BR">#REF!</definedName>
    <definedName name="Third_party_and_principal_service_revenues___nominal.WN">#REF!</definedName>
    <definedName name="Third_party_and_principal_service_revenues___nominal.WR">#REF!</definedName>
    <definedName name="Third_party_and_principal_service_revenues___nominal.WWN">#REF!</definedName>
    <definedName name="Third_party_and_principal_service_revenues___real.ADDN1">#REF!</definedName>
    <definedName name="Third_party_and_principal_service_revenues___real.ADDN2">#REF!</definedName>
    <definedName name="Third_party_and_principal_service_revenues___real.BR">#REF!</definedName>
    <definedName name="Third_party_and_principal_service_revenues___real.WN">#REF!</definedName>
    <definedName name="Third_party_and_principal_service_revenues___real.WR">#REF!</definedName>
    <definedName name="Third_party_and_principal_service_revenues___real.WWN">#REF!</definedName>
    <definedName name="Third_party_and_principal_service_revenues___real___ADDN1">#REF!</definedName>
    <definedName name="Third_party_and_principal_service_revenues___real___ADDN2">#REF!</definedName>
    <definedName name="Third_party_and_principal_service_revenues___real___BR">#REF!</definedName>
    <definedName name="Third_party_and_principal_service_revenues___real___WN">#REF!</definedName>
    <definedName name="Third_party_and_principal_service_revenues___real___WR">#REF!</definedName>
    <definedName name="Third_party_and_principal_service_revenues___real___WWN">#REF!</definedName>
    <definedName name="Thousands">#REF!</definedName>
    <definedName name="Thousands_in_a_million">#REF!</definedName>
    <definedName name="Threshold">#REF!</definedName>
    <definedName name="tideway">#REF!</definedName>
    <definedName name="tidewayCAT">#REF!</definedName>
    <definedName name="tidewaySUMMARY">#REF!</definedName>
    <definedName name="tidewayTO">#REF!</definedName>
    <definedName name="time">#REF!</definedName>
    <definedName name="Timeline_label">#REF!</definedName>
    <definedName name="TimeRow">#REF!</definedName>
    <definedName name="TITLES">#REF!</definedName>
    <definedName name="TMSapr">#REF!</definedName>
    <definedName name="TMSBPinputs">#REF!</definedName>
    <definedName name="TMSBPtrans">#REF!</definedName>
    <definedName name="TMStransition">#REF!</definedName>
    <definedName name="TOCFirstLine">#REF!</definedName>
    <definedName name="TOCobxActive_inputs">#REF!</definedName>
    <definedName name="TOCobxActive_inputs.Bioresources">#REF!</definedName>
    <definedName name="TOCobxActive_inputs.Business_retail">#REF!</definedName>
    <definedName name="TOCobxActive_inputs.Business_retail.Advance_receipts">#REF!</definedName>
    <definedName name="TOCobxActive_inputs.Business_retail.Charges">#REF!</definedName>
    <definedName name="TOCobxActive_inputs.Business_retail.Debt">#REF!</definedName>
    <definedName name="TOCobxActive_inputs.Business_retail.Dividends">#REF!</definedName>
    <definedName name="TOCobxActive_inputs.Business_retail.Opening_balances">#REF!</definedName>
    <definedName name="TOCobxActive_inputs.Business_retail.Other">#REF!</definedName>
    <definedName name="TOCobxActive_inputs.Business_retail.Tariff_band">#REF!</definedName>
    <definedName name="TOCobxActive_inputs.Business_retail.Working_capital">#REF!</definedName>
    <definedName name="TOCobxActive_inputs.Debt">#REF!</definedName>
    <definedName name="TOCobxActive_inputs.Debt.Cash">#REF!</definedName>
    <definedName name="TOCobxActive_inputs.Debt.Fixed_rate_debt">#REF!</definedName>
    <definedName name="TOCobxActive_inputs.Debt.Floating_rate_debt">#REF!</definedName>
    <definedName name="TOCobxActive_inputs.Debt.Index_linked_debt">#REF!</definedName>
    <definedName name="TOCobxActive_inputs.DPC">#REF!</definedName>
    <definedName name="TOCobxActive_inputs.Equity">#REF!</definedName>
    <definedName name="TOCobxActive_inputs.Equity.Assets">#REF!</definedName>
    <definedName name="TOCobxActive_inputs.Equity.Balance_sheet_movements">#REF!</definedName>
    <definedName name="TOCobxActive_inputs.Equity.Equity">#REF!</definedName>
    <definedName name="TOCobxActive_inputs.Equity.Equity.Dividends">#REF!</definedName>
    <definedName name="TOCobxActive_inputs.Indexation">#REF!</definedName>
    <definedName name="TOCobxActive_inputs.Indexation.CPI_H_">#REF!</definedName>
    <definedName name="TOCobxActive_inputs.Indexation.CPI_H__2022_23">#REF!</definedName>
    <definedName name="TOCobxActive_inputs.Opening_balances">#REF!</definedName>
    <definedName name="TOCobxActive_inputs.Other_active">#REF!</definedName>
    <definedName name="TOCobxActive_inputs.Other_revenue_adjustments">#REF!</definedName>
    <definedName name="TOCobxActive_inputs.Other_revenue_adjustments.Non_price_control_income">#REF!</definedName>
    <definedName name="TOCobxActive_inputs.Other_revenue_adjustments.Other_adjustments">#REF!</definedName>
    <definedName name="TOCobxActive_inputs.Other_revenue_adjustments.Other_revenue">#REF!</definedName>
    <definedName name="TOCobxActive_inputs.PAYG_and_run_off">#REF!</definedName>
    <definedName name="TOCobxActive_inputs.PAYG_and_run_off.PAYG">#REF!</definedName>
    <definedName name="TOCobxActive_inputs.PAYG_and_run_off.Run_off_rates">#REF!</definedName>
    <definedName name="TOCobxActive_inputs.Pensions">#REF!</definedName>
    <definedName name="TOCobxActive_inputs.Post_financeability">#REF!</definedName>
    <definedName name="TOCobxActive_inputs.RCV">#REF!</definedName>
    <definedName name="TOCobxActive_inputs.RCV.RCV_opening_balances">#REF!</definedName>
    <definedName name="TOCobxActive_inputs.Reprofiling">#REF!</definedName>
    <definedName name="TOCobxActive_inputs.Residential_retail">#REF!</definedName>
    <definedName name="TOCobxActive_inputs.Residential_retail.Cost_to_serve">#REF!</definedName>
    <definedName name="TOCobxActive_inputs.Residential_retail.Expenditure">#REF!</definedName>
    <definedName name="TOCobxActive_inputs.Residential_retail.HH_advance_receipts">#REF!</definedName>
    <definedName name="TOCobxActive_inputs.Residential_retail.Households_connected">#REF!</definedName>
    <definedName name="TOCobxActive_inputs.Residential_retail.Households_connected.Alternative_area_bill__SBB_only_">#REF!</definedName>
    <definedName name="TOCobxActive_inputs.Residential_retail.Measured_income_acrrual">#REF!</definedName>
    <definedName name="TOCobxActive_inputs.Residential_retail.Opening_balance">#REF!</definedName>
    <definedName name="TOCobxActive_inputs.Residential_retail.Other">#REF!</definedName>
    <definedName name="TOCobxActive_inputs.Residential_retail.Working_capital">#REF!</definedName>
    <definedName name="TOCobxActive_inputs.Tax">#REF!</definedName>
    <definedName name="TOCobxActive_inputs.Tax.Capital_allowances">#REF!</definedName>
    <definedName name="TOCobxActive_inputs.Totex">#REF!</definedName>
    <definedName name="TOCobxActive_inputs.Totex.Capex">#REF!</definedName>
    <definedName name="TOCobxActive_inputs.Totex.Grants_and_contributions">#REF!</definedName>
    <definedName name="TOCobxActive_inputs.Totex.Opex">#REF!</definedName>
    <definedName name="TOCobxActive_inputs.Wholesale_WACC">#REF!</definedName>
    <definedName name="TOCobxActive_inputs.Working_capital">#REF!</definedName>
    <definedName name="TOCobxActive_inputs.Working_capital.Creditor_days">#REF!</definedName>
    <definedName name="TOCobxActive_inputs.Working_capital.Creditor_days.HH_trade_debtors">#REF!</definedName>
    <definedName name="TOCobxActive_inputs.Working_capital.Trade_receivables">#REF!</definedName>
    <definedName name="TOCobxAppointee_FS_calcs">#REF!</definedName>
    <definedName name="TOCobxAppointee_FS_calcs.FS_calcs">#REF!</definedName>
    <definedName name="TOCobxAppointee_FS_calcs.Loans">#REF!</definedName>
    <definedName name="TOCobxAppointee_FS_calcs.P_L">#REF!</definedName>
    <definedName name="TOCobxAppointee_FS_calcs.P_L._EBIT_LESS_CURRENT_TAX_CHARGE__BUILDING_BLOCKS_METHOD__">#REF!</definedName>
    <definedName name="TOCobxAppointee_FS_calcs.RCV">#REF!</definedName>
    <definedName name="TOCobxAppointee_FS_calcs.Retained_cash">#REF!</definedName>
    <definedName name="TOCobxAppointee_FS_calcs.Retained_earnings">#REF!</definedName>
    <definedName name="TOCobxAppointee_FS_calcs.Revenue_and_income">#REF!</definedName>
    <definedName name="TOCobxAppointee_FS_calcs.Shares_and_dividends">#REF!</definedName>
    <definedName name="TOCobxAppointee_FS_calcs.Tax">#REF!</definedName>
    <definedName name="TOCobxAppointee_FS_calcs.Tax.Movement_in_deferred_tax_provision___check">#REF!</definedName>
    <definedName name="TOCobxBill_Module">#REF!</definedName>
    <definedName name="TOCobxBill_Module.All_households">#REF!</definedName>
    <definedName name="TOCobxBill_Module.Allowed_revenue_per_customer">#REF!</definedName>
    <definedName name="TOCobxBill_Module.Allowed_revenue_per_customer.Joint_service">#REF!</definedName>
    <definedName name="TOCobxBill_Module.Allowed_revenue_per_customer.Single_service">#REF!</definedName>
    <definedName name="TOCobxBill_Module.Average_bills">#REF!</definedName>
    <definedName name="TOCobxBill_Module.Average_bills.Addn_average_bill">#REF!</definedName>
    <definedName name="TOCobxBill_Module.Average_bills.Addn_average_bill.Alternative_area_bill_calculation__SBB_only__">#REF!</definedName>
    <definedName name="TOCobxBill_Module.Average_bills.WaSC_average_bill">#REF!</definedName>
    <definedName name="TOCobxBill_Module.Average_bills.WoC_average_bill">#REF!</definedName>
    <definedName name="TOCobxBill_Module.Dual_Service">#REF!</definedName>
    <definedName name="TOCobxBill_Module.Factors_for_bill_adjustment">#REF!</definedName>
    <definedName name="TOCobxBill_Module.Retail_Income">#REF!</definedName>
    <definedName name="TOCobxBill_Module.Single_Service">#REF!</definedName>
    <definedName name="TOCobxFinancial_indicators">#REF!</definedName>
    <definedName name="TOCobxFinancial_indicators.Ratios_by_wholesale_control">#REF!</definedName>
    <definedName name="TOCobxFinancial_indicators.Ratios_for_Appointee">#REF!</definedName>
    <definedName name="TOCobxFixed_Assets">#REF!</definedName>
    <definedName name="TOCobxFixed_Assets.Fixed_assets">#REF!</definedName>
    <definedName name="TOCobxFixed_Assets.Fixed_assets.Depreciation">#REF!</definedName>
    <definedName name="TOCobxHeadroom_check">#REF!</definedName>
    <definedName name="TOCobxHeadroom_check.Business_net_margin_tariff">#REF!</definedName>
    <definedName name="TOCobxHeadroom_check.Headroom_check_business">#REF!</definedName>
    <definedName name="TOCobxHeadroom_check.Headroom_check_residential">#REF!</definedName>
    <definedName name="TOCobxHeadroom_check.Net_margin_by_tariff_band_check">#REF!</definedName>
    <definedName name="TOCobxHeadroom_check.Tax_by_tariff_band_check">#REF!</definedName>
    <definedName name="TOCobxHeadroom_check.Working_capital_by_tariff_band_check">#REF!</definedName>
    <definedName name="TOCobxIndexation">#REF!</definedName>
    <definedName name="TOCobxIndexation.CPIH_Index_Calculations">#REF!</definedName>
    <definedName name="TOCobxIndexation.CPIH_Monthly_Index">#REF!</definedName>
    <definedName name="TOCobxIndexation.Indexation_of_indexed_linked_debt">#REF!</definedName>
    <definedName name="TOCobxInputs">#REF!</definedName>
    <definedName name="TOCobxInputs.Company_inputs">#REF!</definedName>
    <definedName name="TOCobxInputs.Company_inputs.Bio_resources">#REF!</definedName>
    <definedName name="TOCobxInputs.Company_inputs.Business_retail">#REF!</definedName>
    <definedName name="TOCobxInputs.Company_inputs.Business_retail.Advance_receipts">#REF!</definedName>
    <definedName name="TOCobxInputs.Company_inputs.Business_retail.Charges">#REF!</definedName>
    <definedName name="TOCobxInputs.Company_inputs.Business_retail.Debt">#REF!</definedName>
    <definedName name="TOCobxInputs.Company_inputs.Business_retail.Dividends">#REF!</definedName>
    <definedName name="TOCobxInputs.Company_inputs.Business_retail.Opening_balances">#REF!</definedName>
    <definedName name="TOCobxInputs.Company_inputs.Business_retail.Other">#REF!</definedName>
    <definedName name="TOCobxInputs.Company_inputs.Business_retail.Tariff_Band">#REF!</definedName>
    <definedName name="TOCobxInputs.Company_inputs.Business_retail.Working_capital">#REF!</definedName>
    <definedName name="TOCobxInputs.Company_inputs.Debt">#REF!</definedName>
    <definedName name="TOCobxInputs.Company_inputs.Debt.Cash">#REF!</definedName>
    <definedName name="TOCobxInputs.Company_inputs.Debt.Fixed_rate_debt">#REF!</definedName>
    <definedName name="TOCobxInputs.Company_inputs.Debt.Floating_rate_debt">#REF!</definedName>
    <definedName name="TOCobxInputs.Company_inputs.Debt.Index_linked_debt">#REF!</definedName>
    <definedName name="TOCobxInputs.Company_inputs.DPC">#REF!</definedName>
    <definedName name="TOCobxInputs.Company_inputs.Equity">#REF!</definedName>
    <definedName name="TOCobxInputs.Company_inputs.Equity.Assets">#REF!</definedName>
    <definedName name="TOCobxInputs.Company_inputs.Equity.Balance_sheet_movements">#REF!</definedName>
    <definedName name="TOCobxInputs.Company_inputs.Equity.Equity">#REF!</definedName>
    <definedName name="TOCobxInputs.Company_inputs.Equity.Equity.Dividends">#REF!</definedName>
    <definedName name="TOCobxInputs.Company_inputs.Indexation">#REF!</definedName>
    <definedName name="TOCobxInputs.Company_inputs.Indexation.CPI_H_">#REF!</definedName>
    <definedName name="TOCobxInputs.Company_inputs.Indexation.CPI_H__2022_23">#REF!</definedName>
    <definedName name="TOCobxInputs.Company_inputs.Opening_balances">#REF!</definedName>
    <definedName name="TOCobxInputs.Company_inputs.Other_revenue_adjustments">#REF!</definedName>
    <definedName name="TOCobxInputs.Company_inputs.Other_revenue_adjustments.Non_price_control_income">#REF!</definedName>
    <definedName name="TOCobxInputs.Company_inputs.Other_revenue_adjustments.Other_adjustments">#REF!</definedName>
    <definedName name="TOCobxInputs.Company_inputs.Other_revenue_adjustments.Other_income">#REF!</definedName>
    <definedName name="TOCobxInputs.Company_inputs.PAYG_and_run_off">#REF!</definedName>
    <definedName name="TOCobxInputs.Company_inputs.PAYG_and_run_off.PAYG">#REF!</definedName>
    <definedName name="TOCobxInputs.Company_inputs.PAYG_and_run_off.Run_off">#REF!</definedName>
    <definedName name="TOCobxInputs.Company_inputs.Pensions">#REF!</definedName>
    <definedName name="TOCobxInputs.Company_inputs.Post_financeability">#REF!</definedName>
    <definedName name="TOCobxInputs.Company_inputs.RCV">#REF!</definedName>
    <definedName name="TOCobxInputs.Company_inputs.RCV.RCV_opening_balances">#REF!</definedName>
    <definedName name="TOCobxInputs.Company_inputs.Reprofiling">#REF!</definedName>
    <definedName name="TOCobxInputs.Company_inputs.Residential_retail">#REF!</definedName>
    <definedName name="TOCobxInputs.Company_inputs.Residential_retail.Cost_to_serve">#REF!</definedName>
    <definedName name="TOCobxInputs.Company_inputs.Residential_retail.Expenditure">#REF!</definedName>
    <definedName name="TOCobxInputs.Company_inputs.Residential_retail.HH_Advance_receipts">#REF!</definedName>
    <definedName name="TOCobxInputs.Company_inputs.Residential_retail.HH_connected">#REF!</definedName>
    <definedName name="TOCobxInputs.Company_inputs.Residential_retail.Measured_income_accrual">#REF!</definedName>
    <definedName name="TOCobxInputs.Company_inputs.Residential_retail.Opening_balances">#REF!</definedName>
    <definedName name="TOCobxInputs.Company_inputs.Residential_retail.Other">#REF!</definedName>
    <definedName name="TOCobxInputs.Company_inputs.Residential_retail.Working_capital">#REF!</definedName>
    <definedName name="TOCobxInputs.Company_inputs.Tax">#REF!</definedName>
    <definedName name="TOCobxInputs.Company_inputs.Tax.Capital_allowances">#REF!</definedName>
    <definedName name="TOCobxInputs.Company_inputs.Totex">#REF!</definedName>
    <definedName name="TOCobxInputs.Company_inputs.Totex.Capex">#REF!</definedName>
    <definedName name="TOCobxInputs.Company_inputs.Totex.Grants_and_contributions">#REF!</definedName>
    <definedName name="TOCobxInputs.Company_inputs.Totex.Opex">#REF!</definedName>
    <definedName name="TOCobxInputs.Company_inputs.Wholesale_WACC">#REF!</definedName>
    <definedName name="TOCobxInputs.Company_inputs.Working_capital">#REF!</definedName>
    <definedName name="TOCobxInputs.Company_inputs.Working_capital.Creditor_days">#REF!</definedName>
    <definedName name="TOCobxInputs.Company_inputs.Working_capital.Creditor_days.HH_Trade_Debtors">#REF!</definedName>
    <definedName name="TOCobxInputs.Company_inputs.Working_capital.Trade_Receivables">#REF!</definedName>
    <definedName name="TOCobxInputs.Model_Constants">#REF!</definedName>
    <definedName name="TOCobxInputs.Ofwat_inputs">#REF!</definedName>
    <definedName name="TOCobxInputs.Ofwat_inputs.Bio_resources">#REF!</definedName>
    <definedName name="TOCobxInputs.Ofwat_inputs.Business_Retail">#REF!</definedName>
    <definedName name="TOCobxInputs.Ofwat_inputs.Business_Retail.Advance_receipts">#REF!</definedName>
    <definedName name="TOCobxInputs.Ofwat_inputs.Business_Retail.Charges">#REF!</definedName>
    <definedName name="TOCobxInputs.Ofwat_inputs.Business_Retail.Debt">#REF!</definedName>
    <definedName name="TOCobxInputs.Ofwat_inputs.Business_Retail.Dividends">#REF!</definedName>
    <definedName name="TOCobxInputs.Ofwat_inputs.Business_Retail.Opening_balances">#REF!</definedName>
    <definedName name="TOCobxInputs.Ofwat_inputs.Business_Retail.Other">#REF!</definedName>
    <definedName name="TOCobxInputs.Ofwat_inputs.Business_Retail.Tariff_Band">#REF!</definedName>
    <definedName name="TOCobxInputs.Ofwat_inputs.Business_Retail.Working_capital">#REF!</definedName>
    <definedName name="TOCobxInputs.Ofwat_inputs.Debt">#REF!</definedName>
    <definedName name="TOCobxInputs.Ofwat_inputs.Debt.Cash">#REF!</definedName>
    <definedName name="TOCobxInputs.Ofwat_inputs.Debt.Fixed_rate_debt">#REF!</definedName>
    <definedName name="TOCobxInputs.Ofwat_inputs.Debt.Floating_rate_debt">#REF!</definedName>
    <definedName name="TOCobxInputs.Ofwat_inputs.Debt.Index_linked_debt">#REF!</definedName>
    <definedName name="TOCobxInputs.Ofwat_inputs.DPC">#REF!</definedName>
    <definedName name="TOCobxInputs.Ofwat_inputs.Equity">#REF!</definedName>
    <definedName name="TOCobxInputs.Ofwat_inputs.Equity.Assets">#REF!</definedName>
    <definedName name="TOCobxInputs.Ofwat_inputs.Equity.Balance_sheet_movements">#REF!</definedName>
    <definedName name="TOCobxInputs.Ofwat_inputs.Equity.Equity">#REF!</definedName>
    <definedName name="TOCobxInputs.Ofwat_inputs.Equity.Equity.Dividends">#REF!</definedName>
    <definedName name="TOCobxInputs.Ofwat_inputs.Indexation">#REF!</definedName>
    <definedName name="TOCobxInputs.Ofwat_inputs.Indexation.CPI_H_">#REF!</definedName>
    <definedName name="TOCobxInputs.Ofwat_inputs.Indexation.CPI_H__2022_23">#REF!</definedName>
    <definedName name="TOCobxInputs.Ofwat_inputs.Opening_balances">#REF!</definedName>
    <definedName name="TOCobxInputs.Ofwat_inputs.Other_revenue_adjustments">#REF!</definedName>
    <definedName name="TOCobxInputs.Ofwat_inputs.Other_revenue_adjustments.Non_price_control_income">#REF!</definedName>
    <definedName name="TOCobxInputs.Ofwat_inputs.Other_revenue_adjustments.Other_adjustments">#REF!</definedName>
    <definedName name="TOCobxInputs.Ofwat_inputs.Other_revenue_adjustments.Other_income">#REF!</definedName>
    <definedName name="TOCobxInputs.Ofwat_inputs.PAYG_and_run_off">#REF!</definedName>
    <definedName name="TOCobxInputs.Ofwat_inputs.PAYG_and_run_off.PAYG">#REF!</definedName>
    <definedName name="TOCobxInputs.Ofwat_inputs.PAYG_and_run_off.Run_off">#REF!</definedName>
    <definedName name="TOCobxInputs.Ofwat_inputs.Pensions">#REF!</definedName>
    <definedName name="TOCobxInputs.Ofwat_inputs.Post_financeability">#REF!</definedName>
    <definedName name="TOCobxInputs.Ofwat_inputs.RCV">#REF!</definedName>
    <definedName name="TOCobxInputs.Ofwat_inputs.RCV.RCV_opening_balances">#REF!</definedName>
    <definedName name="TOCobxInputs.Ofwat_inputs.Reprofiling">#REF!</definedName>
    <definedName name="TOCobxInputs.Ofwat_inputs.Residential_retail">#REF!</definedName>
    <definedName name="TOCobxInputs.Ofwat_inputs.Residential_retail.Cost_to_serve">#REF!</definedName>
    <definedName name="TOCobxInputs.Ofwat_inputs.Residential_retail.Expenditure">#REF!</definedName>
    <definedName name="TOCobxInputs.Ofwat_inputs.Residential_retail.HH_advance_receipts">#REF!</definedName>
    <definedName name="TOCobxInputs.Ofwat_inputs.Residential_retail.HH_connected">#REF!</definedName>
    <definedName name="TOCobxInputs.Ofwat_inputs.Residential_retail.Measured_income_accrual">#REF!</definedName>
    <definedName name="TOCobxInputs.Ofwat_inputs.Residential_retail.Opening_balances">#REF!</definedName>
    <definedName name="TOCobxInputs.Ofwat_inputs.Residential_retail.Other">#REF!</definedName>
    <definedName name="TOCobxInputs.Ofwat_inputs.Residential_retail.Working_capital">#REF!</definedName>
    <definedName name="TOCobxInputs.Ofwat_inputs.Tax">#REF!</definedName>
    <definedName name="TOCobxInputs.Ofwat_inputs.Tax.Capital_allowances">#REF!</definedName>
    <definedName name="TOCobxInputs.Ofwat_inputs.Totex">#REF!</definedName>
    <definedName name="TOCobxInputs.Ofwat_inputs.Totex.Capex">#REF!</definedName>
    <definedName name="TOCobxInputs.Ofwat_inputs.Totex.Grants_and_contributions">#REF!</definedName>
    <definedName name="TOCobxInputs.Ofwat_inputs.Totex.Opex">#REF!</definedName>
    <definedName name="TOCobxInputs.Ofwat_inputs.Wholesale_WACC">#REF!</definedName>
    <definedName name="TOCobxInputs.Ofwat_inputs.Working_capital">#REF!</definedName>
    <definedName name="TOCobxInputs.Ofwat_inputs.Working_capital.Creditor_days">#REF!</definedName>
    <definedName name="TOCobxInputs.Ofwat_inputs.Working_capital.Creditor_days.HH_trade_debtors">#REF!</definedName>
    <definedName name="TOCobxInputs.Ofwat_inputs.Working_capital.Trade_receivables">#REF!</definedName>
    <definedName name="TOCobxInputs.Override_inputs">#REF!</definedName>
    <definedName name="TOCobxInputs.Override_inputs.Bio_resources">#REF!</definedName>
    <definedName name="TOCobxInputs.Override_inputs.Business_retail">#REF!</definedName>
    <definedName name="TOCobxInputs.Override_inputs.Business_retail.Advanced_receipts">#REF!</definedName>
    <definedName name="TOCobxInputs.Override_inputs.Business_retail.Charges">#REF!</definedName>
    <definedName name="TOCobxInputs.Override_inputs.Business_retail.Debt">#REF!</definedName>
    <definedName name="TOCobxInputs.Override_inputs.Business_retail.Dividends">#REF!</definedName>
    <definedName name="TOCobxInputs.Override_inputs.Business_retail.Opening_balances">#REF!</definedName>
    <definedName name="TOCobxInputs.Override_inputs.Business_retail.Other">#REF!</definedName>
    <definedName name="TOCobxInputs.Override_inputs.Business_retail.Tariff_Band">#REF!</definedName>
    <definedName name="TOCobxInputs.Override_inputs.Business_retail.Working_capital">#REF!</definedName>
    <definedName name="TOCobxInputs.Override_inputs.Debt">#REF!</definedName>
    <definedName name="TOCobxInputs.Override_inputs.Debt.Cash">#REF!</definedName>
    <definedName name="TOCobxInputs.Override_inputs.Debt.Fixed_rate_debt">#REF!</definedName>
    <definedName name="TOCobxInputs.Override_inputs.Debt.Floating_rate_debt">#REF!</definedName>
    <definedName name="TOCobxInputs.Override_inputs.Debt.Index_linked_debt">#REF!</definedName>
    <definedName name="TOCobxInputs.Override_inputs.DPC">#REF!</definedName>
    <definedName name="TOCobxInputs.Override_inputs.Equity">#REF!</definedName>
    <definedName name="TOCobxInputs.Override_inputs.Equity.Assets">#REF!</definedName>
    <definedName name="TOCobxInputs.Override_inputs.Equity.Balance_sheet_movements">#REF!</definedName>
    <definedName name="TOCobxInputs.Override_inputs.Equity.Equity">#REF!</definedName>
    <definedName name="TOCobxInputs.Override_inputs.Equity.Equity.Dividends">#REF!</definedName>
    <definedName name="TOCobxInputs.Override_inputs.Indexation">#REF!</definedName>
    <definedName name="TOCobxInputs.Override_inputs.Indexation.CPI_H_">#REF!</definedName>
    <definedName name="TOCobxInputs.Override_inputs.Indexation.CPI_H__2022_23">#REF!</definedName>
    <definedName name="TOCobxInputs.Override_inputs.Opening_balances">#REF!</definedName>
    <definedName name="TOCobxInputs.Override_inputs.Other_revenue_adjustments">#REF!</definedName>
    <definedName name="TOCobxInputs.Override_inputs.Other_revenue_adjustments.Non_price_control_income">#REF!</definedName>
    <definedName name="TOCobxInputs.Override_inputs.Other_revenue_adjustments.Other_adjustments">#REF!</definedName>
    <definedName name="TOCobxInputs.Override_inputs.Other_revenue_adjustments.Other_income">#REF!</definedName>
    <definedName name="TOCobxInputs.Override_inputs.PAYG_and_run_off">#REF!</definedName>
    <definedName name="TOCobxInputs.Override_inputs.PAYG_and_run_off.PAYG">#REF!</definedName>
    <definedName name="TOCobxInputs.Override_inputs.PAYG_and_run_off.Run_off_rates">#REF!</definedName>
    <definedName name="TOCobxInputs.Override_inputs.Pensions">#REF!</definedName>
    <definedName name="TOCobxInputs.Override_inputs.Post_financeability">#REF!</definedName>
    <definedName name="TOCobxInputs.Override_inputs.RCV">#REF!</definedName>
    <definedName name="TOCobxInputs.Override_inputs.RCV.RCV_opening_balances">#REF!</definedName>
    <definedName name="TOCobxInputs.Override_inputs.Reprofiling">#REF!</definedName>
    <definedName name="TOCobxInputs.Override_inputs.Residentail_retail">#REF!</definedName>
    <definedName name="TOCobxInputs.Override_inputs.Residentail_retail.Cost_to_serve">#REF!</definedName>
    <definedName name="TOCobxInputs.Override_inputs.Residentail_retail.Expenditure">#REF!</definedName>
    <definedName name="TOCobxInputs.Override_inputs.Residentail_retail.HH_advanced_receipts">#REF!</definedName>
    <definedName name="TOCobxInputs.Override_inputs.Residentail_retail.HH_connected">#REF!</definedName>
    <definedName name="TOCobxInputs.Override_inputs.Residentail_retail.Measured_income_accrual">#REF!</definedName>
    <definedName name="TOCobxInputs.Override_inputs.Residentail_retail.Opening_balances">#REF!</definedName>
    <definedName name="TOCobxInputs.Override_inputs.Residentail_retail.Other">#REF!</definedName>
    <definedName name="TOCobxInputs.Override_inputs.Residentail_retail.Working_capital">#REF!</definedName>
    <definedName name="TOCobxInputs.Override_inputs.Tax">#REF!</definedName>
    <definedName name="TOCobxInputs.Override_inputs.Tax.Capital_allowances">#REF!</definedName>
    <definedName name="TOCobxInputs.Override_inputs.Totex">#REF!</definedName>
    <definedName name="TOCobxInputs.Override_inputs.Totex.Capex">#REF!</definedName>
    <definedName name="TOCobxInputs.Override_inputs.Totex.Grants_and_contributions">#REF!</definedName>
    <definedName name="TOCobxInputs.Override_inputs.Totex.Opex">#REF!</definedName>
    <definedName name="TOCobxInputs.Override_inputs.Wholesale_WACC">#REF!</definedName>
    <definedName name="TOCobxInputs.Override_inputs.Working_capital">#REF!</definedName>
    <definedName name="TOCobxInputs.Override_inputs.Working_capital.Creditor_Days">#REF!</definedName>
    <definedName name="TOCobxInputs.Override_inputs.Working_capital.Creditor_Days.HH_trade_debtors">#REF!</definedName>
    <definedName name="TOCobxInputs.Override_inputs.Working_capital.Trade_receivables">#REF!</definedName>
    <definedName name="TOCobxInputs.Switches">#REF!</definedName>
    <definedName name="TOCobxInputs.Switches.Business_retail">#REF!</definedName>
    <definedName name="TOCobxInputs.Switches.Business_retail.Tariff_band">#REF!</definedName>
    <definedName name="TOCobxInputs.Switches.Debt">#REF!</definedName>
    <definedName name="TOCobxInputs.Switches.Grants_and_contributions">#REF!</definedName>
    <definedName name="TOCobxInputs.Switches.Key_switches">#REF!</definedName>
    <definedName name="TOCobxInputs.Switches.Key_switches.Post_financeability">#REF!</definedName>
    <definedName name="TOCobxInputs.Switches.Other">#REF!</definedName>
    <definedName name="TOCobxInputs.Switches.Other.Dividends">#REF!</definedName>
    <definedName name="TOCobxInputs.Switches.Other.Equity">#REF!</definedName>
    <definedName name="TOCobxInputs.Switches.Other.Fixed_assets">#REF!</definedName>
    <definedName name="TOCobxInputs.Switches.Other.Opening_balances">#REF!</definedName>
    <definedName name="TOCobxInputs.Switches.Other.Pensions">#REF!</definedName>
    <definedName name="TOCobxInputs.Switches.Residential_retail">#REF!</definedName>
    <definedName name="TOCobxInputs.Switches.Setup_switches">#REF!</definedName>
    <definedName name="TOCobxInputs.Switches.Tax">#REF!</definedName>
    <definedName name="TOCobxInputs.Switches.Tax.Capital_allowances">#REF!</definedName>
    <definedName name="TOCobxInputs.Switches.Working_capital">#REF!</definedName>
    <definedName name="TOCobxInputs.Time">#REF!</definedName>
    <definedName name="TOCobxInterest_on_tax_and_dividends">#REF!</definedName>
    <definedName name="TOCobxInterest_on_tax_and_dividends.Interest_on_tax_and_dividends">#REF!</definedName>
    <definedName name="TOCobxModel_Checks_and_Alerts">#REF!</definedName>
    <definedName name="TOCobxModel_Checks_and_Alerts.Model_Alerts">#REF!</definedName>
    <definedName name="TOCobxModel_Checks_and_Alerts.Model_Checks">#REF!</definedName>
    <definedName name="TOCobxModel_Checks_and_Alerts.Model_Checks.Appointee_Balances_checks">#REF!</definedName>
    <definedName name="TOCobxModel_Checks_and_Alerts.Model_Checks.Financial_Statement_checks">#REF!</definedName>
    <definedName name="TOCobxModel_Checks_and_Alerts.Model_Checks.Financial_Statement_checks.BS">#REF!</definedName>
    <definedName name="TOCobxModel_Checks_and_Alerts.Model_Checks.Financial_Statement_checks.CF">#REF!</definedName>
    <definedName name="TOCobxModel_Checks_and_Alerts.Model_Checks.Financial_Statement_checks.PL">#REF!</definedName>
    <definedName name="TOCobxOther_revenue">#REF!</definedName>
    <definedName name="TOCobxOther_revenue.Operating_income">#REF!</definedName>
    <definedName name="TOCobxOther_revenue.Pensions">#REF!</definedName>
    <definedName name="TOCobxOther_revenue.Third_party_and_other">#REF!</definedName>
    <definedName name="TOCobxPAYG_Calc">#REF!</definedName>
    <definedName name="TOCobxPAYG_Calc.PAYG">#REF!</definedName>
    <definedName name="TOCobxPAYG_Calc.Weighted_PAYG_rate">#REF!</definedName>
    <definedName name="TOCobxPost_financeability_adjustment">#REF!</definedName>
    <definedName name="TOCobxPost_financeability_adjustment.Innovation_funding">#REF!</definedName>
    <definedName name="TOCobxPost_financeability_adjustment.Post_financeability">#REF!</definedName>
    <definedName name="TOCobxPost_financeability_adjustment.Post_financeability_adjustments_eligible_for_tax_uplift">#REF!</definedName>
    <definedName name="TOCobxPost_financeability_adjustment.Post_financeability_adjustments_not_eligble_for_tax_uplift">#REF!</definedName>
    <definedName name="TOCobxPre_Post_impacts_">#REF!</definedName>
    <definedName name="TOCobxPre_Post_impacts_.Financial_ratio_adjustments">#REF!</definedName>
    <definedName name="TOCobxPre_Post_impacts_.Financial_ratio_adjustments.Post_financeability_metrics">#REF!</definedName>
    <definedName name="TOCobxPre_Post_impacts_.Retail_revenue_impacts">#REF!</definedName>
    <definedName name="TOCobxPre_Post_impacts_.Retail_revenue_impacts.Retail_Business">#REF!</definedName>
    <definedName name="TOCobxPre_Post_impacts_.Wholesale">#REF!</definedName>
    <definedName name="TOCobxPRE_wholesale_revenues">#REF!</definedName>
    <definedName name="TOCobxPRE_wholesale_revenues.Allowed_Revenues">#REF!</definedName>
    <definedName name="TOCobxPRE_wholesale_revenues.Reprofiled_revenues">#REF!</definedName>
    <definedName name="TOCobxPRE_wholesale_revenues.Revenue_requirement">#REF!</definedName>
    <definedName name="TOCobxRCV">#REF!</definedName>
    <definedName name="TOCobxRCV.RCV_balances">#REF!</definedName>
    <definedName name="TOCobxRCV.RCV_balances.2020_25_RCV">#REF!</definedName>
    <definedName name="TOCobxRCV.RCV_balances.2020_25_RCV.2020_25_RCV_Average">#REF!</definedName>
    <definedName name="TOCobxRCV.RCV_balances.Post_2025_RCV">#REF!</definedName>
    <definedName name="TOCobxRCV.RCV_balances.Post_2025_RCV.Post_2025_RCV_Average">#REF!</definedName>
    <definedName name="TOCobxRCV.RCV_balances.Pre_2020_RCV">#REF!</definedName>
    <definedName name="TOCobxRCV.RCV_balances.Pre_2020_RCV.Pre_2020_RCV_Average">#REF!</definedName>
    <definedName name="TOCobxRCV.RCV_balances.Totals">#REF!</definedName>
    <definedName name="TOCobxRCV.RCV_balances.Totals.RCV_balance">#REF!</definedName>
    <definedName name="TOCobxRCV.RCV_balances.Totals.RCV_growth">#REF!</definedName>
    <definedName name="TOCobxRCV.RCV_balances.Totals.RCV_Run_off">#REF!</definedName>
    <definedName name="TOCobxRCV.RCV_balances.Totals.Return_on_Capital">#REF!</definedName>
    <definedName name="TOCobxRCV.RCV_checks">#REF!</definedName>
    <definedName name="TOCobxRCV.RCV_checks.2020_25_RCV_check">#REF!</definedName>
    <definedName name="TOCobxRCV.RCV_checks.Post_2025_RCV_check">#REF!</definedName>
    <definedName name="TOCobxRCV.RCV_checks.Pre_2020_RCV_check">#REF!</definedName>
    <definedName name="TOCobxRCV.WACC">#REF!</definedName>
    <definedName name="TOCobxRCV.Weighted_RCV_run_off_rate">#REF!</definedName>
    <definedName name="TOCobxReport_lookups">#REF!</definedName>
    <definedName name="TOCobxReport_lookups.Allowed_revenue_per_customer">#REF!</definedName>
    <definedName name="TOCobxReport_lookups.Allowed_revenues">#REF!</definedName>
    <definedName name="TOCobxReport_lookups.Average_bills">#REF!</definedName>
    <definedName name="TOCobxReport_lookups.Checks">#REF!</definedName>
    <definedName name="TOCobxReport_lookups.RCV_Balances">#REF!</definedName>
    <definedName name="TOCobxReport_lookups.Wholesale">#REF!</definedName>
    <definedName name="TOCobxReport_lookups.Wholesale_allowed_revenue_breakdown___real">#REF!</definedName>
    <definedName name="TOCobxReport_lookups.Wholesale_allowed_revenue_breakdown___real.ADDN1">#REF!</definedName>
    <definedName name="TOCobxReport_lookups.Wholesale_allowed_revenue_breakdown___real.ADDN2">#REF!</definedName>
    <definedName name="TOCobxReport_lookups.Wholesale_allowed_revenue_breakdown___real.BR">#REF!</definedName>
    <definedName name="TOCobxReport_lookups.Wholesale_allowed_revenue_breakdown___real.WN">#REF!</definedName>
    <definedName name="TOCobxReport_lookups.Wholesale_allowed_revenue_breakdown___real.WR">#REF!</definedName>
    <definedName name="TOCobxReport_lookups.Wholesale_allowed_revenue_breakdown___real.WWN">#REF!</definedName>
    <definedName name="TOCobxReprofiling">#REF!</definedName>
    <definedName name="TOCobxReprofiling.Impact_of_reprofiling">#REF!</definedName>
    <definedName name="TOCobxReprofiling.NPV">#REF!</definedName>
    <definedName name="TOCobxRetail_Business">#REF!</definedName>
    <definedName name="TOCobxRetail_Business.Advanced_receipts">#REF!</definedName>
    <definedName name="TOCobxRetail_Business.Advanced_receipts.Advance_receipts_target_balance">#REF!</definedName>
    <definedName name="TOCobxRetail_Business.Advanced_receipts.Movement">#REF!</definedName>
    <definedName name="TOCobxRetail_Business.Capex">#REF!</definedName>
    <definedName name="TOCobxRetail_Business.Capex.Capex_creditor">#REF!</definedName>
    <definedName name="TOCobxRetail_Business.Capex.Fixed_Asset_balance">#REF!</definedName>
    <definedName name="TOCobxRetail_Business.Creditors">#REF!</definedName>
    <definedName name="TOCobxRetail_Business.Creditors.Business_wholesale_creditors">#REF!</definedName>
    <definedName name="TOCobxRetail_Business.Creditors.Retail_trade_and_other_payables">#REF!</definedName>
    <definedName name="TOCobxRetail_Business.Debtors">#REF!</definedName>
    <definedName name="TOCobxRetail_Business.Dividends">#REF!</definedName>
    <definedName name="TOCobxRetail_Business.Measured_income_accruals">#REF!</definedName>
    <definedName name="TOCobxRetail_Business.Opex">#REF!</definedName>
    <definedName name="TOCobxRetail_Business.Pensions">#REF!</definedName>
    <definedName name="TOCobxRetail_Business.Retained_cash">#REF!</definedName>
    <definedName name="TOCobxRetail_Business.Retained_earnings">#REF!</definedName>
    <definedName name="TOCobxRetail_Business.Revenue">#REF!</definedName>
    <definedName name="TOCobxRetail_Business.Revenue.Allowed_revenue_by_band">#REF!</definedName>
    <definedName name="TOCobxRetail_Business.Revenue.Apportioned_wholesale_charge">#REF!</definedName>
    <definedName name="TOCobxRetail_Business.Revenue.Business_retail_revenue">#REF!</definedName>
    <definedName name="TOCobxRetail_Business.Revenue.Total_business_costs_by_tariff">#REF!</definedName>
    <definedName name="TOCobxRetail_Business.Revenue.Value_of_retail_business_margi">#REF!</definedName>
    <definedName name="TOCobxRetail_Business.Revenue.Wholesale_charges_by_band">#REF!</definedName>
    <definedName name="TOCobxRetail_Business.Tariff">#REF!</definedName>
    <definedName name="TOCobxRetail_Business.Tariff.Allowed_revenue">#REF!</definedName>
    <definedName name="TOCobxRetail_Business.Tax">#REF!</definedName>
    <definedName name="TOCobxRetail_FS_calcs">#REF!</definedName>
    <definedName name="TOCobxRetail_FS_calcs.Balance_Sheet">#REF!</definedName>
    <definedName name="TOCobxRetail_FS_calcs.Cashflow">#REF!</definedName>
    <definedName name="TOCobxRetail_FS_calcs.Profit___Loss">#REF!</definedName>
    <definedName name="TOCobxRetail_Residential">#REF!</definedName>
    <definedName name="TOCobxRetail_Residential._Dividends">#REF!</definedName>
    <definedName name="TOCobxRetail_Residential._Tax">#REF!</definedName>
    <definedName name="TOCobxRetail_Residential.Advanced_Receipts">#REF!</definedName>
    <definedName name="TOCobxRetail_Residential.Advanced_Receipts.Advanced_receipts_movement">#REF!</definedName>
    <definedName name="TOCobxRetail_Residential.Advanced_Receipts.Advanced_receipts_target_balan">#REF!</definedName>
    <definedName name="TOCobxRetail_Residential.Advanced_Receipts.Advanced_receipts_target_balan.Advance_receipts_lag_factor">#REF!</definedName>
    <definedName name="TOCobxRetail_Residential.Advanced_Receipts.Advanced_receipts_target_balan.Total_retail_service_revenue">#REF!</definedName>
    <definedName name="TOCobxRetail_Residential.Advanced_Receipts.Measured_balance___Res">#REF!</definedName>
    <definedName name="TOCobxRetail_Residential.Advanced_Receipts.Unmeasured_balance___Res">#REF!</definedName>
    <definedName name="TOCobxRetail_Residential.Calculations_for_Bill_Module">#REF!</definedName>
    <definedName name="TOCobxRetail_Residential.Calculations_for_Bill_Module.Cost_to_serve">#REF!</definedName>
    <definedName name="TOCobxRetail_Residential.Calculations_for_Bill_Module.Cost_to_serve.Allowance_per_customer">#REF!</definedName>
    <definedName name="TOCobxRetail_Residential.Calculations_for_Bill_Module.Cost_to_serve.Allowance_per_customer.Allowance_per_customer_after_post_financeability_adjustments">#REF!</definedName>
    <definedName name="TOCobxRetail_Residential.Calculations_for_Bill_Module.Cost_to_serve.Allowance_per_customer.Allowance_per_customer_after_post_financeability_adjustments.Nominal">#REF!</definedName>
    <definedName name="TOCobxRetail_Residential.Calculations_for_Bill_Module.Cost_to_serve.Allowance_per_customer.Allowance_per_customer_after_post_financeability_adjustments.Real">#REF!</definedName>
    <definedName name="TOCobxRetail_Residential.Calculations_for_Bill_Module.Cost_to_serve.Allowance_per_customer.Allowance_per_customer_before_post_financeability_adjustments">#REF!</definedName>
    <definedName name="TOCobxRetail_Residential.Calculations_for_Bill_Module.Cost_to_serve.Allowance_per_customer.Allowance_per_customer_before_post_financeability_adjustments.Nominal">#REF!</definedName>
    <definedName name="TOCobxRetail_Residential.Calculations_for_Bill_Module.Cost_to_serve.Allowance_per_customer.Allowance_per_customer_before_post_financeability_adjustments.Real">#REF!</definedName>
    <definedName name="TOCobxRetail_Residential.Calculations_for_Bill_Module.Cost_to_serve.Measured_sewerage">#REF!</definedName>
    <definedName name="TOCobxRetail_Residential.Calculations_for_Bill_Module.Cost_to_serve.Measured_water">#REF!</definedName>
    <definedName name="TOCobxRetail_Residential.Calculations_for_Bill_Module.Cost_to_serve.Unmeasured_sewerage">#REF!</definedName>
    <definedName name="TOCobxRetail_Residential.Calculations_for_Bill_Module.Cost_to_serve.Unmeasured_water">#REF!</definedName>
    <definedName name="TOCobxRetail_Residential.CAPEX">#REF!</definedName>
    <definedName name="TOCobxRetail_Residential.CAPEX.Capex_creditor">#REF!</definedName>
    <definedName name="TOCobxRetail_Residential.CAPEX.Capex_creditor.Capex_creditor_balance___Res">#REF!</definedName>
    <definedName name="TOCobxRetail_Residential.CAPEX.Capex_creditor.Capex_creditor_days_target_bal">#REF!</definedName>
    <definedName name="TOCobxRetail_Residential.CAPEX.Capex_creditor.Movement_in_capex_creditor_Res">#REF!</definedName>
    <definedName name="TOCobxRetail_Residential.CAPEX.Capital_Expenditure">#REF!</definedName>
    <definedName name="TOCobxRetail_Residential.CAPEX.Fixed_Asset_Balance___Res">#REF!</definedName>
    <definedName name="TOCobxRetail_Residential.Dual_service">#REF!</definedName>
    <definedName name="TOCobxRetail_Residential.Measured_Income_Accruals">#REF!</definedName>
    <definedName name="TOCobxRetail_Residential.Measured_Income_Accruals.Income_accrual_target_balance">#REF!</definedName>
    <definedName name="TOCobxRetail_Residential.Measured_Income_Accruals.Meas_income_accrual_bal___Res">#REF!</definedName>
    <definedName name="TOCobxRetail_Residential.Measured_Income_Accruals.Movement_in_mes_income_accrual">#REF!</definedName>
    <definedName name="TOCobxRetail_Residential.Opex">#REF!</definedName>
    <definedName name="TOCobxRetail_Residential.Opex.Res_total_costs__excl._Dep_">#REF!</definedName>
    <definedName name="TOCobxRetail_Residential.Opex.Retail_Service_Opex">#REF!</definedName>
    <definedName name="TOCobxRetail_Residential.Opex.Wholesale_charge">#REF!</definedName>
    <definedName name="TOCobxRetail_Residential.Other">#REF!</definedName>
    <definedName name="TOCobxRetail_Residential.Pensions">#REF!</definedName>
    <definedName name="TOCobxRetail_Residential.Residential_retail_revenue_check">#REF!</definedName>
    <definedName name="TOCobxRetail_Residential.Residential_retail_service_revenue_checks">#REF!</definedName>
    <definedName name="TOCobxRetail_Residential.Residential_retail_service_revenue_checks.Post_financeability">#REF!</definedName>
    <definedName name="TOCobxRetail_Residential.Residential_retail_service_revenue_checks.Pre_financeability">#REF!</definedName>
    <definedName name="TOCobxRetail_Residential.Retail_apportionment">#REF!</definedName>
    <definedName name="TOCobxRetail_Residential.Retained_cash">#REF!</definedName>
    <definedName name="TOCobxRetail_Residential.Revenue">#REF!</definedName>
    <definedName name="TOCobxRetail_Residential.Trade_Creditor">#REF!</definedName>
    <definedName name="TOCobxRetail_Residential.Trade_Creditor.Res._wholesale_creditors">#REF!</definedName>
    <definedName name="TOCobxRetail_Residential.Trade_Creditor.Res._wholesale_creditors.Creditor_target_balance">#REF!</definedName>
    <definedName name="TOCobxRetail_Residential.Trade_Creditor.Res._wholesale_creditors.Movement_in_wholesale_creditor">#REF!</definedName>
    <definedName name="TOCobxRetail_Residential.Trade_Creditor.Res._wholesale_creditors.Wholesale_creditor_balance_Res">#REF!</definedName>
    <definedName name="TOCobxRetail_Residential.Trade_Creditor.Retail_Trade_and_Other_Payable">#REF!</definedName>
    <definedName name="TOCobxRetail_Residential.Trade_Creditor.Retail_Trade_and_Other_Payable.Creditor_balance___Residential">#REF!</definedName>
    <definedName name="TOCobxRetail_Residential.Trade_Creditor.Retail_Trade_and_Other_Payable.Movement_Cred_balance___Res">#REF!</definedName>
    <definedName name="TOCobxRetail_Residential.Trade_Creditor.Retail_Trade_and_Other_Payable.Movement_in_trade_and_others">#REF!</definedName>
    <definedName name="TOCobxRetail_Residential.Trade_Creditor.Retail_Trade_and_Other_Payable.Retail_trade___Other_Payables">#REF!</definedName>
    <definedName name="TOCobxRetail_Residential.Trade_Creditor.Retail_Trade_and_Other_Payable.Trade_and_other_cred_balance">#REF!</definedName>
    <definedName name="TOCobxRetail_Residential.Trade_Creditor.Retail_Trade_and_Other_Payable.Trade_and_other_in._balance">#REF!</definedName>
    <definedName name="TOCobxRetail_Residential.Trade_Receivables">#REF!</definedName>
    <definedName name="TOCobxRetail_Residential.Trade_Receivables.Debtor_balance___Residential">#REF!</definedName>
    <definedName name="TOCobxRetail_Residential.Trade_Receivables.Movement_in_trade_debtor">#REF!</definedName>
    <definedName name="TOCobxRetail_Residential.Trade_Receivables.Res._weighted_avg_debtor_days">#REF!</definedName>
    <definedName name="TOCobxRetail_Residential.Trade_Receivables.Trade_debtors_b_f">#REF!</definedName>
    <definedName name="TOCobxRORE">#REF!</definedName>
    <definedName name="TOCobxRORE.Base_regulated_equity">#REF!</definedName>
    <definedName name="TOCobxRORE.Base_Return___m_">#REF!</definedName>
    <definedName name="TOCobxRORE.Base_RoRE">#REF!</definedName>
    <definedName name="TOCobxSummary_calcs">#REF!</definedName>
    <definedName name="TOCobxSummary_calcs._Wholesale_calcs">#REF!</definedName>
    <definedName name="TOCobxSummary_calcs.Allowed_revenue___increase">#REF!</definedName>
    <definedName name="TOCobxSummary_calcs.Allowed_revenues">#REF!</definedName>
    <definedName name="TOCobxSummary_calcs.Allowed_revenues.Bioresources">#REF!</definedName>
    <definedName name="TOCobxSummary_calcs.Annual_percentage_increased__deflated_using_Nov_Nov_CPI_">#REF!</definedName>
    <definedName name="TOCobxSummary_calcs.PAYG_totex">#REF!</definedName>
    <definedName name="TOCobxSummary_calcs.Return_on_capital___real">#REF!</definedName>
    <definedName name="TOCobxTax">#REF!</definedName>
    <definedName name="TOCobxTax.Capital_allowances">#REF!</definedName>
    <definedName name="TOCobxTax.Deferred_tax">#REF!</definedName>
    <definedName name="TOCobxTax.Grants_and_contributions_taxable_on_receipt">#REF!</definedName>
    <definedName name="TOCobxTax.Pensions">#REF!</definedName>
    <definedName name="TOCobxTax.Taxable_profit_loss_apportioned">#REF!</definedName>
    <definedName name="TOCobxTax.Wholesale_taxable_profit_loss">#REF!</definedName>
    <definedName name="TOCobxTax.Wholesale_taxable_profit_loss.Wholesale_balances_for_tax">#REF!</definedName>
    <definedName name="TOCobxTax_Post_Financeability">#REF!</definedName>
    <definedName name="TOCobxTax_Post_Financeability.Deferred_tax_Post_financeability">#REF!</definedName>
    <definedName name="TOCobxTax_Post_Financeability.Grants_and_contributions">#REF!</definedName>
    <definedName name="TOCobxTax_Post_Financeability.Taxable_profit_loss_Post_Financeability___apportioned">#REF!</definedName>
    <definedName name="TOCobxTax_Post_Financeability.Wholesale_taxable_profit_loss___post_financeability">#REF!</definedName>
    <definedName name="TOCobxTime">#REF!</definedName>
    <definedName name="TOCobxTime.AMP_period_flag">#REF!</definedName>
    <definedName name="TOCobxTime.End_of_AMP_period_flag">#REF!</definedName>
    <definedName name="TOCobxTime.Forecast_end_period_flag">#REF!</definedName>
    <definedName name="TOCobxTime.Forecast_period_flag">#REF!</definedName>
    <definedName name="TOCobxTime.Forecast_start_period_flag">#REF!</definedName>
    <definedName name="TOCobxTime.Headers">#REF!</definedName>
    <definedName name="TOCobxTime.Model_period_start">#REF!</definedName>
    <definedName name="TOCobxTime.Modelling_period_check">#REF!</definedName>
    <definedName name="TOCobxTime.Pre_forecast_flag">#REF!</definedName>
    <definedName name="TOCobxTotex">#REF!</definedName>
    <definedName name="TOCobxTotex.Capex">#REF!</definedName>
    <definedName name="TOCobxTotex.Capex.Capex">#REF!</definedName>
    <definedName name="TOCobxTotex.Capex.Capex_G_and_Cs">#REF!</definedName>
    <definedName name="TOCobxTotex.Net_totex">#REF!</definedName>
    <definedName name="TOCobxTotex.Net_totex.Totex_for_PAYG">#REF!</definedName>
    <definedName name="TOCobxTotex.Opex">#REF!</definedName>
    <definedName name="TOCobxTotex.Opex.Opex_G_and_Cs">#REF!</definedName>
    <definedName name="TOCobxUnallocated">#REF!</definedName>
    <definedName name="TOCobxWholesale_debt">#REF!</definedName>
    <definedName name="TOCobxWholesale_debt.Fixed_rate_debt">#REF!</definedName>
    <definedName name="TOCobxWholesale_debt.Index_linked_debt">#REF!</definedName>
    <definedName name="TOCobxWholesale_debt.Interest">#REF!</definedName>
    <definedName name="TOCobxWholesale_debt.Net_debt">#REF!</definedName>
    <definedName name="TOCobxWholesale_other">#REF!</definedName>
    <definedName name="TOCobxWholesale_other.Apportioned_revenue">#REF!</definedName>
    <definedName name="TOCobxWholesale_other.Balance_sheet">#REF!</definedName>
    <definedName name="TOCobxWholesale_other.Dividends">#REF!</definedName>
    <definedName name="TOCobxWholesale_other.DPC">#REF!</definedName>
    <definedName name="TOCobxWholesale_other.Other_income">#REF!</definedName>
    <definedName name="TOCobxWholesale_other.Regulated_equity">#REF!</definedName>
    <definedName name="TOCobxWorking_capital">#REF!</definedName>
    <definedName name="TOCobxWorking_capital.Appointee">#REF!</definedName>
    <definedName name="TOCobxWorking_capital.Wholesale_controls">#REF!</definedName>
    <definedName name="TOCobxWorking_capital.Wholesale_controls.Creditors">#REF!</definedName>
    <definedName name="TOCobxWorking_capital.Wholesale_controls.Creditors.Capex_creditors">#REF!</definedName>
    <definedName name="TOCobxWorking_capital.Wholesale_controls.Creditors.Other_creditors">#REF!</definedName>
    <definedName name="TOCobxWorking_capital.Wholesale_controls.Creditors.Trade_creditors">#REF!</definedName>
    <definedName name="TOCobxWorking_capital.Wholesale_controls.Debtors">#REF!</definedName>
    <definedName name="TOCobxWorking_capital.Wholesale_controls.Debtors.Other_debtors">#REF!</definedName>
    <definedName name="TOCobxWorking_capital.Wholesale_controls.Debtors.Trade_debtors">#REF!</definedName>
    <definedName name="TOCobxWorking_capital.Wholesale_controls.Other_working_capital">#REF!</definedName>
    <definedName name="TOCrepobxExec_Summary_Year">#REF!</definedName>
    <definedName name="TOCrepobxFinStat_Appointee_Year">#REF!</definedName>
    <definedName name="TOCrepobxFinStat_Business_Year">#REF!</definedName>
    <definedName name="TOCrepobxFinStat_Residential_Year">#REF!</definedName>
    <definedName name="TOCrepobxFinStat_Retail_Year">#REF!</definedName>
    <definedName name="TOCrepobxFinStat_Wholesale_Year">#REF!</definedName>
    <definedName name="TOCrepobxPrice_Limits_Retail_Year">#REF!</definedName>
    <definedName name="TOCrepobxWholesale_Control_Year">#REF!</definedName>
    <definedName name="Total_additions_to_capital_allowance_balance___new_capital_expenditure">#REF!</definedName>
    <definedName name="Total_allowed_costs___excl._Ofwat_net_margin___real">#REF!</definedName>
    <definedName name="Total_allowed_revenue___Default_tariff___excl._Ofwat_net_margin___nominal.1">#REF!</definedName>
    <definedName name="Total_allowed_revenue___Default_tariff___excl._Ofwat_net_margin___nominal.2">#REF!</definedName>
    <definedName name="Total_allowed_revenue___Default_tariff___excl._Ofwat_net_margin___nominal.3">#REF!</definedName>
    <definedName name="Total_allowed_revenue___Default_tariff___excl._Ofwat_net_margin___real.1">#REF!</definedName>
    <definedName name="Total_allowed_revenue___Default_tariff___excl._Ofwat_net_margin___real.2">#REF!</definedName>
    <definedName name="Total_allowed_revenue___Default_tariff___excl._Ofwat_net_margin___real.3">#REF!</definedName>
    <definedName name="Total_Allowed_Revenues___control___real">#REF!</definedName>
    <definedName name="Total_alternative_area_revenue_per_customer___WN__real">#REF!</definedName>
    <definedName name="Total_alternative_area_revenue_per_customer___WR__real">#REF!</definedName>
    <definedName name="Total_annual_change__deflated_using_Nov_Nov_CPI_H_____first_year____control___real.ADDN1">#REF!</definedName>
    <definedName name="Total_annual_change__deflated_using_Nov_Nov_CPI_H_____first_year____control___real.ADDN2">#REF!</definedName>
    <definedName name="Total_annual_change__deflated_using_Nov_Nov_CPI_H_____first_year____control___real.BR">#REF!</definedName>
    <definedName name="Total_annual_change__deflated_using_Nov_Nov_CPI_H_____first_year____control___real.WN">#REF!</definedName>
    <definedName name="Total_annual_change__deflated_using_Nov_Nov_CPI_H_____first_year____control___real.WR">#REF!</definedName>
    <definedName name="Total_annual_change__deflated_using_Nov_Nov_CPI_H_____first_year____control___real.WWN">#REF!</definedName>
    <definedName name="Total_annual_change__deflated_using_Nov_Nov_CPI_H_____last_year____control___real.ADDN1">#REF!</definedName>
    <definedName name="Total_annual_change__deflated_using_Nov_Nov_CPI_H_____last_year____control___real.ADDN2">#REF!</definedName>
    <definedName name="Total_annual_change__deflated_using_Nov_Nov_CPI_H_____last_year____control___real.BR">#REF!</definedName>
    <definedName name="Total_annual_change__deflated_using_Nov_Nov_CPI_H_____last_year____control___real.WN">#REF!</definedName>
    <definedName name="Total_annual_change__deflated_using_Nov_Nov_CPI_H_____last_year____control___real.WR">#REF!</definedName>
    <definedName name="Total_annual_change__deflated_using_Nov_Nov_CPI_H_____last_year____control___real.WWN">#REF!</definedName>
    <definedName name="Total_assets___Business___nominal">#REF!</definedName>
    <definedName name="Total_assets___Residential___nominal">#REF!</definedName>
    <definedName name="Total_Base_RoRE___control___nominal.ADDN1">#REF!</definedName>
    <definedName name="Total_Base_RoRE___control___nominal.ADDN2">#REF!</definedName>
    <definedName name="Total_Base_RoRE___control___nominal.BR">#REF!</definedName>
    <definedName name="Total_Base_RoRE___control___nominal.WN">#REF!</definedName>
    <definedName name="Total_Base_RoRE___control___nominal.WR">#REF!</definedName>
    <definedName name="Total_Base_RoRE___control___nominal.WWN">#REF!</definedName>
    <definedName name="Total_borrowing_balance___control___nominal.ADDN1">#REF!</definedName>
    <definedName name="Total_borrowing_balance___control___nominal.ADDN2">#REF!</definedName>
    <definedName name="Total_borrowing_balance___control___nominal.BR">#REF!</definedName>
    <definedName name="Total_borrowing_balance___control___nominal.WN">#REF!</definedName>
    <definedName name="Total_borrowing_balance___control___nominal.WR">#REF!</definedName>
    <definedName name="Total_borrowing_balance___control___nominal.WWN">#REF!</definedName>
    <definedName name="Total_borrowing_balance___Wholesale___nominal">#REF!</definedName>
    <definedName name="Total_Business_allowed_retail_revenue__excludes_margin____nominal">#REF!</definedName>
    <definedName name="Total_Business_allowed_retail_revenue__excludes_margin____nominal___m_">#REF!</definedName>
    <definedName name="Total_business_allowed_revenue___Default_tariff___excl._Ofwat_net_margin___nominal">#REF!</definedName>
    <definedName name="Total_Business_costs__before_margin____nominal">#REF!</definedName>
    <definedName name="Total_Business_costs__before_margin__band___nominal.1">#REF!</definedName>
    <definedName name="Total_Business_costs__before_margin__band___nominal.2">#REF!</definedName>
    <definedName name="Total_Business_costs__before_margin__band___nominal.3">#REF!</definedName>
    <definedName name="Total_Business_tax_charge_band___nominal">#REF!</definedName>
    <definedName name="Total_Business_working_capital_interest_by_tariff_band___nominal">#REF!</definedName>
    <definedName name="Total_cost_net_margin_customers___Tariff_Band___real.1">#REF!</definedName>
    <definedName name="Total_cost_net_margin_customers___Tariff_Band___real.2">#REF!</definedName>
    <definedName name="Total_cost_net_margin_customers___Tariff_Band___real.3">#REF!</definedName>
    <definedName name="Total_costs___Default_tariff___excl._Ofwat_net_margin___real.1">#REF!</definedName>
    <definedName name="Total_costs___Default_tariff___excl._Ofwat_net_margin___real.2">#REF!</definedName>
    <definedName name="Total_costs___Default_tariff___excl._Ofwat_net_margin___real.3">#REF!</definedName>
    <definedName name="Total_costs__exc._allowed_depreciation____Business___nominal">#REF!</definedName>
    <definedName name="Total_costs__excluding_allowed_depreciation____Business___nominal">#REF!</definedName>
    <definedName name="Total_costs__excluding_allowed_depreciation____Business___nominal.NEG">#REF!</definedName>
    <definedName name="Total_costs__excluding_allowed_depreciation____Residential___nominal">#REF!</definedName>
    <definedName name="Total_costs__excluding_allowed_depreciation____Residential___nominal.NEG">#REF!</definedName>
    <definedName name="Total_costs_net_margin_customers___real">#REF!</definedName>
    <definedName name="Total_current_assets___control___nominal.ADDN1">#REF!</definedName>
    <definedName name="Total_current_assets___control___nominal.ADDN2">#REF!</definedName>
    <definedName name="Total_current_assets___control___nominal.BR">#REF!</definedName>
    <definedName name="Total_current_assets___control___nominal.WN">#REF!</definedName>
    <definedName name="Total_current_assets___control___nominal.WR">#REF!</definedName>
    <definedName name="Total_current_assets___control___nominal.WWN">#REF!</definedName>
    <definedName name="Total_current_assets___Retail___nominal">#REF!</definedName>
    <definedName name="Total_current_assets___Wholesale___nominal">#REF!</definedName>
    <definedName name="Total_direct_procurement_from_customers___infrastructure_cost____control___nominal.ADDN1">#REF!</definedName>
    <definedName name="Total_direct_procurement_from_customers___infrastructure_cost____control___nominal.ADDN2">#REF!</definedName>
    <definedName name="Total_direct_procurement_from_customers___infrastructure_cost____control___nominal.BR">#REF!</definedName>
    <definedName name="Total_direct_procurement_from_customers___infrastructure_cost____control___nominal.WN">#REF!</definedName>
    <definedName name="Total_direct_procurement_from_customers___infrastructure_cost____control___nominal.WR">#REF!</definedName>
    <definedName name="Total_direct_procurement_from_customers___infrastructure_cost____control___nominal.WWN">#REF!</definedName>
    <definedName name="Total_direct_procurement_from_customers___infrastructure_cost____wholesale___nominal">#REF!</definedName>
    <definedName name="Total_direct_procurement_from_customers___infrastructure_cost___real___Total">#REF!</definedName>
    <definedName name="Total_Discounted_TDS">#REF!</definedName>
    <definedName name="Total_equity___Appointee___nominal">#REF!</definedName>
    <definedName name="Total_equity___control___nominal.ADDN1">#REF!</definedName>
    <definedName name="Total_equity___control___nominal.ADDN2">#REF!</definedName>
    <definedName name="Total_equity___control___nominal.BR">#REF!</definedName>
    <definedName name="Total_equity___control___nominal.WN">#REF!</definedName>
    <definedName name="Total_equity___control___nominal.WR">#REF!</definedName>
    <definedName name="Total_equity___control___nominal.WWN">#REF!</definedName>
    <definedName name="Total_equity___Retail___nominal">#REF!</definedName>
    <definedName name="Total_equity___Wholesale___nominal">#REF!</definedName>
    <definedName name="Total_equity_Appointee_total_check">#REF!</definedName>
    <definedName name="Total_equity_Appointee_total_check_overall">#REF!</definedName>
    <definedName name="Total_expenditure_excl._capex___control___nominal.ADDN1">#REF!</definedName>
    <definedName name="Total_expenditure_excl._capex___control___nominal.ADDN2">#REF!</definedName>
    <definedName name="Total_expenditure_excl._capex___control___nominal.BR">#REF!</definedName>
    <definedName name="Total_expenditure_excl._capex___control___nominal.WN">#REF!</definedName>
    <definedName name="Total_expenditure_excl._capex___control___nominal.WR">#REF!</definedName>
    <definedName name="Total_expenditure_excl._capex___control___nominal.WWN">#REF!</definedName>
    <definedName name="Total_FFO_adjustment_for_post_financeability___nominal">#REF!</definedName>
    <definedName name="Total_FFO_pre_interest_adjustment_for_post_financeability___nominal">#REF!</definedName>
    <definedName name="Total_Grid_Electricity">#REF!</definedName>
    <definedName name="Total_Heat_CHP">#REF!</definedName>
    <definedName name="Total_Heat_NGasCHP_Admin">#REF!</definedName>
    <definedName name="Total_Heat_NGasCHP_Drink">#REF!</definedName>
    <definedName name="Total_Heat_NGasCHP_Sewage">#REF!</definedName>
    <definedName name="Total_households_connected">#REF!</definedName>
    <definedName name="Total_Index_linked_debt_BEG___nominal.ADDN1">#REF!</definedName>
    <definedName name="Total_Index_linked_debt_BEG___nominal.ADDN2">#REF!</definedName>
    <definedName name="Total_Index_linked_debt_BEG___nominal.BR">#REF!</definedName>
    <definedName name="Total_Index_linked_debt_BEG___nominal.WN">#REF!</definedName>
    <definedName name="Total_Index_linked_debt_BEG___nominal.WR">#REF!</definedName>
    <definedName name="Total_Index_linked_debt_BEG___nominal.WWN">#REF!</definedName>
    <definedName name="Total_Index_linked_debt_indexation___nominal.ADDN1">#REF!</definedName>
    <definedName name="Total_Index_linked_debt_indexation___nominal.ADDN1.NEG">#REF!</definedName>
    <definedName name="Total_Index_linked_debt_indexation___nominal.ADDN2">#REF!</definedName>
    <definedName name="Total_Index_linked_debt_indexation___nominal.ADDN2.NEG">#REF!</definedName>
    <definedName name="Total_Index_linked_debt_indexation___nominal.BR">#REF!</definedName>
    <definedName name="Total_Index_linked_debt_indexation___nominal.BR.NEG">#REF!</definedName>
    <definedName name="Total_Index_linked_debt_indexation___nominal.WN">#REF!</definedName>
    <definedName name="Total_Index_linked_debt_indexation___nominal.WN.NEG">#REF!</definedName>
    <definedName name="Total_Index_linked_debt_indexation___nominal.WR">#REF!</definedName>
    <definedName name="Total_Index_linked_debt_indexation___nominal.WR.NEG">#REF!</definedName>
    <definedName name="Total_Index_linked_debt_indexation___nominal.WWN">#REF!</definedName>
    <definedName name="Total_Index_linked_debt_indexation___nominal.WWN.NEG">#REF!</definedName>
    <definedName name="Total_interest_adjustment_for_financial_metrics___Appointee___nominal">#REF!</definedName>
    <definedName name="Total_interest_adjustment_for_post_financeability___nominal.ADDN1">#REF!</definedName>
    <definedName name="Total_interest_adjustment_for_post_financeability___nominal.ADDN2">#REF!</definedName>
    <definedName name="Total_interest_adjustment_for_post_financeability___nominal.BR">#REF!</definedName>
    <definedName name="Total_interest_adjustment_for_post_financeability___nominal.WN">#REF!</definedName>
    <definedName name="Total_interest_adjustment_for_post_financeability___nominal.WR">#REF!</definedName>
    <definedName name="Total_interest_adjustment_for_post_financeability___nominal.WWN">#REF!</definedName>
    <definedName name="Total_liabilities___control___nominal.ADDN1">#REF!</definedName>
    <definedName name="Total_liabilities___control___nominal.ADDN2">#REF!</definedName>
    <definedName name="Total_liabilities___control___nominal.BR">#REF!</definedName>
    <definedName name="Total_liabilities___control___nominal.WN">#REF!</definedName>
    <definedName name="Total_liabilities___control___nominal.WR">#REF!</definedName>
    <definedName name="Total_liabilities___control___nominal.WWN">#REF!</definedName>
    <definedName name="Total_liabilities___Retail___nominal">#REF!</definedName>
    <definedName name="Total_liabilities___Wholesale___nominal">#REF!</definedName>
    <definedName name="Total_liabilities_and_equity___Business___nominal">#REF!</definedName>
    <definedName name="Total_liabilities_and_equity___Residential___nominal">#REF!</definedName>
    <definedName name="Total_loan_interest___control___nominal.ADDN1">#REF!</definedName>
    <definedName name="Total_loan_interest___control___nominal.ADDN2">#REF!</definedName>
    <definedName name="Total_loan_interest___control___nominal.BR">#REF!</definedName>
    <definedName name="Total_loan_interest___control___nominal.WN">#REF!</definedName>
    <definedName name="Total_loan_interest___control___nominal.WR">#REF!</definedName>
    <definedName name="Total_loan_interest___control___nominal.WWN">#REF!</definedName>
    <definedName name="Total_loan_interest___control___wholesale___nominal">#REF!</definedName>
    <definedName name="Total_measured_and_unmeasured_residential_revenue_inclusive_of_DPC_margin___post_financeability___real">#REF!</definedName>
    <definedName name="Total_measured_residential_retail_service_revenue___nominal">#REF!</definedName>
    <definedName name="Total_net_capital_expenditure___nominal.ADDN1">#REF!</definedName>
    <definedName name="Total_net_capital_expenditure___nominal.ADDN1.NEG">#REF!</definedName>
    <definedName name="Total_net_capital_expenditure___nominal.ADDN2">#REF!</definedName>
    <definedName name="Total_net_capital_expenditure___nominal.ADDN2.NEG">#REF!</definedName>
    <definedName name="Total_net_capital_expenditure___nominal.BR">#REF!</definedName>
    <definedName name="Total_net_capital_expenditure___nominal.BR.NEG">#REF!</definedName>
    <definedName name="Total_net_capital_expenditure___nominal.WN">#REF!</definedName>
    <definedName name="Total_net_capital_expenditure___nominal.WN.NEG">#REF!</definedName>
    <definedName name="Total_net_capital_expenditure___nominal.WR">#REF!</definedName>
    <definedName name="Total_net_capital_expenditure___nominal.WR.NEG">#REF!</definedName>
    <definedName name="Total_net_capital_expenditure___nominal.WWN">#REF!</definedName>
    <definedName name="Total_net_capital_expenditure___nominal.WWN.NEG">#REF!</definedName>
    <definedName name="Total_net_margin___nominal">#REF!</definedName>
    <definedName name="Total_net_operating_expenditure___nominal.ADDN1">#REF!</definedName>
    <definedName name="Total_net_operating_expenditure___nominal.ADDN1.NEG">#REF!</definedName>
    <definedName name="Total_net_operating_expenditure___nominal.ADDN2">#REF!</definedName>
    <definedName name="Total_net_operating_expenditure___nominal.ADDN2.NEG">#REF!</definedName>
    <definedName name="Total_net_operating_expenditure___nominal.BR">#REF!</definedName>
    <definedName name="Total_net_operating_expenditure___nominal.BR.NEG">#REF!</definedName>
    <definedName name="Total_net_operating_expenditure___nominal.WN">#REF!</definedName>
    <definedName name="Total_net_operating_expenditure___nominal.WN.NEG">#REF!</definedName>
    <definedName name="Total_net_operating_expenditure___nominal.WR">#REF!</definedName>
    <definedName name="Total_net_operating_expenditure___nominal.WR.NEG">#REF!</definedName>
    <definedName name="Total_net_operating_expenditure___nominal.WWN">#REF!</definedName>
    <definedName name="Total_net_operating_expenditure___nominal.WWN.NEG">#REF!</definedName>
    <definedName name="Total_net_operating_expenditure___wholesale___nominal">#REF!</definedName>
    <definedName name="Total_net_operating_expenditure_for_PAYG___nominal.ADDN1">#REF!</definedName>
    <definedName name="Total_net_operating_expenditure_for_PAYG___nominal.ADDN2">#REF!</definedName>
    <definedName name="Total_net_operating_expenditure_for_PAYG___nominal.BR">#REF!</definedName>
    <definedName name="Total_net_operating_expenditure_for_PAYG___nominal.WN">#REF!</definedName>
    <definedName name="Total_net_operating_expenditure_for_PAYG___nominal.WR">#REF!</definedName>
    <definedName name="Total_net_operating_expenditure_for_PAYG___nominal.WWN">#REF!</definedName>
    <definedName name="Total_non_current_assets___control___nominal.ADDN1">#REF!</definedName>
    <definedName name="Total_non_current_assets___control___nominal.ADDN2">#REF!</definedName>
    <definedName name="Total_non_current_assets___control___nominal.BR">#REF!</definedName>
    <definedName name="Total_non_current_assets___control___nominal.WN">#REF!</definedName>
    <definedName name="Total_non_current_assets___control___nominal.WR">#REF!</definedName>
    <definedName name="Total_non_current_assets___control___nominal.WWN">#REF!</definedName>
    <definedName name="Total_non_current_assets___Retail___nominal">#REF!</definedName>
    <definedName name="Total_non_current_assets___Wholesale___nominal">#REF!</definedName>
    <definedName name="Total_operating_income___nominal.ADDN1">#REF!</definedName>
    <definedName name="Total_operating_income___nominal.ADDN2">#REF!</definedName>
    <definedName name="Total_operating_income___nominal.BR">#REF!</definedName>
    <definedName name="Total_operating_income___nominal.WN">#REF!</definedName>
    <definedName name="Total_operating_income___nominal.WR">#REF!</definedName>
    <definedName name="Total_operating_income___nominal.WWN">#REF!</definedName>
    <definedName name="Total_ordinary_shares_issued___nominal">#REF!</definedName>
    <definedName name="Total_other_income__incl._3rd_party_income____wholesale___nominal">#REF!</definedName>
    <definedName name="Total_other_income__incl._3rd_party_income___control.ADDN1">#REF!</definedName>
    <definedName name="Total_other_income__incl._3rd_party_income___control.ADDN2">#REF!</definedName>
    <definedName name="Total_other_income__incl._3rd_party_income___control.BR">#REF!</definedName>
    <definedName name="Total_other_income__incl._3rd_party_income___control.WN">#REF!</definedName>
    <definedName name="Total_other_income__incl._3rd_party_income___control.WR">#REF!</definedName>
    <definedName name="Total_other_income__incl._3rd_party_income___control.WWN">#REF!</definedName>
    <definedName name="Total_post_financeability_impact_on_tax___wholesale___nominal">#REF!</definedName>
    <definedName name="Total_post_financeability_revenue_adjustments___Business____real">#REF!</definedName>
    <definedName name="Total_Power_CHP">#REF!</definedName>
    <definedName name="Total_Power_NGasCHP_Admin">#REF!</definedName>
    <definedName name="Total_Power_NGasCHP_Drink">#REF!</definedName>
    <definedName name="Total_Power_NGasCHP_Sewage">#REF!</definedName>
    <definedName name="Total_raw_sludge_produced">#REF!</definedName>
    <definedName name="Total_receivables_by_tariff_bands___nominal">#REF!</definedName>
    <definedName name="Total_regulatory_equity___regulated_earnings_for_the_regulated_company___Appointee">#REF!</definedName>
    <definedName name="Total_residential_retail_costs___households___bill_module">#REF!</definedName>
    <definedName name="Total_residential_retail_costs___single_service___bill_module">#REF!</definedName>
    <definedName name="Total_residential_retail_costs___Water_and_Wastewater___bill_module">#REF!</definedName>
    <definedName name="Total_residential_retail_costs_per_dual_service_household___bill_module">#REF!</definedName>
    <definedName name="Total_residential_retail_costs_per_household___bill_module">#REF!</definedName>
    <definedName name="Total_residential_retail_costs_per_single_service_household___bill_module">#REF!</definedName>
    <definedName name="Total_residential_retail_joint_service_revenue_inc_DPC_margin___real">#REF!</definedName>
    <definedName name="Total_residential_retail_service_revenue_for_debtor_days___nominal">#REF!</definedName>
    <definedName name="Total_residential_retail_single_service_revenue_inc_DPC_margin___real">#REF!</definedName>
    <definedName name="Total_Residentials_connected___control.ADDN1">#REF!</definedName>
    <definedName name="Total_Residentials_connected___control.ADDN2">#REF!</definedName>
    <definedName name="Total_Residentials_connected___control.BR">#REF!</definedName>
    <definedName name="Total_Residentials_connected___control.WN">#REF!</definedName>
    <definedName name="Total_Residentials_connected___control.WR">#REF!</definedName>
    <definedName name="Total_Residentials_connected___control.WWN">#REF!</definedName>
    <definedName name="Total_Residentials_connected___control__ADDN1_">#REF!</definedName>
    <definedName name="Total_Residentials_connected___control__ADDN2_">#REF!</definedName>
    <definedName name="Total_Residentials_connected___control__WN_">#REF!</definedName>
    <definedName name="Total_Residentials_connected___control__WR_">#REF!</definedName>
    <definedName name="Total_retail_cost_for_Residential_customers__inclusive_of_wholesale_costs____nominal">#REF!</definedName>
    <definedName name="Total_retail_depreciation___nominal">#REF!</definedName>
    <definedName name="Total_retail_depreciation___nominal.NEG">#REF!</definedName>
    <definedName name="Total_retail_depreciation___Nominal_POS">#REF!</definedName>
    <definedName name="Total_retail_Fixed_assets_balance___nominal">#REF!</definedName>
    <definedName name="Total_Retail_income___real">#REF!</definedName>
    <definedName name="Total_retail_operating_expenditure___nominal">#REF!</definedName>
    <definedName name="Total_retail_operating_expenditure___nominal.NEG">#REF!</definedName>
    <definedName name="Total_Retail_residential_income">#REF!</definedName>
    <definedName name="Total_Retail_retained_cash_balance___Nominal">#REF!</definedName>
    <definedName name="Total_revenue_accrued___Business___nominal">#REF!</definedName>
    <definedName name="Total_revenue_accrued_nominal___residential___nominal">#REF!</definedName>
    <definedName name="Total_revenue_per_customer___ADDN1___real">#REF!</definedName>
    <definedName name="Total_revenue_per_customer___ADDN2___real">#REF!</definedName>
    <definedName name="Total_tariff_band___forecast_allocated_wholesale_charge___nominal">#REF!</definedName>
    <definedName name="Total_tax_charge___wholesale___nominal">#REF!</definedName>
    <definedName name="Total_tax_charge___wholesale___nominal.NEG">#REF!</definedName>
    <definedName name="Total_temporary_difference_arising_in_year___nominal.ADDN1">#REF!</definedName>
    <definedName name="Total_temporary_difference_arising_in_year___nominal.ADDN2">#REF!</definedName>
    <definedName name="Total_temporary_difference_arising_in_year___nominal.BR">#REF!</definedName>
    <definedName name="Total_temporary_difference_arising_in_year___nominal.WN">#REF!</definedName>
    <definedName name="Total_temporary_difference_arising_in_year___nominal.WR">#REF!</definedName>
    <definedName name="Total_temporary_difference_arising_in_year___nominal.WWN">#REF!</definedName>
    <definedName name="Total_temporary_difference_arising_in_year___post_financeability___nominal.ADDN1">#REF!</definedName>
    <definedName name="Total_temporary_difference_arising_in_year___post_financeability___nominal.ADDN2">#REF!</definedName>
    <definedName name="Total_temporary_difference_arising_in_year___post_financeability___nominal.BR">#REF!</definedName>
    <definedName name="Total_temporary_difference_arising_in_year___post_financeability___nominal.WN">#REF!</definedName>
    <definedName name="Total_temporary_difference_arising_in_year___post_financeability___nominal.WR">#REF!</definedName>
    <definedName name="Total_temporary_difference_arising_in_year___post_financeability___nominal.WWN">#REF!</definedName>
    <definedName name="Total_third_party___principal_service_revenues___control___real.ADDN1">#REF!</definedName>
    <definedName name="Total_third_party___principal_service_revenues___control___real.ADDN2">#REF!</definedName>
    <definedName name="Total_third_party___principal_service_revenues___control___real.BR">#REF!</definedName>
    <definedName name="Total_third_party___principal_service_revenues___control___real.WN">#REF!</definedName>
    <definedName name="Total_third_party___principal_service_revenues___control___real.WR">#REF!</definedName>
    <definedName name="Total_third_party___principal_service_revenues___control___real.WWN">#REF!</definedName>
    <definedName name="Total_unmeasured_residential_retail_service_revenue___nominal">#REF!</definedName>
    <definedName name="Total_value_of_retail_Business_Margin___nominal">#REF!</definedName>
    <definedName name="Total_value_of_scrip_shares_issued___nominal">#REF!</definedName>
    <definedName name="Total_wholesale_charge_Business___nominal">#REF!</definedName>
    <definedName name="Total_Wholesale_control___Allowed_Revenues___simple_average___real">#REF!</definedName>
    <definedName name="Total_wholesale_revenue_impact_of_post_financeability___nominal.ADDN1">#REF!</definedName>
    <definedName name="Total_wholesale_revenue_impact_of_post_financeability___nominal.ADDN2">#REF!</definedName>
    <definedName name="Total_wholesale_revenue_impact_of_post_financeability___nominal.BR">#REF!</definedName>
    <definedName name="Total_wholesale_revenue_impact_of_post_financeability___nominal.WN">#REF!</definedName>
    <definedName name="Total_wholesale_revenue_impact_of_post_financeability___nominal.WR">#REF!</definedName>
    <definedName name="Total_wholesale_revenue_impact_of_post_financeability___nominal.WWN">#REF!</definedName>
    <definedName name="Total_wholesale_revenue_impact_of_post_financeability___real.ADDN1">#REF!</definedName>
    <definedName name="Total_wholesale_revenue_impact_of_post_financeability___real.ADDN2">#REF!</definedName>
    <definedName name="Total_wholesale_revenue_impact_of_post_financeability___real.BR">#REF!</definedName>
    <definedName name="Total_wholesale_revenue_impact_of_post_financeability___real.WN">#REF!</definedName>
    <definedName name="Total_wholesale_revenue_impact_of_post_financeability___real.WR">#REF!</definedName>
    <definedName name="Total_wholesale_revenue_impact_of_post_financeability___real.WWN">#REF!</definedName>
    <definedName name="Total_Wholesale_revenue_impact_of_post_financeability_margin___Business___real">#REF!</definedName>
    <definedName name="TotalNETScapex">#REF!</definedName>
    <definedName name="TotalNETwcapex">#REF!</definedName>
    <definedName name="Totals">#REF!</definedName>
    <definedName name="Totex____control___real.ADDN1">#REF!</definedName>
    <definedName name="Totex____control___real.ADDN2">#REF!</definedName>
    <definedName name="Totex____control___real.BR">#REF!</definedName>
    <definedName name="Totex____control___real.WN">#REF!</definedName>
    <definedName name="Totex____control___real.WR">#REF!</definedName>
    <definedName name="Totex____control___real.WWN">#REF!</definedName>
    <definedName name="TOTgrosscapsew">#REF!</definedName>
    <definedName name="TOTgrosscapwat">#REF!</definedName>
    <definedName name="TOTnetcapsew2">#REF!</definedName>
    <definedName name="TOTnetcapwat2">#REF!</definedName>
    <definedName name="Trade_and_other_creditors_balance___Business___nominal">#REF!</definedName>
    <definedName name="Trade_and_other_creditors_balance___Business___nominal.BEG">#REF!</definedName>
    <definedName name="Trade_and_other_creditors_balance___Residential___nominal">#REF!</definedName>
    <definedName name="Trade_and_other_creditors_balance___Residential___nominal.BEG">#REF!</definedName>
    <definedName name="Trade_and_other_creditors_initial_balance___business___nominal">#REF!</definedName>
    <definedName name="Trade_and_other_creditors_initial_balance___Residential___nominal">#REF!</definedName>
    <definedName name="Trade_and_other_payables___Wholesale_creditors___residential_retail___POS">#REF!</definedName>
    <definedName name="Trade_creditors_and_other_payables_balance___Appointee___nominal">#REF!</definedName>
    <definedName name="Trade_creditors_and_other_payables_balance___control___nominal.ADDN1">#REF!</definedName>
    <definedName name="Trade_creditors_and_other_payables_balance___control___nominal.ADDN2">#REF!</definedName>
    <definedName name="Trade_creditors_and_other_payables_balance___control___nominal.BR">#REF!</definedName>
    <definedName name="Trade_creditors_and_other_payables_balance___control___nominal.WN">#REF!</definedName>
    <definedName name="Trade_creditors_and_other_payables_balance___control___nominal.WR">#REF!</definedName>
    <definedName name="Trade_creditors_and_other_payables_balance___control___nominal.WWN">#REF!</definedName>
    <definedName name="Trade_creditors_and_other_payables_balance___Wholesale___nominal">#REF!</definedName>
    <definedName name="Trade_creditors_balance___control___nominal.ADDN1">#REF!</definedName>
    <definedName name="Trade_creditors_balance___control___nominal.ADDN1.BEG">#REF!</definedName>
    <definedName name="Trade_creditors_balance___control___nominal.ADDN2">#REF!</definedName>
    <definedName name="Trade_creditors_balance___control___nominal.ADDN2.BEG">#REF!</definedName>
    <definedName name="Trade_creditors_balance___control___nominal.BR">#REF!</definedName>
    <definedName name="Trade_creditors_balance___control___nominal.BR.BEG">#REF!</definedName>
    <definedName name="Trade_creditors_balance___control___nominal.WN">#REF!</definedName>
    <definedName name="Trade_creditors_balance___control___nominal.WN.BEG">#REF!</definedName>
    <definedName name="Trade_creditors_balance___control___nominal.WR">#REF!</definedName>
    <definedName name="Trade_creditors_balance___control___nominal.WR.BEG">#REF!</definedName>
    <definedName name="Trade_creditors_balance___control___nominal.WWN">#REF!</definedName>
    <definedName name="Trade_creditors_balance___control___nominal.WWN.BEG">#REF!</definedName>
    <definedName name="Trade_creditors_target_balance___control___nominal.ADDN1">#REF!</definedName>
    <definedName name="Trade_creditors_target_balance___control___nominal.ADDN2">#REF!</definedName>
    <definedName name="Trade_creditors_target_balance___control___nominal.BR">#REF!</definedName>
    <definedName name="Trade_creditors_target_balance___control___nominal.WN">#REF!</definedName>
    <definedName name="Trade_creditors_target_balance___control___nominal.WR">#REF!</definedName>
    <definedName name="Trade_creditors_target_balance___control___nominal.WWN">#REF!</definedName>
    <definedName name="Trade_debtor_and_other_receivables_balance___Appointee___nominal">#REF!</definedName>
    <definedName name="Trade_debtors___Residential_b_f___nominal">#REF!</definedName>
    <definedName name="Trade_debtors_and_other_receivables_balance___control___nominal.ADDN1">#REF!</definedName>
    <definedName name="Trade_debtors_and_other_receivables_balance___control___nominal.ADDN2">#REF!</definedName>
    <definedName name="Trade_debtors_and_other_receivables_balance___control___nominal.BR">#REF!</definedName>
    <definedName name="Trade_debtors_and_other_receivables_balance___control___nominal.WN">#REF!</definedName>
    <definedName name="Trade_debtors_and_other_receivables_balance___control___nominal.WR">#REF!</definedName>
    <definedName name="Trade_debtors_and_other_receivables_balance___control___nominal.WWN">#REF!</definedName>
    <definedName name="Trade_debtors_and_other_receivables_balance___Wholesale___nominal">#REF!</definedName>
    <definedName name="Trade_debtors_balance___control___nominal.ADDN1">#REF!</definedName>
    <definedName name="Trade_debtors_balance___control___nominal.ADDN1.BEG">#REF!</definedName>
    <definedName name="Trade_debtors_balance___control___nominal.ADDN2">#REF!</definedName>
    <definedName name="Trade_debtors_balance___control___nominal.ADDN2.BEG">#REF!</definedName>
    <definedName name="Trade_debtors_balance___control___nominal.BR">#REF!</definedName>
    <definedName name="Trade_debtors_balance___control___nominal.BR.BEG">#REF!</definedName>
    <definedName name="Trade_debtors_balance___control___nominal.WN">#REF!</definedName>
    <definedName name="Trade_debtors_balance___control___nominal.WN.BEG">#REF!</definedName>
    <definedName name="Trade_debtors_balance___control___nominal.WR">#REF!</definedName>
    <definedName name="Trade_debtors_balance___control___nominal.WR.BEG">#REF!</definedName>
    <definedName name="Trade_debtors_balance___control___nominal.WWN">#REF!</definedName>
    <definedName name="Trade_debtors_balance___control___nominal.WWN.BEG">#REF!</definedName>
    <definedName name="Trade_debtors_target_balance___control___nominal.ADDN1">#REF!</definedName>
    <definedName name="Trade_debtors_target_balance___control___nominal.ADDN2">#REF!</definedName>
    <definedName name="Trade_debtors_target_balance___control___nominal.BR">#REF!</definedName>
    <definedName name="Trade_debtors_target_balance___control___nominal.WN">#REF!</definedName>
    <definedName name="Trade_debtors_target_balance___control___nominal.WR">#REF!</definedName>
    <definedName name="Trade_debtors_target_balance___control___nominal.WWN">#REF!</definedName>
    <definedName name="Transition">#REF!</definedName>
    <definedName name="TRDACT">#REF!</definedName>
    <definedName name="TRDCALC2">#REF!</definedName>
    <definedName name="trdhtr" localSheetId="0" hidden="1">#REF!</definedName>
    <definedName name="trdhtr" localSheetId="4" hidden="1">#REF!</definedName>
    <definedName name="trdhtr" localSheetId="6" hidden="1">#REF!</definedName>
    <definedName name="trdhtr" localSheetId="5" hidden="1">#REF!</definedName>
    <definedName name="trdhtr" hidden="1">#REF!</definedName>
    <definedName name="TRDWD">#REF!</definedName>
    <definedName name="Trk_Tol">#REF!</definedName>
    <definedName name="TWcat">#REF!</definedName>
    <definedName name="TWsummary">#REF!</definedName>
    <definedName name="TWto">#REF!</definedName>
    <definedName name="TYNE_WEAR">#REF!</definedName>
    <definedName name="TYPE">#REF!</definedName>
    <definedName name="TypeCo">#REF!</definedName>
    <definedName name="UK_Average_HGV_CO2">#REF!</definedName>
    <definedName name="UK_Average_HGV_km">#REF!</definedName>
    <definedName name="UK_Average_HGV_Tonne_km">#REF!</definedName>
    <definedName name="UK_Average_HGV_Tonne_km_CO2">#REF!</definedName>
    <definedName name="Underground_Pass_CO2">#REF!</definedName>
    <definedName name="Underground_Pass_km">#REF!</definedName>
    <definedName name="Units">#REF!</definedName>
    <definedName name="Units_in_a_million">#REF!</definedName>
    <definedName name="Unknown_Fuel_CO2">#REF!</definedName>
    <definedName name="Unknown_Fuel_Miles">#REF!</definedName>
    <definedName name="Unmeasured_apportioned_revenue___business___nominal.ADDN1">#REF!</definedName>
    <definedName name="Unmeasured_apportioned_revenue___business___nominal.ADDN2">#REF!</definedName>
    <definedName name="Unmeasured_apportioned_revenue___business___nominal.BR">#REF!</definedName>
    <definedName name="Unmeasured_apportioned_revenue___business___nominal.WN">#REF!</definedName>
    <definedName name="Unmeasured_apportioned_revenue___business___nominal.WR">#REF!</definedName>
    <definedName name="Unmeasured_apportioned_revenue___business___nominal.WWN">#REF!</definedName>
    <definedName name="Unmeasured_apportioned_revenue___business___nominal_total">#REF!</definedName>
    <definedName name="Unmeasured_apportioned_revenue___residential___nominal.ADDN1">#REF!</definedName>
    <definedName name="Unmeasured_apportioned_revenue___residential___nominal.ADDN2">#REF!</definedName>
    <definedName name="Unmeasured_apportioned_revenue___residential___nominal.BR">#REF!</definedName>
    <definedName name="Unmeasured_apportioned_revenue___residential___nominal.WN">#REF!</definedName>
    <definedName name="Unmeasured_apportioned_revenue___residential___nominal.WR">#REF!</definedName>
    <definedName name="Unmeasured_apportioned_revenue___residential___nominal.WWN">#REF!</definedName>
    <definedName name="Unmeasured_apportioned_revenue___residential___nominal_total">#REF!</definedName>
    <definedName name="Unmeasured_dual_service_customer_service_revenue_inc_DPC_margin___post_financeability___real">#REF!</definedName>
    <definedName name="Unmeasured_dual_service_customer_service_revenue_inc_DPC_margin___real">#REF!</definedName>
    <definedName name="Unmeasured_residential_retail_service_revenue___real">#REF!</definedName>
    <definedName name="Unmeasured_residential_retail_service_revenue_for_debtor_days___nominal">#REF!</definedName>
    <definedName name="Unmeasured_residential_retail_service_revenue_inc_DPC_margin___nominal">#REF!</definedName>
    <definedName name="Unmeasured_residential_retail_service_revenue_inc_DPC_margin___real">#REF!</definedName>
    <definedName name="Unmeasured_residential_retail_service_revenue_weighting">#REF!</definedName>
    <definedName name="Unmeasured_sewerage_customer_service_revenue_inc_DPC_margin___post_financeability___real">#REF!</definedName>
    <definedName name="Unmeasured_sewerage_customer_service_revenue_inc_DPC_margin___real">#REF!</definedName>
    <definedName name="Unmeasured_water_customer_service_revenue_inc_DPC_margin___post_financeability___real">#REF!</definedName>
    <definedName name="Unmeasured_water_customer_service_revenue_inc_DPC_margin___real">#REF!</definedName>
    <definedName name="Useful_life_of_wholesale_fixed_assets_roundup___control.ADDN1">#REF!</definedName>
    <definedName name="Useful_life_of_wholesale_fixed_assets_roundup___control.ADDN2">#REF!</definedName>
    <definedName name="Useful_life_of_wholesale_fixed_assets_roundup___control.BR">#REF!</definedName>
    <definedName name="Useful_life_of_wholesale_fixed_assets_roundup___control.WN">#REF!</definedName>
    <definedName name="Useful_life_of_wholesale_fixed_assets_roundup___control.WR">#REF!</definedName>
    <definedName name="Useful_life_of_wholesale_fixed_assets_roundup___control.WWN">#REF!</definedName>
    <definedName name="UserName">#REF!</definedName>
    <definedName name="UserRole">#REF!</definedName>
    <definedName name="UUWapr">#REF!</definedName>
    <definedName name="Value_of_scrip_shares_issued___control___nominal.ADDN1">#REF!</definedName>
    <definedName name="Value_of_scrip_shares_issued___control___nominal.ADDN2">#REF!</definedName>
    <definedName name="Value_of_scrip_shares_issued___control___nominal.BR">#REF!</definedName>
    <definedName name="Value_of_scrip_shares_issued___control___nominal.WN">#REF!</definedName>
    <definedName name="Value_of_scrip_shares_issued___control___nominal.WR">#REF!</definedName>
    <definedName name="Value_of_scrip_shares_issued___control___nominal.WWN">#REF!</definedName>
    <definedName name="Values_To_Adjust">#REF!</definedName>
    <definedName name="Values_To_Adjust_Single">#REF!</definedName>
    <definedName name="Values_To_Target_Single">#REF!</definedName>
    <definedName name="Var_AP_List">OFFSET(#REF!,0,0,5-COUNTBLANK(#REF!),1)</definedName>
    <definedName name="Var_AP_List2">OFFSET(#REF!,#REF!,0,#REF!)</definedName>
    <definedName name="Very_Large_Bulk_Tonne_km">#REF!</definedName>
    <definedName name="Very_Large_Bulk_Tonne_km_CO2">#REF!</definedName>
    <definedName name="Very_Large_Tanker_Tonne_km">#REF!</definedName>
    <definedName name="Very_Large_Tanker_Tonne_km_CO2">#REF!</definedName>
    <definedName name="Vol_Biogas_Kg_Sludge">#REF!</definedName>
    <definedName name="Volume_Drinking">#REF!</definedName>
    <definedName name="Volume_Wastewater">#REF!</definedName>
    <definedName name="Vow">#REF!</definedName>
    <definedName name="VS_Converted_CO2_AD">#REF!</definedName>
    <definedName name="VS_Sludge_Raw">#REF!</definedName>
    <definedName name="W">#REF!</definedName>
    <definedName name="W_GLAM">#REF!</definedName>
    <definedName name="W_MIDS">#REF!</definedName>
    <definedName name="W_SUSSEX">#REF!</definedName>
    <definedName name="W_YORKS">#REF!</definedName>
    <definedName name="WACC_nominal.ADDN1">#REF!</definedName>
    <definedName name="WACC_nominal.ADDN2">#REF!</definedName>
    <definedName name="WACC_nominal.BR">#REF!</definedName>
    <definedName name="WACC_nominal.WN">#REF!</definedName>
    <definedName name="WACC_nominal.WR">#REF!</definedName>
    <definedName name="WACC_nominal.WWN">#REF!</definedName>
    <definedName name="WACC_real.ADDN1">#REF!</definedName>
    <definedName name="WACC_real.ADDN2">#REF!</definedName>
    <definedName name="WACC_real.BR">#REF!</definedName>
    <definedName name="WACC_real.WN">#REF!</definedName>
    <definedName name="WACC_real.WR">#REF!</definedName>
    <definedName name="WACC_real.WWN">#REF!</definedName>
    <definedName name="WAN">#REF!</definedName>
    <definedName name="WARWICKS">#REF!</definedName>
    <definedName name="WaSC">#REF!</definedName>
    <definedName name="WaSC_average_bill___5yr_average___nominal">#REF!</definedName>
    <definedName name="WaSC_average_bill___5yr_average___real">#REF!</definedName>
    <definedName name="WaSC_average_bill___nominal">#REF!</definedName>
    <definedName name="WaSC_average_bill___real">#REF!</definedName>
    <definedName name="WaSC_average_bill_growth___nominal">#REF!</definedName>
    <definedName name="WaSC_average_bill_growth___real">#REF!</definedName>
    <definedName name="WaSCstransition">#REF!</definedName>
    <definedName name="Wastewater___Allowed_Revenues___real">#REF!</definedName>
    <definedName name="Wastewater_network___Allowed_Revenues___real">#REF!</definedName>
    <definedName name="Wastewater_network___K___periodic">#REF!</definedName>
    <definedName name="Wastewater_network_allowed_revenue_build_up___check">#REF!</definedName>
    <definedName name="Wastewater_network_allowed_revenue_build_up___check_overall">#REF!</definedName>
    <definedName name="Water___Allowed_Revenues___real">#REF!</definedName>
    <definedName name="Water_network___Allowed_Revenues___real">#REF!</definedName>
    <definedName name="Water_network___K___periodic">#REF!</definedName>
    <definedName name="Water_network_allowed_revenue_build_up___check">#REF!</definedName>
    <definedName name="Water_network_allowed_revenue_build_up___check_overall">#REF!</definedName>
    <definedName name="Water_resources___Allowed_Revenues___real">#REF!</definedName>
    <definedName name="Water_resources___K___periodic">#REF!</definedName>
    <definedName name="Water_resources_allowed_revenue_build_up___check">#REF!</definedName>
    <definedName name="Water_resources_allowed_revenue_build_up___check_overall">#REF!</definedName>
    <definedName name="WaterGC">#REF!</definedName>
    <definedName name="watIRE">#REF!</definedName>
    <definedName name="WatMNIgc">#REF!</definedName>
    <definedName name="WBaseG_Act">#REF!</definedName>
    <definedName name="WBaseG_BP">#REF!</definedName>
    <definedName name="WBaseG_FD">#REF!</definedName>
    <definedName name="WBaseN_Act">#REF!</definedName>
    <definedName name="WBaseN_FD">#REF!</definedName>
    <definedName name="wdfw">#REF!</definedName>
    <definedName name="wedfw">#REF!</definedName>
    <definedName name="wefw">#REF!</definedName>
    <definedName name="wefwe">#REF!</definedName>
    <definedName name="wefwerf">#REF!</definedName>
    <definedName name="Weighted_average_Base_RoRE_Appointee___nominal">#REF!</definedName>
    <definedName name="Weighted_PAYG_rate.ADDN1">#REF!</definedName>
    <definedName name="Weighted_PAYG_rate.ADDN2">#REF!</definedName>
    <definedName name="Weighted_PAYG_rate.BR">#REF!</definedName>
    <definedName name="Weighted_PAYG_rate.WN">#REF!</definedName>
    <definedName name="Weighted_PAYG_rate.WR">#REF!</definedName>
    <definedName name="Weighted_PAYG_rate.WWN">#REF!</definedName>
    <definedName name="Weighted_PAYG_rate___Wholesale">#REF!</definedName>
    <definedName name="Weighted_RCV_run_off_rate___nominal.ADDN1">#REF!</definedName>
    <definedName name="Weighted_RCV_run_off_rate___nominal.ADDN2">#REF!</definedName>
    <definedName name="Weighted_RCV_run_off_rate___nominal.BR">#REF!</definedName>
    <definedName name="Weighted_RCV_run_off_rate___nominal.WN">#REF!</definedName>
    <definedName name="Weighted_RCV_run_off_rate___nominal.WR">#REF!</definedName>
    <definedName name="Weighted_RCV_run_off_rate___nominal.WWN">#REF!</definedName>
    <definedName name="Weighted_RCV_run_off_rate___Wholesale___nominal">#REF!</definedName>
    <definedName name="Weighted_Total_retail_Business_margin">#REF!</definedName>
    <definedName name="WEnhG_BP">#REF!</definedName>
    <definedName name="WEnhG_FD">#REF!</definedName>
    <definedName name="WEnhN_Act">#REF!</definedName>
    <definedName name="WEnhN_FD">#REF!</definedName>
    <definedName name="wert" localSheetId="0" hidden="1">{"GROSS",#N/A,FALSE,"401C11"}</definedName>
    <definedName name="wert" localSheetId="4" hidden="1">{"GROSS",#N/A,FALSE,"401C11"}</definedName>
    <definedName name="wert" localSheetId="6" hidden="1">{"GROSS",#N/A,FALSE,"401C11"}</definedName>
    <definedName name="wert" localSheetId="12" hidden="1">{"GROSS",#N/A,FALSE,"401C11"}</definedName>
    <definedName name="wert" localSheetId="5" hidden="1">{"GROSS",#N/A,FALSE,"401C11"}</definedName>
    <definedName name="wert" localSheetId="7" hidden="1">{"GROSS",#N/A,FALSE,"401C11"}</definedName>
    <definedName name="wert" localSheetId="8" hidden="1">{"GROSS",#N/A,FALSE,"401C11"}</definedName>
    <definedName name="wert" hidden="1">{"GROSS",#N/A,FALSE,"401C11"}</definedName>
    <definedName name="WGross_Act">#REF!</definedName>
    <definedName name="Wholesale_additional_control_1_allowed_revenue__excluding_capital_connection_charges___other_income_and_operating_income__per_residential_customer___real">#REF!</definedName>
    <definedName name="Wholesale_additional_control_2_allowed_revenue__excluding_capital_connection_charges___other_income_and_operating_income__per_residential_customer___real">#REF!</definedName>
    <definedName name="Wholesale_allowed_revenue_per_customer___Growth___control.ADDN1">#REF!</definedName>
    <definedName name="Wholesale_allowed_revenue_per_customer___Growth___control.ADDN2">#REF!</definedName>
    <definedName name="Wholesale_allowed_revenue_per_customer___Growth___control.BR">#REF!</definedName>
    <definedName name="Wholesale_allowed_revenue_per_customer___Growth___control.WN">#REF!</definedName>
    <definedName name="Wholesale_allowed_revenue_per_customer___Growth___control.WR">#REF!</definedName>
    <definedName name="Wholesale_allowed_revenue_per_customer___Growth___control.WWN">#REF!</definedName>
    <definedName name="Wholesale_allowed_revenue_per_customer___real___Growth___ADDN1___real">#REF!</definedName>
    <definedName name="Wholesale_allowed_revenue_per_customer___real___Growth___ADDN2___real">#REF!</definedName>
    <definedName name="Wholesale_allowed_revenue_per_customer___real___Growth___BR___real">#REF!</definedName>
    <definedName name="Wholesale_allowed_revenue_per_customer___real___Growth___WN">#REF!</definedName>
    <definedName name="Wholesale_allowed_revenue_per_customer___real___Growth___WR">#REF!</definedName>
    <definedName name="Wholesale_allowed_revenue_per_customer___real___Growth___WWN___real">#REF!</definedName>
    <definedName name="Wholesale_and_retail_line_item_split___Capex_creditor___business_retail___nominal___POS">#REF!</definedName>
    <definedName name="Wholesale_and_retail_line_item_split___capex_creditors___residential_retail___nominal_POS">#REF!</definedName>
    <definedName name="Wholesale_bio_resources_allowed_revenue__excluding_capital_connection_charges___other_income_and_operating_income__per_residential_customer___real">#REF!</definedName>
    <definedName name="Wholesale_charge___Residential___nominal">#REF!</definedName>
    <definedName name="Wholesale_control___residential_apportionment_CALC.ADDN1">#REF!</definedName>
    <definedName name="Wholesale_control___residential_apportionment_CALC.ADDN2">#REF!</definedName>
    <definedName name="Wholesale_control___residential_apportionment_CALC.BR">#REF!</definedName>
    <definedName name="Wholesale_control___residential_apportionment_CALC.WN">#REF!</definedName>
    <definedName name="Wholesale_control___residential_apportionment_CALC.WR">#REF!</definedName>
    <definedName name="Wholesale_control___residential_apportionment_CALC.WWN">#REF!</definedName>
    <definedName name="Wholesale_control__growth_calculated_over_5_years_period____K.ADDN1">#REF!</definedName>
    <definedName name="Wholesale_control__growth_calculated_over_5_years_period____K.ADDN2">#REF!</definedName>
    <definedName name="Wholesale_control__growth_calculated_over_5_years_period____K.BR">#REF!</definedName>
    <definedName name="Wholesale_control__growth_calculated_over_5_years_period____K.WN">#REF!</definedName>
    <definedName name="Wholesale_control__growth_calculated_over_5_years_period____K.WR">#REF!</definedName>
    <definedName name="Wholesale_control__growth_calculated_over_5_years_period____K.WWN">#REF!</definedName>
    <definedName name="Wholesale_control__growth_calculated_over_5_years_period____K___simple_average.ADDN1">#REF!</definedName>
    <definedName name="Wholesale_control__growth_calculated_over_5_years_period____K___simple_average.ADDN2">#REF!</definedName>
    <definedName name="Wholesale_control__growth_calculated_over_5_years_period____K___simple_average.BR">#REF!</definedName>
    <definedName name="Wholesale_control__growth_calculated_over_5_years_period____K___simple_average.WN">#REF!</definedName>
    <definedName name="Wholesale_control__growth_calculated_over_5_years_period____K___simple_average.WR">#REF!</definedName>
    <definedName name="Wholesale_control__growth_calculated_over_5_years_period____K___simple_average.WWN">#REF!</definedName>
    <definedName name="Wholesale_control_allowed_revenue__exc_capital_connection_charges__other_income_and_operating_income__per_residential_customer____real.ADDN1">#REF!</definedName>
    <definedName name="Wholesale_control_allowed_revenue__exc_capital_connection_charges__other_income_and_operating_income__per_residential_customer____real.ADDN2">#REF!</definedName>
    <definedName name="Wholesale_control_allowed_revenue__exc_capital_connection_charges__other_income_and_operating_income__per_residential_customer____real.BR">#REF!</definedName>
    <definedName name="Wholesale_control_allowed_revenue__exc_capital_connection_charges__other_income_and_operating_income__per_residential_customer____real.WN">#REF!</definedName>
    <definedName name="Wholesale_control_allowed_revenue__exc_capital_connection_charges__other_income_and_operating_income__per_residential_customer____real.WR">#REF!</definedName>
    <definedName name="Wholesale_control_allowed_revenue__exc_capital_connection_charges__other_income_and_operating_income__per_residential_customer____real.WWN">#REF!</definedName>
    <definedName name="Wholesale_control_allowed_revenue__exc_capital_connection_charges__other_income_and_operating_income__per_residential_customer____real___BR">#REF!</definedName>
    <definedName name="Wholesale_control_allowed_revenue__exc_capital_connection_charges__other_income_and_operating_income__per_residential_customer____real___WWN">#REF!</definedName>
    <definedName name="Wholesale_control_balance_sheet_balances.ADDN1">#REF!</definedName>
    <definedName name="Wholesale_control_balance_sheet_balances.ADDN2">#REF!</definedName>
    <definedName name="Wholesale_control_balance_sheet_balances.BR">#REF!</definedName>
    <definedName name="Wholesale_control_balance_sheet_balances.WN">#REF!</definedName>
    <definedName name="Wholesale_control_balance_sheet_balances.WR">#REF!</definedName>
    <definedName name="Wholesale_control_balance_sheet_balances.WWN">#REF!</definedName>
    <definedName name="Wholesale_control_balance_sheet_balances_overall.ADDN1">#REF!</definedName>
    <definedName name="Wholesale_control_balance_sheet_balances_overall.ADDN2">#REF!</definedName>
    <definedName name="Wholesale_control_balance_sheet_balances_overall.BR">#REF!</definedName>
    <definedName name="Wholesale_control_balance_sheet_balances_overall.WN">#REF!</definedName>
    <definedName name="Wholesale_control_balance_sheet_balances_overall.WR">#REF!</definedName>
    <definedName name="Wholesale_control_balance_sheet_balances_overall.WWN">#REF!</definedName>
    <definedName name="Wholesale_control_balance_sheets_balance">#REF!</definedName>
    <definedName name="Wholesale_control_balance_sheets_balance_overall">#REF!</definedName>
    <definedName name="Wholesale_creditor_balance___Business___nominal">#REF!</definedName>
    <definedName name="Wholesale_creditor_balance___Business___nominal.BEG">#REF!</definedName>
    <definedName name="Wholesale_creditor_balance___Residential___nominal">#REF!</definedName>
    <definedName name="Wholesale_creditor_balance___Residential___nominal.BEG">#REF!</definedName>
    <definedName name="Wholesale_DB_pension_cash_excess_over_charge___nominal.ADDN1">#REF!</definedName>
    <definedName name="Wholesale_DB_pension_cash_excess_over_charge___nominal.ADDN2">#REF!</definedName>
    <definedName name="Wholesale_DB_pension_cash_excess_over_charge___nominal.BR">#REF!</definedName>
    <definedName name="Wholesale_DB_pension_cash_excess_over_charge___nominal.WN">#REF!</definedName>
    <definedName name="Wholesale_DB_pension_cash_excess_over_charge___nominal.WR">#REF!</definedName>
    <definedName name="Wholesale_DB_pension_cash_excess_over_charge___nominal.WWN">#REF!</definedName>
    <definedName name="Wholesale_fixed_assets___half___control___nominal.ADDN1">#REF!</definedName>
    <definedName name="Wholesale_fixed_assets___half___control___nominal.ADDN2">#REF!</definedName>
    <definedName name="Wholesale_fixed_assets___half___control___nominal.BR">#REF!</definedName>
    <definedName name="Wholesale_fixed_assets___half___control___nominal.WN">#REF!</definedName>
    <definedName name="Wholesale_fixed_assets___half___control___nominal.WR">#REF!</definedName>
    <definedName name="Wholesale_fixed_assets___half___control___nominal.WWN">#REF!</definedName>
    <definedName name="Wholesale_fixed_assets_acc._dep._initial_balance___control___nominal.ADDN1">#REF!</definedName>
    <definedName name="Wholesale_fixed_assets_acc._dep._initial_balance___control___nominal.ADDN2">#REF!</definedName>
    <definedName name="Wholesale_fixed_assets_acc._dep._initial_balance___control___nominal.BR">#REF!</definedName>
    <definedName name="Wholesale_fixed_assets_acc._dep._initial_balance___control___nominal.WN">#REF!</definedName>
    <definedName name="Wholesale_fixed_assets_acc._dep._initial_balance___control___nominal.WR">#REF!</definedName>
    <definedName name="Wholesale_fixed_assets_acc._dep._initial_balance___control___nominal.WWN">#REF!</definedName>
    <definedName name="Wholesale_fixed_assets_balance___control___nominal.ADDN1">#REF!</definedName>
    <definedName name="Wholesale_fixed_assets_balance___control___nominal.ADDN1.BEG">#REF!</definedName>
    <definedName name="Wholesale_fixed_assets_balance___control___nominal.ADDN2">#REF!</definedName>
    <definedName name="Wholesale_fixed_assets_balance___control___nominal.ADDN2.BEG">#REF!</definedName>
    <definedName name="Wholesale_fixed_assets_balance___control___nominal.BR">#REF!</definedName>
    <definedName name="Wholesale_fixed_assets_balance___control___nominal.BR.BEG">#REF!</definedName>
    <definedName name="Wholesale_fixed_assets_balance___control___nominal.WN">#REF!</definedName>
    <definedName name="Wholesale_fixed_assets_balance___control___nominal.WN.BEG">#REF!</definedName>
    <definedName name="Wholesale_fixed_assets_balance___control___nominal.WR">#REF!</definedName>
    <definedName name="Wholesale_fixed_assets_balance___control___nominal.WR.BEG">#REF!</definedName>
    <definedName name="Wholesale_fixed_assets_balance___control___nominal.WWN">#REF!</definedName>
    <definedName name="Wholesale_fixed_assets_balance___control___nominal.WWN.BEG">#REF!</definedName>
    <definedName name="Wholesale_fixed_assets_depreciation___nominal.ADDN1">#REF!</definedName>
    <definedName name="Wholesale_fixed_assets_depreciation___nominal.ADDN1.NEG">#REF!</definedName>
    <definedName name="Wholesale_fixed_assets_depreciation___nominal.ADDN2">#REF!</definedName>
    <definedName name="Wholesale_fixed_assets_depreciation___nominal.ADDN2.NEG">#REF!</definedName>
    <definedName name="Wholesale_fixed_assets_depreciation___nominal.BR">#REF!</definedName>
    <definedName name="Wholesale_fixed_assets_depreciation___nominal.BR.NEG">#REF!</definedName>
    <definedName name="Wholesale_fixed_assets_depreciation___nominal.WN">#REF!</definedName>
    <definedName name="Wholesale_fixed_assets_depreciation___nominal.WN.NEG">#REF!</definedName>
    <definedName name="Wholesale_fixed_assets_depreciation___nominal.WR">#REF!</definedName>
    <definedName name="Wholesale_fixed_assets_depreciation___nominal.WR.NEG">#REF!</definedName>
    <definedName name="Wholesale_fixed_assets_depreciation___nominal.WWN">#REF!</definedName>
    <definedName name="Wholesale_fixed_assets_depreciation___nominal.WWN.NEG">#REF!</definedName>
    <definedName name="Wholesale_fixed_assets_depreciation___wholesale___nominal">#REF!</definedName>
    <definedName name="Wholesale_fixed_assets_depreciation___wholesale___nominal.NEG">#REF!</definedName>
    <definedName name="Wholesale_fixed_assets_depreciation_rate___control.ADDN1">#REF!</definedName>
    <definedName name="Wholesale_fixed_assets_depreciation_rate___control.ADDN2">#REF!</definedName>
    <definedName name="Wholesale_fixed_assets_depreciation_rate___control.BR">#REF!</definedName>
    <definedName name="Wholesale_fixed_assets_depreciation_rate___control.WN">#REF!</definedName>
    <definedName name="Wholesale_fixed_assets_depreciation_rate___control.WR">#REF!</definedName>
    <definedName name="Wholesale_fixed_assets_depreciation_rate___control.WWN">#REF!</definedName>
    <definedName name="Wholesale_fixed_assets_initial_balance___control___nominal.ADDN1">#REF!</definedName>
    <definedName name="Wholesale_fixed_assets_initial_balance___control___nominal.ADDN2">#REF!</definedName>
    <definedName name="Wholesale_fixed_assets_initial_balance___control___nominal.BR">#REF!</definedName>
    <definedName name="Wholesale_fixed_assets_initial_balance___control___nominal.WN">#REF!</definedName>
    <definedName name="Wholesale_fixed_assets_initial_balance___control___nominal.WR">#REF!</definedName>
    <definedName name="Wholesale_fixed_assets_initial_balance___control___nominal.WWN">#REF!</definedName>
    <definedName name="Wholesale_measured_charge___Retail_residential___nominal">#REF!</definedName>
    <definedName name="Wholesale_measured_charge_proportion_____100__alert">#REF!</definedName>
    <definedName name="Wholesale_measured_charge_proportion_____100__alert_overall">#REF!</definedName>
    <definedName name="Wholesale_measured_residential_revenue_weighting">#REF!</definedName>
    <definedName name="Wholesale_negative_tax_calculated___nominal">#REF!</definedName>
    <definedName name="Wholesale_negative_tax_calculated___post_financeability___nominal">#REF!</definedName>
    <definedName name="Wholesale_positive_tax_calculated___nominal">#REF!</definedName>
    <definedName name="Wholesale_positive_tax_calculated___post_financeability___nominal">#REF!</definedName>
    <definedName name="Wholesale_post_financeability_adjustments___real.ADDN1">#REF!</definedName>
    <definedName name="Wholesale_post_financeability_adjustments___real.ADDN2">#REF!</definedName>
    <definedName name="Wholesale_post_financeability_adjustments___real.BR">#REF!</definedName>
    <definedName name="Wholesale_post_financeability_adjustments___real.WN">#REF!</definedName>
    <definedName name="Wholesale_post_financeability_adjustments___real.WR">#REF!</definedName>
    <definedName name="Wholesale_post_financeability_adjustments___real.WWN">#REF!</definedName>
    <definedName name="Wholesale_post_financeability_revenue_impact___nominal">#REF!</definedName>
    <definedName name="Wholesale_revenue_impact_of_post_financeability__by_tariff_band___Business___nominal.1">#REF!</definedName>
    <definedName name="Wholesale_revenue_impact_of_post_financeability__by_tariff_band___Business___nominal.2">#REF!</definedName>
    <definedName name="Wholesale_revenue_impact_of_post_financeability__by_tariff_band___Business___nominal.3">#REF!</definedName>
    <definedName name="Wholesale_revenue_impact_of_post_financeability_margin___by_tariff_band___Business___nominal.1">#REF!</definedName>
    <definedName name="Wholesale_revenue_impact_of_post_financeability_margin___by_tariff_band___Business___nominal.2">#REF!</definedName>
    <definedName name="Wholesale_revenue_impact_of_post_financeability_margin___by_tariff_band___Business___nominal.3">#REF!</definedName>
    <definedName name="Wholesale_revenue_impact_of_post_financeability_margin___by_tariff_band___Business___real.1">#REF!</definedName>
    <definedName name="Wholesale_revenue_impact_of_post_financeability_margin___by_tariff_band___Business___real.2">#REF!</definedName>
    <definedName name="Wholesale_revenue_impact_of_post_financeability_margin___by_tariff_band___Business___real.3">#REF!</definedName>
    <definedName name="Wholesale_tax_due___nominal">#REF!</definedName>
    <definedName name="Wholesale_tax_due___post_financeability___nominal">#REF!</definedName>
    <definedName name="Wholesale_tax_loss_balance___nominal">#REF!</definedName>
    <definedName name="Wholesale_tax_loss_balance___nominal.BEG">#REF!</definedName>
    <definedName name="Wholesale_tax_loss_balance___post_financeability___nominal">#REF!</definedName>
    <definedName name="Wholesale_tax_loss_balance___post_financeability___nominal.BEG">#REF!</definedName>
    <definedName name="Wholesale_total_base_RORE___nominal">#REF!</definedName>
    <definedName name="Wholesale_total_revenue_apportioned___residential___nominal">#REF!</definedName>
    <definedName name="Wholesale_unmeasured_charge___Retail_residential___nominal">#REF!</definedName>
    <definedName name="Wholesale_unmeasured_charge_proportion_____100__alert">#REF!</definedName>
    <definedName name="Wholesale_unmeasured_charge_proportion_____100__alert_overall">#REF!</definedName>
    <definedName name="Wholesale_unmeasured_residential_revenue_weighting">#REF!</definedName>
    <definedName name="Wholesale_wastewater_network_allowed_revenue__excluding_capital_connection_charges__other_income_and_operating_income__per_residential_customer___real">#REF!</definedName>
    <definedName name="Wholesale_water_network_allowed_revenue__excluding_capital_connection_charges__other_income_and_operating_income__per_residential_customer___real">#REF!</definedName>
    <definedName name="Wholesale_water_resources_allowed_revenue__excluding_capital_connection_charges__other_income_and_operating_income__per_residential_customer___real">#REF!</definedName>
    <definedName name="WILTS" localSheetId="4">#REF!</definedName>
    <definedName name="WILTS" localSheetId="6">#REF!</definedName>
    <definedName name="WILTS" localSheetId="12">#REF!</definedName>
    <definedName name="WILTS" localSheetId="5">#REF!</definedName>
    <definedName name="WILTS" localSheetId="7">#REF!</definedName>
    <definedName name="WILTS" localSheetId="8">#REF!</definedName>
    <definedName name="WILTS">#REF!</definedName>
    <definedName name="WIREN_Act" localSheetId="4">#REF!</definedName>
    <definedName name="WIREN_Act" localSheetId="6">#REF!</definedName>
    <definedName name="WIREN_Act" localSheetId="12">#REF!</definedName>
    <definedName name="WIREN_Act" localSheetId="5">#REF!</definedName>
    <definedName name="WIREN_Act" localSheetId="7">#REF!</definedName>
    <definedName name="WIREN_Act" localSheetId="8">#REF!</definedName>
    <definedName name="WIREN_Act">#REF!</definedName>
    <definedName name="WIT">#REF!</definedName>
    <definedName name="WMNIN_Act">#REF!</definedName>
    <definedName name="WNet_Act">#REF!</definedName>
    <definedName name="WNet_BP">#REF!</definedName>
    <definedName name="WNet_FD">#REF!</definedName>
    <definedName name="WoC_average_bill___5yr_average___nominal">#REF!</definedName>
    <definedName name="WoC_average_bill___5yr_average___real">#REF!</definedName>
    <definedName name="WoC_average_bill___nominal">#REF!</definedName>
    <definedName name="WoC_average_bill___real">#REF!</definedName>
    <definedName name="WoC_average_bill_growth___nominal">#REF!</definedName>
    <definedName name="WoC_average_bill_growth___real">#REF!</definedName>
    <definedName name="WoCstransition">#REF!</definedName>
    <definedName name="wombat" localSheetId="0" hidden="1">#REF!</definedName>
    <definedName name="wombat" localSheetId="4" hidden="1">#REF!</definedName>
    <definedName name="wombat" localSheetId="6" hidden="1">#REF!</definedName>
    <definedName name="wombat" localSheetId="5" hidden="1">#REF!</definedName>
    <definedName name="wombat" hidden="1">#REF!</definedName>
    <definedName name="Working_capital_balances___control___nominal.ADDN1">#REF!</definedName>
    <definedName name="Working_capital_balances___control___nominal.ADDN2">#REF!</definedName>
    <definedName name="Working_capital_balances___control___nominal.BR">#REF!</definedName>
    <definedName name="Working_capital_balances___control___nominal.WN">#REF!</definedName>
    <definedName name="Working_capital_balances___control___nominal.WR">#REF!</definedName>
    <definedName name="Working_capital_balances___control___nominal.WWN">#REF!</definedName>
    <definedName name="Working_capital_by_tariff_band_check">#REF!</definedName>
    <definedName name="Working_capital_by_tariff_band_check_calc">#REF!</definedName>
    <definedName name="Working_capital_by_tariff_band_check_overall">#REF!</definedName>
    <definedName name="wotsthis" localSheetId="0" hidden="1">{"P&amp;L phased",#N/A,FALSE,"P and L";"Interest phased",#N/A,FALSE,"Interest";"Cshf phased",#N/A,FALSE,"Cashflow";"BSheet phased",#N/A,FALSE,"B Sheet";"Capex phased",#N/A,FALSE,"Capex"}</definedName>
    <definedName name="wotsthis" localSheetId="4" hidden="1">{"P&amp;L phased",#N/A,FALSE,"P and L";"Interest phased",#N/A,FALSE,"Interest";"Cshf phased",#N/A,FALSE,"Cashflow";"BSheet phased",#N/A,FALSE,"B Sheet";"Capex phased",#N/A,FALSE,"Capex"}</definedName>
    <definedName name="wotsthis" localSheetId="6" hidden="1">{"P&amp;L phased",#N/A,FALSE,"P and L";"Interest phased",#N/A,FALSE,"Interest";"Cshf phased",#N/A,FALSE,"Cashflow";"BSheet phased",#N/A,FALSE,"B Sheet";"Capex phased",#N/A,FALSE,"Capex"}</definedName>
    <definedName name="wotsthis" localSheetId="12" hidden="1">{"P&amp;L phased",#N/A,FALSE,"P and L";"Interest phased",#N/A,FALSE,"Interest";"Cshf phased",#N/A,FALSE,"Cashflow";"BSheet phased",#N/A,FALSE,"B Sheet";"Capex phased",#N/A,FALSE,"Capex"}</definedName>
    <definedName name="wotsthis" localSheetId="5" hidden="1">{"P&amp;L phased",#N/A,FALSE,"P and L";"Interest phased",#N/A,FALSE,"Interest";"Cshf phased",#N/A,FALSE,"Cashflow";"BSheet phased",#N/A,FALSE,"B Sheet";"Capex phased",#N/A,FALSE,"Capex"}</definedName>
    <definedName name="wotsthis" localSheetId="7" hidden="1">{"P&amp;L phased",#N/A,FALSE,"P and L";"Interest phased",#N/A,FALSE,"Interest";"Cshf phased",#N/A,FALSE,"Cashflow";"BSheet phased",#N/A,FALSE,"B Sheet";"Capex phased",#N/A,FALSE,"Capex"}</definedName>
    <definedName name="wotsthis" localSheetId="8"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PS_OUTPUT_FOR_JR03">#REF!</definedName>
    <definedName name="WRG">#REF!</definedName>
    <definedName name="wrn.CHARGE." localSheetId="0" hidden="1">{"CHARGE",#N/A,FALSE,"401C11"}</definedName>
    <definedName name="wrn.CHARGE." localSheetId="4" hidden="1">{"CHARGE",#N/A,FALSE,"401C11"}</definedName>
    <definedName name="wrn.CHARGE." localSheetId="6" hidden="1">{"CHARGE",#N/A,FALSE,"401C11"}</definedName>
    <definedName name="wrn.CHARGE." localSheetId="12" hidden="1">{"CHARGE",#N/A,FALSE,"401C11"}</definedName>
    <definedName name="wrn.CHARGE." localSheetId="5" hidden="1">{"CHARGE",#N/A,FALSE,"401C11"}</definedName>
    <definedName name="wrn.CHARGE." localSheetId="7" hidden="1">{"CHARGE",#N/A,FALSE,"401C11"}</definedName>
    <definedName name="wrn.CHARGE." localSheetId="8" hidden="1">{"CHARGE",#N/A,FALSE,"401C11"}</definedName>
    <definedName name="wrn.CHARGE." hidden="1">{"CHARGE",#N/A,FALSE,"401C11"}</definedName>
    <definedName name="wrn.GROSS." localSheetId="0" hidden="1">{"GROSS",#N/A,FALSE,"401C11"}</definedName>
    <definedName name="wrn.GROSS." localSheetId="4" hidden="1">{"GROSS",#N/A,FALSE,"401C11"}</definedName>
    <definedName name="wrn.GROSS." localSheetId="6" hidden="1">{"GROSS",#N/A,FALSE,"401C11"}</definedName>
    <definedName name="wrn.GROSS." localSheetId="12" hidden="1">{"GROSS",#N/A,FALSE,"401C11"}</definedName>
    <definedName name="wrn.GROSS." localSheetId="5" hidden="1">{"GROSS",#N/A,FALSE,"401C11"}</definedName>
    <definedName name="wrn.GROSS." localSheetId="7" hidden="1">{"GROSS",#N/A,FALSE,"401C11"}</definedName>
    <definedName name="wrn.GROSS." localSheetId="8" hidden="1">{"GROSS",#N/A,FALSE,"401C11"}</definedName>
    <definedName name="wrn.GROSS." hidden="1">{"GROSS",#N/A,FALSE,"401C11"}</definedName>
    <definedName name="wrn.NET." localSheetId="0" hidden="1">{"NET",#N/A,FALSE,"401C11"}</definedName>
    <definedName name="wrn.NET." localSheetId="4" hidden="1">{"NET",#N/A,FALSE,"401C11"}</definedName>
    <definedName name="wrn.NET." localSheetId="6" hidden="1">{"NET",#N/A,FALSE,"401C11"}</definedName>
    <definedName name="wrn.NET." localSheetId="12" hidden="1">{"NET",#N/A,FALSE,"401C11"}</definedName>
    <definedName name="wrn.NET." localSheetId="5" hidden="1">{"NET",#N/A,FALSE,"401C11"}</definedName>
    <definedName name="wrn.NET." localSheetId="7" hidden="1">{"NET",#N/A,FALSE,"401C11"}</definedName>
    <definedName name="wrn.NET." localSheetId="8" hidden="1">{"NET",#N/A,FALSE,"401C11"}</definedName>
    <definedName name="wrn.NET." hidden="1">{"NET",#N/A,FALSE,"401C11"}</definedName>
    <definedName name="wrn.papersdraft" localSheetId="4">{"bal",#N/A,FALSE,"working papers";"income",#N/A,FALSE,"working papers"}</definedName>
    <definedName name="wrn.papersdraft" localSheetId="6">{"bal",#N/A,FALSE,"working papers";"income",#N/A,FALSE,"working papers"}</definedName>
    <definedName name="wrn.papersdraft" localSheetId="12">{"bal",#N/A,FALSE,"working papers";"income",#N/A,FALSE,"working papers"}</definedName>
    <definedName name="wrn.papersdraft" localSheetId="5">{"bal",#N/A,FALSE,"working papers";"income",#N/A,FALSE,"working papers"}</definedName>
    <definedName name="wrn.papersdraft" localSheetId="7">{"bal",#N/A,FALSE,"working papers";"income",#N/A,FALSE,"working papers"}</definedName>
    <definedName name="wrn.papersdraft" localSheetId="8">{"bal",#N/A,FALSE,"working papers";"income",#N/A,FALSE,"working papers"}</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4"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6"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5"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7"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localSheetId="8"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localSheetId="4" hidden="1">{"P&amp;L phased",#N/A,FALSE,"P and L";"Interest phased",#N/A,FALSE,"Interest";"Cshf phased",#N/A,FALSE,"Cashflow";"BSheet phased",#N/A,FALSE,"B Sheet";"Capex phased",#N/A,FALSE,"Capex"}</definedName>
    <definedName name="wrn.Print._.Phased." localSheetId="6" hidden="1">{"P&amp;L phased",#N/A,FALSE,"P and L";"Interest phased",#N/A,FALSE,"Interest";"Cshf phased",#N/A,FALSE,"Cashflow";"BSheet phased",#N/A,FALSE,"B Sheet";"Capex phased",#N/A,FALSE,"Capex"}</definedName>
    <definedName name="wrn.Print._.Phased." localSheetId="12" hidden="1">{"P&amp;L phased",#N/A,FALSE,"P and L";"Interest phased",#N/A,FALSE,"Interest";"Cshf phased",#N/A,FALSE,"Cashflow";"BSheet phased",#N/A,FALSE,"B Sheet";"Capex phased",#N/A,FALSE,"Capex"}</definedName>
    <definedName name="wrn.Print._.Phased." localSheetId="5" hidden="1">{"P&amp;L phased",#N/A,FALSE,"P and L";"Interest phased",#N/A,FALSE,"Interest";"Cshf phased",#N/A,FALSE,"Cashflow";"BSheet phased",#N/A,FALSE,"B Sheet";"Capex phased",#N/A,FALSE,"Capex"}</definedName>
    <definedName name="wrn.Print._.Phased." localSheetId="7" hidden="1">{"P&amp;L phased",#N/A,FALSE,"P and L";"Interest phased",#N/A,FALSE,"Interest";"Cshf phased",#N/A,FALSE,"Cashflow";"BSheet phased",#N/A,FALSE,"B Sheet";"Capex phased",#N/A,FALSE,"Capex"}</definedName>
    <definedName name="wrn.Print._.Phased." localSheetId="8"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wpapers." localSheetId="4">{"bal",#N/A,FALSE,"working papers";"income",#N/A,FALSE,"working papers"}</definedName>
    <definedName name="wrn.wpapers." localSheetId="6">{"bal",#N/A,FALSE,"working papers";"income",#N/A,FALSE,"working papers"}</definedName>
    <definedName name="wrn.wpapers." localSheetId="12">{"bal",#N/A,FALSE,"working papers";"income",#N/A,FALSE,"working papers"}</definedName>
    <definedName name="wrn.wpapers." localSheetId="5">{"bal",#N/A,FALSE,"working papers";"income",#N/A,FALSE,"working papers"}</definedName>
    <definedName name="wrn.wpapers." localSheetId="7">{"bal",#N/A,FALSE,"working papers";"income",#N/A,FALSE,"working papers"}</definedName>
    <definedName name="wrn.wpapers." localSheetId="8">{"bal",#N/A,FALSE,"working papers";"income",#N/A,FALSE,"working papers"}</definedName>
    <definedName name="wrn.wpapers.">{"bal",#N/A,FALSE,"working papers";"income",#N/A,FALSE,"working papers"}</definedName>
    <definedName name="WRP">#REF!</definedName>
    <definedName name="WSHapr">#REF!</definedName>
    <definedName name="WSHBPinputs">#REF!</definedName>
    <definedName name="WSHBPtrans">#REF!</definedName>
    <definedName name="WSHtransition">#REF!</definedName>
    <definedName name="WSXapr">#REF!</definedName>
    <definedName name="WSXBPinputs">#REF!</definedName>
    <definedName name="WSXBPtrans">#REF!</definedName>
    <definedName name="WSXtransition">#REF!</definedName>
    <definedName name="Wtotalgrosscapx">#REF!</definedName>
    <definedName name="WTW_Sludge_Lagoon">#REF!</definedName>
    <definedName name="WTW_Sludge_Land">#REF!</definedName>
    <definedName name="WTW_Sludge_Landfill">#REF!</definedName>
    <definedName name="WTWSludge_Lagoon_EF_CH4">#REF!</definedName>
    <definedName name="WTWSludge_Lagoon_EF_N2O">#REF!</definedName>
    <definedName name="WTWSludge_Land_EF_CH4">#REF!</definedName>
    <definedName name="WTWSludge_Land_EF_N2O">#REF!</definedName>
    <definedName name="WTWSludge_Landfill_EF_CH4">#REF!</definedName>
    <definedName name="WX_A_H">#REF!</definedName>
    <definedName name="WX_A_L">#REF!</definedName>
    <definedName name="WX_A_M">#REF!</definedName>
    <definedName name="WX_AW_H">#REF!</definedName>
    <definedName name="WX_AW_L">#REF!</definedName>
    <definedName name="WX_AW_M">#REF!</definedName>
    <definedName name="WX_E">#REF!</definedName>
    <definedName name="WX_W">#REF!</definedName>
    <definedName name="xdcvdsf">#REF!</definedName>
    <definedName name="xxx" localSheetId="0" hidden="1">{"CHARGE",#N/A,FALSE,"401C11"}</definedName>
    <definedName name="xxx" localSheetId="4" hidden="1">{"CHARGE",#N/A,FALSE,"401C11"}</definedName>
    <definedName name="xxx" localSheetId="6" hidden="1">{"CHARGE",#N/A,FALSE,"401C11"}</definedName>
    <definedName name="xxx" localSheetId="12" hidden="1">{"CHARGE",#N/A,FALSE,"401C11"}</definedName>
    <definedName name="xxx" localSheetId="5" hidden="1">{"CHARGE",#N/A,FALSE,"401C11"}</definedName>
    <definedName name="xxx" localSheetId="7" hidden="1">{"CHARGE",#N/A,FALSE,"401C11"}</definedName>
    <definedName name="xxx" localSheetId="8" hidden="1">{"CHARGE",#N/A,FALSE,"401C11"}</definedName>
    <definedName name="xxx" hidden="1">{"CHARGE",#N/A,FALSE,"401C11"}</definedName>
    <definedName name="Y_A_H">#REF!</definedName>
    <definedName name="Y_A_L">#REF!</definedName>
    <definedName name="Y_A_M">#REF!</definedName>
    <definedName name="Y_A_N">#REF!</definedName>
    <definedName name="Y_AW_H">#REF!</definedName>
    <definedName name="Y_AW_L">#REF!</definedName>
    <definedName name="Y_AW_M">#REF!</definedName>
    <definedName name="Y_AW_N">#REF!</definedName>
    <definedName name="Y_E">#REF!</definedName>
    <definedName name="Year">#REF!</definedName>
    <definedName name="Year_average___nominal___RCV___Growth___BR">#REF!</definedName>
    <definedName name="Year_average_nominal_RCV___Growth___ADDN1">#REF!</definedName>
    <definedName name="Year_average_nominal_RCV___Growth___ADDN2">#REF!</definedName>
    <definedName name="Year_average_nominal_RCV___Growth___WWN">#REF!</definedName>
    <definedName name="Year_average_nominal_RCV_Growth___WN">#REF!</definedName>
    <definedName name="Year_average_nominal_RCV_growth___WR">#REF!</definedName>
    <definedName name="Year_average_RCV___Growth___Wholesale___nominal">#REF!</definedName>
    <definedName name="Year_average_RCV_Growth____control.ADDN1">#REF!</definedName>
    <definedName name="Year_average_RCV_Growth____control.ADDN2">#REF!</definedName>
    <definedName name="Year_average_RCV_Growth____control.BR">#REF!</definedName>
    <definedName name="Year_average_RCV_Growth____control.WN">#REF!</definedName>
    <definedName name="Year_average_RCV_Growth____control.WR">#REF!</definedName>
    <definedName name="Year_average_RCV_Growth____control.WWN">#REF!</definedName>
    <definedName name="YEAR_B4_LAST">#REF!</definedName>
    <definedName name="YEAR_B4B4_LAST">#REF!</definedName>
    <definedName name="YEAR_B5_LAST">#REF!</definedName>
    <definedName name="YearRange_InputData">#REF!</definedName>
    <definedName name="Years_from_valuation_date">#REF!</definedName>
    <definedName name="YearVal">#REF!</definedName>
    <definedName name="yhnry">#REF!</definedName>
    <definedName name="YKYapr">#REF!</definedName>
    <definedName name="YKYBPinputs">#REF!</definedName>
    <definedName name="YKYBPtrans">#REF!</definedName>
    <definedName name="YKYtransition">#REF!</definedName>
    <definedName name="yyy" localSheetId="0" hidden="1">{"GROSS",#N/A,FALSE,"401C11"}</definedName>
    <definedName name="yyy" localSheetId="4" hidden="1">{"GROSS",#N/A,FALSE,"401C11"}</definedName>
    <definedName name="yyy" localSheetId="6" hidden="1">{"GROSS",#N/A,FALSE,"401C11"}</definedName>
    <definedName name="yyy" localSheetId="12" hidden="1">{"GROSS",#N/A,FALSE,"401C11"}</definedName>
    <definedName name="yyy" localSheetId="5" hidden="1">{"GROSS",#N/A,FALSE,"401C11"}</definedName>
    <definedName name="yyy" localSheetId="7" hidden="1">{"GROSS",#N/A,FALSE,"401C11"}</definedName>
    <definedName name="yyy" localSheetId="8" hidden="1">{"GROSS",#N/A,FALSE,"401C11"}</definedName>
    <definedName name="yyy" hidden="1">{"GROSS",#N/A,FALSE,"401C11"}</definedName>
    <definedName name="zzCompany_Name">#REF!</definedName>
    <definedName name="zzics">#REF!</definedName>
    <definedName name="zzz" localSheetId="0" hidden="1">{"NET",#N/A,FALSE,"401C11"}</definedName>
    <definedName name="zzz" localSheetId="4" hidden="1">{"NET",#N/A,FALSE,"401C11"}</definedName>
    <definedName name="zzz" localSheetId="6" hidden="1">{"NET",#N/A,FALSE,"401C11"}</definedName>
    <definedName name="zzz" localSheetId="12" hidden="1">{"NET",#N/A,FALSE,"401C11"}</definedName>
    <definedName name="zzz" localSheetId="5" hidden="1">{"NET",#N/A,FALSE,"401C11"}</definedName>
    <definedName name="zzz" localSheetId="7" hidden="1">{"NET",#N/A,FALSE,"401C11"}</definedName>
    <definedName name="zzz" localSheetId="8"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1" i="42" l="1"/>
  <c r="G56" i="44"/>
  <c r="G55" i="44"/>
  <c r="G64" i="44"/>
  <c r="G63" i="44"/>
  <c r="G62" i="44"/>
  <c r="G61" i="44"/>
  <c r="G60" i="44"/>
  <c r="G59" i="44"/>
  <c r="G58" i="44"/>
  <c r="G71" i="44"/>
  <c r="G65" i="44"/>
  <c r="G66" i="44"/>
  <c r="G67" i="44"/>
  <c r="G68" i="44"/>
  <c r="G69" i="44"/>
  <c r="G70" i="44"/>
  <c r="P140" i="36" l="1"/>
  <c r="P139" i="36"/>
  <c r="P138" i="36"/>
  <c r="P137" i="36"/>
  <c r="P136" i="36"/>
  <c r="P135" i="36"/>
  <c r="P134" i="36"/>
  <c r="P133" i="36"/>
  <c r="P132" i="36"/>
  <c r="P131" i="36"/>
  <c r="P130" i="36"/>
  <c r="P129" i="36"/>
  <c r="P128" i="36"/>
  <c r="P127" i="36"/>
  <c r="P126" i="36"/>
  <c r="P125" i="36"/>
  <c r="P124" i="36"/>
  <c r="P123" i="36"/>
  <c r="P122" i="36"/>
  <c r="P121" i="36"/>
  <c r="P120" i="36"/>
  <c r="P119" i="36"/>
  <c r="P118" i="36"/>
  <c r="P117" i="36"/>
  <c r="P116" i="36"/>
  <c r="P115" i="36"/>
  <c r="P114" i="36"/>
  <c r="P113" i="36"/>
  <c r="P112" i="36"/>
  <c r="P111" i="36"/>
  <c r="P110" i="36"/>
  <c r="P109" i="36"/>
  <c r="P108" i="36"/>
  <c r="P107" i="36"/>
  <c r="AI105" i="38"/>
  <c r="AJ105" i="38"/>
  <c r="AJ122" i="38" s="1"/>
  <c r="AK105" i="38"/>
  <c r="AL105" i="38"/>
  <c r="AM105" i="38"/>
  <c r="AI106" i="38"/>
  <c r="AJ106" i="38"/>
  <c r="AK106" i="38"/>
  <c r="AL106" i="38"/>
  <c r="AM106" i="38"/>
  <c r="AI107" i="38"/>
  <c r="AJ107" i="38"/>
  <c r="AK107" i="38"/>
  <c r="AL107" i="38"/>
  <c r="AM107" i="38"/>
  <c r="AI108" i="38"/>
  <c r="AJ108" i="38"/>
  <c r="AK108" i="38"/>
  <c r="AL108" i="38"/>
  <c r="AM108" i="38"/>
  <c r="AI109" i="38"/>
  <c r="AJ109" i="38"/>
  <c r="AK109" i="38"/>
  <c r="AL109" i="38"/>
  <c r="AM109" i="38"/>
  <c r="AI110" i="38"/>
  <c r="AJ110" i="38"/>
  <c r="AK110" i="38"/>
  <c r="AL110" i="38"/>
  <c r="AM110" i="38"/>
  <c r="AI111" i="38"/>
  <c r="AJ111" i="38"/>
  <c r="AK111" i="38"/>
  <c r="AL111" i="38"/>
  <c r="AM111" i="38"/>
  <c r="AI112" i="38"/>
  <c r="AJ112" i="38"/>
  <c r="AK112" i="38"/>
  <c r="AL112" i="38"/>
  <c r="AM112" i="38"/>
  <c r="AI113" i="38"/>
  <c r="AJ113" i="38"/>
  <c r="AK113" i="38"/>
  <c r="AL113" i="38"/>
  <c r="AM113" i="38"/>
  <c r="AI114" i="38"/>
  <c r="AJ114" i="38"/>
  <c r="AK114" i="38"/>
  <c r="AL114" i="38"/>
  <c r="AM114" i="38"/>
  <c r="AI115" i="38"/>
  <c r="AJ115" i="38"/>
  <c r="AK115" i="38"/>
  <c r="AL115" i="38"/>
  <c r="AM115" i="38"/>
  <c r="AI116" i="38"/>
  <c r="AJ116" i="38"/>
  <c r="AK116" i="38"/>
  <c r="AL116" i="38"/>
  <c r="AM116" i="38"/>
  <c r="AI117" i="38"/>
  <c r="AJ117" i="38"/>
  <c r="AK117" i="38"/>
  <c r="AL117" i="38"/>
  <c r="AM117" i="38"/>
  <c r="AI118" i="38"/>
  <c r="AJ118" i="38"/>
  <c r="AK118" i="38"/>
  <c r="AL118" i="38"/>
  <c r="AM118" i="38"/>
  <c r="AI119" i="38"/>
  <c r="AJ119" i="38"/>
  <c r="AK119" i="38"/>
  <c r="AL119" i="38"/>
  <c r="AM119" i="38"/>
  <c r="AI120" i="38"/>
  <c r="AJ120" i="38"/>
  <c r="AK120" i="38"/>
  <c r="AL120" i="38"/>
  <c r="AM120" i="38"/>
  <c r="AI121" i="38"/>
  <c r="AJ121" i="38"/>
  <c r="AK121" i="38"/>
  <c r="AL121" i="38"/>
  <c r="AM121" i="38"/>
  <c r="AI122" i="38"/>
  <c r="AK122" i="38"/>
  <c r="AL122" i="38"/>
  <c r="AM122" i="38"/>
  <c r="AI123" i="38"/>
  <c r="AJ123" i="38"/>
  <c r="AK123" i="38"/>
  <c r="AL123" i="38"/>
  <c r="AM123" i="38"/>
  <c r="Q106" i="41"/>
  <c r="R106" i="41"/>
  <c r="S106" i="41"/>
  <c r="T106" i="41"/>
  <c r="U106" i="41"/>
  <c r="V106" i="41"/>
  <c r="W106" i="41"/>
  <c r="X106" i="41"/>
  <c r="Y106" i="41"/>
  <c r="Z106" i="41"/>
  <c r="AA106" i="41"/>
  <c r="AB106" i="41"/>
  <c r="AC106" i="41"/>
  <c r="AD106" i="41"/>
  <c r="AE106" i="41"/>
  <c r="AF106" i="41"/>
  <c r="AG106" i="41"/>
  <c r="AH106" i="41"/>
  <c r="AI106" i="41"/>
  <c r="AJ106" i="41"/>
  <c r="AK106" i="41"/>
  <c r="AL106" i="41"/>
  <c r="AM106" i="41"/>
  <c r="Q107" i="41"/>
  <c r="R107" i="41"/>
  <c r="S107" i="41"/>
  <c r="T107" i="41"/>
  <c r="U107" i="41"/>
  <c r="V107" i="41"/>
  <c r="W107" i="41"/>
  <c r="X107" i="41"/>
  <c r="Y107" i="41"/>
  <c r="Z107" i="41"/>
  <c r="AA107" i="41"/>
  <c r="AB107" i="41"/>
  <c r="AC107" i="41"/>
  <c r="AD107" i="41"/>
  <c r="AE107" i="41"/>
  <c r="AF107" i="41"/>
  <c r="AG107" i="41"/>
  <c r="AH107" i="41"/>
  <c r="Q108" i="41"/>
  <c r="R108" i="41"/>
  <c r="S108" i="41"/>
  <c r="T108" i="41"/>
  <c r="U108" i="41"/>
  <c r="V108" i="41"/>
  <c r="W108" i="41"/>
  <c r="X108" i="41"/>
  <c r="Y108" i="41"/>
  <c r="Z108" i="41"/>
  <c r="AA108" i="41"/>
  <c r="AB108" i="41"/>
  <c r="AC108" i="41"/>
  <c r="AD108" i="41"/>
  <c r="AE108" i="41"/>
  <c r="AF108" i="41"/>
  <c r="AG108" i="41"/>
  <c r="AH108" i="41"/>
  <c r="Q109" i="41"/>
  <c r="R109" i="41"/>
  <c r="S109" i="41"/>
  <c r="T109" i="41"/>
  <c r="U109" i="41"/>
  <c r="V109" i="41"/>
  <c r="W109" i="41"/>
  <c r="X109" i="41"/>
  <c r="Y109" i="41"/>
  <c r="Z109" i="41"/>
  <c r="AA109" i="41"/>
  <c r="AB109" i="41"/>
  <c r="AC109" i="41"/>
  <c r="AD109" i="41"/>
  <c r="AE109" i="41"/>
  <c r="AF109" i="41"/>
  <c r="AG109" i="41"/>
  <c r="AH109" i="41"/>
  <c r="Q110" i="41"/>
  <c r="R110" i="41"/>
  <c r="S110" i="41"/>
  <c r="T110" i="41"/>
  <c r="U110" i="41"/>
  <c r="V110" i="41"/>
  <c r="W110" i="41"/>
  <c r="X110" i="41"/>
  <c r="Y110" i="41"/>
  <c r="Z110" i="41"/>
  <c r="AA110" i="41"/>
  <c r="AB110" i="41"/>
  <c r="AC110" i="41"/>
  <c r="AD110" i="41"/>
  <c r="AE110" i="41"/>
  <c r="AF110" i="41"/>
  <c r="AG110" i="41"/>
  <c r="AH110" i="41"/>
  <c r="Q111" i="41"/>
  <c r="R111" i="41"/>
  <c r="S111" i="41"/>
  <c r="T111" i="41"/>
  <c r="U111" i="41"/>
  <c r="V111" i="41"/>
  <c r="W111" i="41"/>
  <c r="X111" i="41"/>
  <c r="Y111" i="41"/>
  <c r="Z111" i="41"/>
  <c r="AA111" i="41"/>
  <c r="AB111" i="41"/>
  <c r="AC111" i="41"/>
  <c r="AD111" i="41"/>
  <c r="AE111" i="41"/>
  <c r="AF111" i="41"/>
  <c r="AG111" i="41"/>
  <c r="AH111" i="41"/>
  <c r="Q112" i="41"/>
  <c r="R112" i="41"/>
  <c r="S112" i="41"/>
  <c r="T112" i="41"/>
  <c r="U112" i="41"/>
  <c r="V112" i="41"/>
  <c r="W112" i="41"/>
  <c r="X112" i="41"/>
  <c r="Y112" i="41"/>
  <c r="Z112" i="41"/>
  <c r="AA112" i="41"/>
  <c r="AB112" i="41"/>
  <c r="AC112" i="41"/>
  <c r="AD112" i="41"/>
  <c r="AE112" i="41"/>
  <c r="AF112" i="41"/>
  <c r="AG112" i="41"/>
  <c r="AH112" i="41"/>
  <c r="Q113" i="41"/>
  <c r="R113" i="41"/>
  <c r="S113" i="41"/>
  <c r="T113" i="41"/>
  <c r="U113" i="41"/>
  <c r="V113" i="41"/>
  <c r="W113" i="41"/>
  <c r="X113" i="41"/>
  <c r="Y113" i="41"/>
  <c r="Z113" i="41"/>
  <c r="AA113" i="41"/>
  <c r="AB113" i="41"/>
  <c r="AC113" i="41"/>
  <c r="AD113" i="41"/>
  <c r="AE113" i="41"/>
  <c r="AF113" i="41"/>
  <c r="AG113" i="41"/>
  <c r="AH113" i="41"/>
  <c r="Q114" i="41"/>
  <c r="R114" i="41"/>
  <c r="S114" i="41"/>
  <c r="T114" i="41"/>
  <c r="U114" i="41"/>
  <c r="V114" i="41"/>
  <c r="W114" i="41"/>
  <c r="X114" i="41"/>
  <c r="Y114" i="41"/>
  <c r="Z114" i="41"/>
  <c r="AA114" i="41"/>
  <c r="AB114" i="41"/>
  <c r="AC114" i="41"/>
  <c r="AD114" i="41"/>
  <c r="AE114" i="41"/>
  <c r="AF114" i="41"/>
  <c r="AG114" i="41"/>
  <c r="AH114" i="41"/>
  <c r="Q115" i="41"/>
  <c r="R115" i="41"/>
  <c r="S115" i="41"/>
  <c r="T115" i="41"/>
  <c r="U115" i="41"/>
  <c r="V115" i="41"/>
  <c r="W115" i="41"/>
  <c r="X115" i="41"/>
  <c r="Y115" i="41"/>
  <c r="Z115" i="41"/>
  <c r="AA115" i="41"/>
  <c r="AB115" i="41"/>
  <c r="AC115" i="41"/>
  <c r="AD115" i="41"/>
  <c r="AE115" i="41"/>
  <c r="AF115" i="41"/>
  <c r="AG115" i="41"/>
  <c r="AH115" i="41"/>
  <c r="Q116" i="41"/>
  <c r="R116" i="41"/>
  <c r="S116" i="41"/>
  <c r="T116" i="41"/>
  <c r="U116" i="41"/>
  <c r="V116" i="41"/>
  <c r="W116" i="41"/>
  <c r="X116" i="41"/>
  <c r="Y116" i="41"/>
  <c r="Z116" i="41"/>
  <c r="AA116" i="41"/>
  <c r="AB116" i="41"/>
  <c r="AC116" i="41"/>
  <c r="AD116" i="41"/>
  <c r="AE116" i="41"/>
  <c r="AF116" i="41"/>
  <c r="AG116" i="41"/>
  <c r="AH116" i="41"/>
  <c r="Q117" i="41"/>
  <c r="R117" i="41"/>
  <c r="S117" i="41"/>
  <c r="T117" i="41"/>
  <c r="U117" i="41"/>
  <c r="V117" i="41"/>
  <c r="W117" i="41"/>
  <c r="X117" i="41"/>
  <c r="Y117" i="41"/>
  <c r="Z117" i="41"/>
  <c r="AA117" i="41"/>
  <c r="AB117" i="41"/>
  <c r="AC117" i="41"/>
  <c r="AD117" i="41"/>
  <c r="AE117" i="41"/>
  <c r="AF117" i="41"/>
  <c r="AG117" i="41"/>
  <c r="AH117" i="41"/>
  <c r="Q118" i="41"/>
  <c r="R118" i="41"/>
  <c r="S118" i="41"/>
  <c r="T118" i="41"/>
  <c r="U118" i="41"/>
  <c r="V118" i="41"/>
  <c r="W118" i="41"/>
  <c r="X118" i="41"/>
  <c r="Y118" i="41"/>
  <c r="Z118" i="41"/>
  <c r="AA118" i="41"/>
  <c r="AB118" i="41"/>
  <c r="AC118" i="41"/>
  <c r="AD118" i="41"/>
  <c r="AE118" i="41"/>
  <c r="AF118" i="41"/>
  <c r="AG118" i="41"/>
  <c r="AH118" i="41"/>
  <c r="Q119" i="41"/>
  <c r="R119" i="41"/>
  <c r="S119" i="41"/>
  <c r="T119" i="41"/>
  <c r="U119" i="41"/>
  <c r="V119" i="41"/>
  <c r="W119" i="41"/>
  <c r="X119" i="41"/>
  <c r="Y119" i="41"/>
  <c r="Z119" i="41"/>
  <c r="AA119" i="41"/>
  <c r="AB119" i="41"/>
  <c r="AC119" i="41"/>
  <c r="AD119" i="41"/>
  <c r="AE119" i="41"/>
  <c r="AF119" i="41"/>
  <c r="AG119" i="41"/>
  <c r="AH119" i="41"/>
  <c r="Q120" i="41"/>
  <c r="R120" i="41"/>
  <c r="S120" i="41"/>
  <c r="T120" i="41"/>
  <c r="U120" i="41"/>
  <c r="V120" i="41"/>
  <c r="W120" i="41"/>
  <c r="X120" i="41"/>
  <c r="Y120" i="41"/>
  <c r="Z120" i="41"/>
  <c r="AA120" i="41"/>
  <c r="AB120" i="41"/>
  <c r="AC120" i="41"/>
  <c r="AD120" i="41"/>
  <c r="AE120" i="41"/>
  <c r="AF120" i="41"/>
  <c r="AG120" i="41"/>
  <c r="AH120" i="41"/>
  <c r="Q121" i="41"/>
  <c r="R121" i="41"/>
  <c r="S121" i="41"/>
  <c r="T121" i="41"/>
  <c r="U121" i="41"/>
  <c r="V121" i="41"/>
  <c r="W121" i="41"/>
  <c r="X121" i="41"/>
  <c r="Y121" i="41"/>
  <c r="Z121" i="41"/>
  <c r="AA121" i="41"/>
  <c r="AB121" i="41"/>
  <c r="AC121" i="41"/>
  <c r="AD121" i="41"/>
  <c r="AE121" i="41"/>
  <c r="AF121" i="41"/>
  <c r="AG121" i="41"/>
  <c r="AH121" i="41"/>
  <c r="Q122" i="41"/>
  <c r="R122" i="41"/>
  <c r="S122" i="41"/>
  <c r="T122" i="41"/>
  <c r="U122" i="41"/>
  <c r="V122" i="41"/>
  <c r="W122" i="41"/>
  <c r="X122" i="41"/>
  <c r="Y122" i="41"/>
  <c r="Z122" i="41"/>
  <c r="AA122" i="41"/>
  <c r="AB122" i="41"/>
  <c r="AC122" i="41"/>
  <c r="AD122" i="41"/>
  <c r="AE122" i="41"/>
  <c r="AF122" i="41"/>
  <c r="AG122" i="41"/>
  <c r="AH122" i="41"/>
  <c r="Q123" i="41"/>
  <c r="R123" i="41"/>
  <c r="S123" i="41"/>
  <c r="T123" i="41"/>
  <c r="U123" i="41"/>
  <c r="V123" i="41"/>
  <c r="W123" i="41"/>
  <c r="X123" i="41"/>
  <c r="Y123" i="41"/>
  <c r="Z123" i="41"/>
  <c r="AA123" i="41"/>
  <c r="AB123" i="41"/>
  <c r="AC123" i="41"/>
  <c r="AD123" i="41"/>
  <c r="AE123" i="41"/>
  <c r="AF123" i="41"/>
  <c r="AG123" i="41"/>
  <c r="AH123" i="41"/>
  <c r="P107" i="41"/>
  <c r="P108" i="41"/>
  <c r="P109" i="41"/>
  <c r="P110" i="41"/>
  <c r="P111" i="41"/>
  <c r="P112" i="41"/>
  <c r="P113" i="41"/>
  <c r="P114" i="41"/>
  <c r="P115" i="41"/>
  <c r="P116" i="41"/>
  <c r="P117" i="41"/>
  <c r="P118" i="41"/>
  <c r="P119" i="41"/>
  <c r="P120" i="41"/>
  <c r="P121" i="41"/>
  <c r="P122" i="41"/>
  <c r="P123" i="41"/>
  <c r="I123" i="41"/>
  <c r="I122" i="41"/>
  <c r="I121" i="41"/>
  <c r="I120" i="41"/>
  <c r="I119" i="41"/>
  <c r="I118" i="41"/>
  <c r="I117" i="41"/>
  <c r="I116" i="41"/>
  <c r="I115" i="41"/>
  <c r="I114" i="41"/>
  <c r="I113" i="41"/>
  <c r="I112" i="41"/>
  <c r="I111" i="41"/>
  <c r="I110" i="41"/>
  <c r="I109" i="41"/>
  <c r="I108" i="41"/>
  <c r="I107" i="41"/>
  <c r="I123" i="43"/>
  <c r="I122" i="43"/>
  <c r="I121" i="43"/>
  <c r="I120" i="43"/>
  <c r="I119" i="43"/>
  <c r="I118" i="43"/>
  <c r="I117" i="43"/>
  <c r="I116" i="43"/>
  <c r="I115" i="43"/>
  <c r="I114" i="43"/>
  <c r="I113" i="43"/>
  <c r="I112" i="43"/>
  <c r="I111" i="43"/>
  <c r="I110" i="43"/>
  <c r="I109" i="43"/>
  <c r="I108" i="43"/>
  <c r="I107" i="43"/>
  <c r="Q107" i="38"/>
  <c r="R107" i="38"/>
  <c r="S107" i="38"/>
  <c r="T107" i="38"/>
  <c r="U107" i="38"/>
  <c r="V107" i="38"/>
  <c r="W107" i="38"/>
  <c r="X107" i="38"/>
  <c r="Y107" i="38"/>
  <c r="Z107" i="38"/>
  <c r="AA107" i="38"/>
  <c r="AB107" i="38"/>
  <c r="AC107" i="38"/>
  <c r="AD107" i="38"/>
  <c r="AE107" i="38"/>
  <c r="AF107" i="38"/>
  <c r="AG107" i="38"/>
  <c r="AH107" i="38"/>
  <c r="Q108" i="38"/>
  <c r="R108" i="38"/>
  <c r="S108" i="38"/>
  <c r="T108" i="38"/>
  <c r="U108" i="38"/>
  <c r="V108" i="38"/>
  <c r="W108" i="38"/>
  <c r="X108" i="38"/>
  <c r="Y108" i="38"/>
  <c r="Z108" i="38"/>
  <c r="AA108" i="38"/>
  <c r="AB108" i="38"/>
  <c r="AC108" i="38"/>
  <c r="AD108" i="38"/>
  <c r="AE108" i="38"/>
  <c r="AF108" i="38"/>
  <c r="AG108" i="38"/>
  <c r="AH108" i="38"/>
  <c r="Q109" i="38"/>
  <c r="R109" i="38"/>
  <c r="S109" i="38"/>
  <c r="T109" i="38"/>
  <c r="U109" i="38"/>
  <c r="V109" i="38"/>
  <c r="W109" i="38"/>
  <c r="X109" i="38"/>
  <c r="Y109" i="38"/>
  <c r="Z109" i="38"/>
  <c r="AA109" i="38"/>
  <c r="AB109" i="38"/>
  <c r="AC109" i="38"/>
  <c r="AD109" i="38"/>
  <c r="AE109" i="38"/>
  <c r="AF109" i="38"/>
  <c r="AG109" i="38"/>
  <c r="AH109" i="38"/>
  <c r="Q110" i="38"/>
  <c r="R110" i="38"/>
  <c r="S110" i="38"/>
  <c r="T110" i="38"/>
  <c r="U110" i="38"/>
  <c r="V110" i="38"/>
  <c r="W110" i="38"/>
  <c r="X110" i="38"/>
  <c r="Y110" i="38"/>
  <c r="Z110" i="38"/>
  <c r="AA110" i="38"/>
  <c r="AB110" i="38"/>
  <c r="AC110" i="38"/>
  <c r="AD110" i="38"/>
  <c r="AE110" i="38"/>
  <c r="AF110" i="38"/>
  <c r="AG110" i="38"/>
  <c r="AH110" i="38"/>
  <c r="Q111" i="38"/>
  <c r="R111" i="38"/>
  <c r="S111" i="38"/>
  <c r="T111" i="38"/>
  <c r="U111" i="38"/>
  <c r="V111" i="38"/>
  <c r="W111" i="38"/>
  <c r="X111" i="38"/>
  <c r="Y111" i="38"/>
  <c r="Z111" i="38"/>
  <c r="AA111" i="38"/>
  <c r="AB111" i="38"/>
  <c r="AC111" i="38"/>
  <c r="AD111" i="38"/>
  <c r="AE111" i="38"/>
  <c r="AF111" i="38"/>
  <c r="AG111" i="38"/>
  <c r="AH111" i="38"/>
  <c r="Q112" i="38"/>
  <c r="R112" i="38"/>
  <c r="S112" i="38"/>
  <c r="T112" i="38"/>
  <c r="U112" i="38"/>
  <c r="V112" i="38"/>
  <c r="W112" i="38"/>
  <c r="X112" i="38"/>
  <c r="Y112" i="38"/>
  <c r="Z112" i="38"/>
  <c r="AA112" i="38"/>
  <c r="AB112" i="38"/>
  <c r="AC112" i="38"/>
  <c r="AD112" i="38"/>
  <c r="AE112" i="38"/>
  <c r="AF112" i="38"/>
  <c r="AG112" i="38"/>
  <c r="AH112" i="38"/>
  <c r="Q113" i="38"/>
  <c r="R113" i="38"/>
  <c r="S113" i="38"/>
  <c r="T113" i="38"/>
  <c r="U113" i="38"/>
  <c r="V113" i="38"/>
  <c r="W113" i="38"/>
  <c r="X113" i="38"/>
  <c r="Y113" i="38"/>
  <c r="Z113" i="38"/>
  <c r="AA113" i="38"/>
  <c r="AB113" i="38"/>
  <c r="AC113" i="38"/>
  <c r="AD113" i="38"/>
  <c r="AE113" i="38"/>
  <c r="AF113" i="38"/>
  <c r="AG113" i="38"/>
  <c r="AH113" i="38"/>
  <c r="Q114" i="38"/>
  <c r="R114" i="38"/>
  <c r="S114" i="38"/>
  <c r="T114" i="38"/>
  <c r="U114" i="38"/>
  <c r="V114" i="38"/>
  <c r="W114" i="38"/>
  <c r="X114" i="38"/>
  <c r="Y114" i="38"/>
  <c r="Z114" i="38"/>
  <c r="AA114" i="38"/>
  <c r="AB114" i="38"/>
  <c r="AC114" i="38"/>
  <c r="AD114" i="38"/>
  <c r="AE114" i="38"/>
  <c r="AF114" i="38"/>
  <c r="AG114" i="38"/>
  <c r="AH114" i="38"/>
  <c r="Q115" i="38"/>
  <c r="R115" i="38"/>
  <c r="S115" i="38"/>
  <c r="T115" i="38"/>
  <c r="U115" i="38"/>
  <c r="V115" i="38"/>
  <c r="W115" i="38"/>
  <c r="X115" i="38"/>
  <c r="Y115" i="38"/>
  <c r="Z115" i="38"/>
  <c r="AA115" i="38"/>
  <c r="AB115" i="38"/>
  <c r="AC115" i="38"/>
  <c r="AD115" i="38"/>
  <c r="AE115" i="38"/>
  <c r="AF115" i="38"/>
  <c r="AG115" i="38"/>
  <c r="AH115" i="38"/>
  <c r="Q116" i="38"/>
  <c r="R116" i="38"/>
  <c r="S116" i="38"/>
  <c r="T116" i="38"/>
  <c r="U116" i="38"/>
  <c r="V116" i="38"/>
  <c r="W116" i="38"/>
  <c r="X116" i="38"/>
  <c r="Y116" i="38"/>
  <c r="Z116" i="38"/>
  <c r="AA116" i="38"/>
  <c r="AB116" i="38"/>
  <c r="AC116" i="38"/>
  <c r="AD116" i="38"/>
  <c r="AE116" i="38"/>
  <c r="AF116" i="38"/>
  <c r="AG116" i="38"/>
  <c r="AH116" i="38"/>
  <c r="Q117" i="38"/>
  <c r="R117" i="38"/>
  <c r="S117" i="38"/>
  <c r="T117" i="38"/>
  <c r="U117" i="38"/>
  <c r="V117" i="38"/>
  <c r="W117" i="38"/>
  <c r="X117" i="38"/>
  <c r="Y117" i="38"/>
  <c r="Z117" i="38"/>
  <c r="AA117" i="38"/>
  <c r="AB117" i="38"/>
  <c r="AC117" i="38"/>
  <c r="AD117" i="38"/>
  <c r="AE117" i="38"/>
  <c r="AF117" i="38"/>
  <c r="AG117" i="38"/>
  <c r="AH117" i="38"/>
  <c r="Q118" i="38"/>
  <c r="R118" i="38"/>
  <c r="S118" i="38"/>
  <c r="T118" i="38"/>
  <c r="U118" i="38"/>
  <c r="V118" i="38"/>
  <c r="W118" i="38"/>
  <c r="X118" i="38"/>
  <c r="Y118" i="38"/>
  <c r="Z118" i="38"/>
  <c r="AA118" i="38"/>
  <c r="AB118" i="38"/>
  <c r="AC118" i="38"/>
  <c r="AD118" i="38"/>
  <c r="AE118" i="38"/>
  <c r="AF118" i="38"/>
  <c r="AG118" i="38"/>
  <c r="AH118" i="38"/>
  <c r="Q119" i="38"/>
  <c r="R119" i="38"/>
  <c r="S119" i="38"/>
  <c r="T119" i="38"/>
  <c r="U119" i="38"/>
  <c r="V119" i="38"/>
  <c r="W119" i="38"/>
  <c r="X119" i="38"/>
  <c r="Y119" i="38"/>
  <c r="Z119" i="38"/>
  <c r="AA119" i="38"/>
  <c r="AB119" i="38"/>
  <c r="AC119" i="38"/>
  <c r="AD119" i="38"/>
  <c r="AE119" i="38"/>
  <c r="AF119" i="38"/>
  <c r="AG119" i="38"/>
  <c r="AH119" i="38"/>
  <c r="Q120" i="38"/>
  <c r="R120" i="38"/>
  <c r="S120" i="38"/>
  <c r="T120" i="38"/>
  <c r="U120" i="38"/>
  <c r="V120" i="38"/>
  <c r="W120" i="38"/>
  <c r="X120" i="38"/>
  <c r="Y120" i="38"/>
  <c r="Z120" i="38"/>
  <c r="AA120" i="38"/>
  <c r="AB120" i="38"/>
  <c r="AC120" i="38"/>
  <c r="AD120" i="38"/>
  <c r="AE120" i="38"/>
  <c r="AF120" i="38"/>
  <c r="AG120" i="38"/>
  <c r="AH120" i="38"/>
  <c r="Q121" i="38"/>
  <c r="R121" i="38"/>
  <c r="S121" i="38"/>
  <c r="T121" i="38"/>
  <c r="U121" i="38"/>
  <c r="V121" i="38"/>
  <c r="W121" i="38"/>
  <c r="X121" i="38"/>
  <c r="Y121" i="38"/>
  <c r="Z121" i="38"/>
  <c r="AA121" i="38"/>
  <c r="AB121" i="38"/>
  <c r="AC121" i="38"/>
  <c r="AD121" i="38"/>
  <c r="AE121" i="38"/>
  <c r="AF121" i="38"/>
  <c r="AG121" i="38"/>
  <c r="AH121" i="38"/>
  <c r="Q122" i="38"/>
  <c r="R122" i="38"/>
  <c r="S122" i="38"/>
  <c r="T122" i="38"/>
  <c r="U122" i="38"/>
  <c r="V122" i="38"/>
  <c r="W122" i="38"/>
  <c r="X122" i="38"/>
  <c r="Y122" i="38"/>
  <c r="Z122" i="38"/>
  <c r="AA122" i="38"/>
  <c r="AB122" i="38"/>
  <c r="AC122" i="38"/>
  <c r="AD122" i="38"/>
  <c r="AE122" i="38"/>
  <c r="AF122" i="38"/>
  <c r="AG122" i="38"/>
  <c r="AH122" i="38"/>
  <c r="Q123" i="38"/>
  <c r="R123" i="38"/>
  <c r="S123" i="38"/>
  <c r="T123" i="38"/>
  <c r="U123" i="38"/>
  <c r="V123" i="38"/>
  <c r="W123" i="38"/>
  <c r="X123" i="38"/>
  <c r="Y123" i="38"/>
  <c r="Z123" i="38"/>
  <c r="AA123" i="38"/>
  <c r="AB123" i="38"/>
  <c r="AC123" i="38"/>
  <c r="AD123" i="38"/>
  <c r="AE123" i="38"/>
  <c r="AF123" i="38"/>
  <c r="AG123" i="38"/>
  <c r="AH123" i="38"/>
  <c r="P108" i="38"/>
  <c r="P109" i="38"/>
  <c r="P110" i="38"/>
  <c r="P111" i="38"/>
  <c r="P112" i="38"/>
  <c r="P113" i="38"/>
  <c r="P114" i="38"/>
  <c r="P115" i="38"/>
  <c r="P116" i="38"/>
  <c r="P117" i="38"/>
  <c r="P118" i="38"/>
  <c r="P119" i="38"/>
  <c r="P120" i="38"/>
  <c r="P121" i="38"/>
  <c r="P122" i="38"/>
  <c r="P123" i="38"/>
  <c r="P107" i="38"/>
  <c r="I108" i="38"/>
  <c r="I109" i="38"/>
  <c r="I110" i="38"/>
  <c r="I111" i="38"/>
  <c r="I112" i="38"/>
  <c r="I113" i="38"/>
  <c r="I114" i="38"/>
  <c r="I115" i="38"/>
  <c r="I116" i="38"/>
  <c r="I117" i="38"/>
  <c r="I118" i="38"/>
  <c r="I119" i="38"/>
  <c r="I120" i="38"/>
  <c r="I121" i="38"/>
  <c r="I122" i="38"/>
  <c r="I123" i="38"/>
  <c r="I107" i="38"/>
  <c r="V156" i="41"/>
  <c r="P37" i="36" s="1"/>
  <c r="Q168" i="41"/>
  <c r="R168" i="41"/>
  <c r="S168" i="41"/>
  <c r="T168" i="41"/>
  <c r="U168" i="41"/>
  <c r="V168" i="41"/>
  <c r="W168" i="41"/>
  <c r="X168" i="41"/>
  <c r="Y168" i="41"/>
  <c r="Z168" i="41"/>
  <c r="AA168" i="41"/>
  <c r="AB168" i="41"/>
  <c r="AC168" i="41"/>
  <c r="AD168" i="41"/>
  <c r="AE168" i="41"/>
  <c r="AF168" i="41"/>
  <c r="AG168" i="41"/>
  <c r="AH168" i="41"/>
  <c r="AI168" i="41"/>
  <c r="AJ168" i="41"/>
  <c r="AK168" i="41"/>
  <c r="AL168" i="41"/>
  <c r="AM168" i="41"/>
  <c r="Q169" i="41"/>
  <c r="R169" i="41"/>
  <c r="S169" i="41"/>
  <c r="T169" i="41"/>
  <c r="U169" i="41"/>
  <c r="V169" i="41"/>
  <c r="W169" i="41"/>
  <c r="X169" i="41"/>
  <c r="Y169" i="41"/>
  <c r="Z169" i="41"/>
  <c r="AA169" i="41"/>
  <c r="AB169" i="41"/>
  <c r="AC169" i="41"/>
  <c r="AD169" i="41"/>
  <c r="AE169" i="41"/>
  <c r="AF169" i="41"/>
  <c r="AG169" i="41"/>
  <c r="AH169" i="41"/>
  <c r="AI169" i="41"/>
  <c r="AJ169" i="41"/>
  <c r="AK169" i="41"/>
  <c r="AL169" i="41"/>
  <c r="AM169" i="41"/>
  <c r="Q170" i="41"/>
  <c r="R170" i="41"/>
  <c r="S170" i="41"/>
  <c r="T170" i="41"/>
  <c r="U170" i="41"/>
  <c r="V170" i="41"/>
  <c r="W170" i="41"/>
  <c r="X170" i="41"/>
  <c r="Y170" i="41"/>
  <c r="Z170" i="41"/>
  <c r="AA170" i="41"/>
  <c r="AB170" i="41"/>
  <c r="AC170" i="41"/>
  <c r="AD170" i="41"/>
  <c r="AE170" i="41"/>
  <c r="AF170" i="41"/>
  <c r="AG170" i="41"/>
  <c r="AH170" i="41"/>
  <c r="AI170" i="41"/>
  <c r="AJ170" i="41"/>
  <c r="AK170" i="41"/>
  <c r="AL170" i="41"/>
  <c r="AM170" i="41"/>
  <c r="Q171" i="41"/>
  <c r="R171" i="41"/>
  <c r="S171" i="41"/>
  <c r="T171" i="41"/>
  <c r="U171" i="41"/>
  <c r="V171" i="41"/>
  <c r="W171" i="41"/>
  <c r="X171" i="41"/>
  <c r="Y171" i="41"/>
  <c r="Z171" i="41"/>
  <c r="AA171" i="41"/>
  <c r="AB171" i="41"/>
  <c r="AC171" i="41"/>
  <c r="AD171" i="41"/>
  <c r="AE171" i="41"/>
  <c r="AF171" i="41"/>
  <c r="AG171" i="41"/>
  <c r="AH171" i="41"/>
  <c r="AI171" i="41"/>
  <c r="AJ171" i="41"/>
  <c r="AK171" i="41"/>
  <c r="AL171" i="41"/>
  <c r="AM171" i="41"/>
  <c r="Q172" i="41"/>
  <c r="R172" i="41"/>
  <c r="S172" i="41"/>
  <c r="T172" i="41"/>
  <c r="U172" i="41"/>
  <c r="V172" i="41"/>
  <c r="W172" i="41"/>
  <c r="X172" i="41"/>
  <c r="Y172" i="41"/>
  <c r="Z172" i="41"/>
  <c r="AA172" i="41"/>
  <c r="AB172" i="41"/>
  <c r="AC172" i="41"/>
  <c r="AD172" i="41"/>
  <c r="AE172" i="41"/>
  <c r="AF172" i="41"/>
  <c r="AG172" i="41"/>
  <c r="AH172" i="41"/>
  <c r="AI172" i="41"/>
  <c r="AJ172" i="41"/>
  <c r="AK172" i="41"/>
  <c r="AL172" i="41"/>
  <c r="AM172" i="41"/>
  <c r="Q174" i="41"/>
  <c r="R174" i="41"/>
  <c r="S174" i="41"/>
  <c r="T174" i="41"/>
  <c r="U174" i="41"/>
  <c r="V174" i="41"/>
  <c r="W174" i="41"/>
  <c r="X174" i="41"/>
  <c r="Y174" i="41"/>
  <c r="Z174" i="41"/>
  <c r="AA174" i="41"/>
  <c r="AB174" i="41"/>
  <c r="AC174" i="41"/>
  <c r="AD174" i="41"/>
  <c r="AE174" i="41"/>
  <c r="AF174" i="41"/>
  <c r="AG174" i="41"/>
  <c r="AH174" i="41"/>
  <c r="AI174" i="41"/>
  <c r="AJ174" i="41"/>
  <c r="AK174" i="41"/>
  <c r="AL174" i="41"/>
  <c r="AM174" i="41"/>
  <c r="P169" i="41"/>
  <c r="P170" i="41"/>
  <c r="P171" i="41"/>
  <c r="P172" i="41"/>
  <c r="P174" i="41"/>
  <c r="P168" i="41"/>
  <c r="R39" i="42" l="1"/>
  <c r="O39" i="42"/>
  <c r="P39" i="42"/>
  <c r="M39" i="42"/>
  <c r="N39" i="42"/>
  <c r="Q39" i="42"/>
  <c r="Q124" i="36"/>
  <c r="R124" i="36"/>
  <c r="S124" i="36"/>
  <c r="T124" i="36"/>
  <c r="U124" i="36"/>
  <c r="V124" i="36"/>
  <c r="W124" i="36"/>
  <c r="X124" i="36"/>
  <c r="Y124" i="36"/>
  <c r="Z124" i="36"/>
  <c r="AA124" i="36"/>
  <c r="AB124" i="36"/>
  <c r="AC124" i="36"/>
  <c r="AB143" i="41" l="1"/>
  <c r="D100" i="32" s="1"/>
  <c r="H9" i="32"/>
  <c r="I9" i="32"/>
  <c r="J9" i="32"/>
  <c r="K9" i="32"/>
  <c r="V142" i="41"/>
  <c r="P23" i="36" s="1"/>
  <c r="V143" i="41"/>
  <c r="P24" i="36" s="1"/>
  <c r="V144" i="41"/>
  <c r="P25" i="36" s="1"/>
  <c r="V145" i="41"/>
  <c r="P26" i="36" s="1"/>
  <c r="V146" i="41"/>
  <c r="P27" i="36" s="1"/>
  <c r="V147" i="41"/>
  <c r="P28" i="36" s="1"/>
  <c r="V148" i="41"/>
  <c r="P29" i="36" s="1"/>
  <c r="V149" i="41"/>
  <c r="P30" i="36" s="1"/>
  <c r="V150" i="41"/>
  <c r="V141" i="41"/>
  <c r="P22" i="36" s="1"/>
  <c r="O33" i="42" l="1"/>
  <c r="P33" i="42"/>
  <c r="AA82" i="36" s="1"/>
  <c r="Q33" i="42"/>
  <c r="R33" i="42"/>
  <c r="AC82" i="36" s="1"/>
  <c r="P31" i="36"/>
  <c r="N33" i="42"/>
  <c r="R22" i="36"/>
  <c r="S22" i="36"/>
  <c r="T22" i="36"/>
  <c r="U22" i="36"/>
  <c r="V22" i="36"/>
  <c r="W22" i="36"/>
  <c r="X22" i="36"/>
  <c r="Y22" i="36"/>
  <c r="Z22" i="36"/>
  <c r="AA22" i="36"/>
  <c r="AB22" i="36"/>
  <c r="AC22" i="36"/>
  <c r="Q22" i="36"/>
  <c r="N24" i="42"/>
  <c r="Y73" i="36" s="1"/>
  <c r="R31" i="36"/>
  <c r="S31" i="36"/>
  <c r="T31" i="36"/>
  <c r="U31" i="36"/>
  <c r="V31" i="36"/>
  <c r="W31" i="36"/>
  <c r="X31" i="36"/>
  <c r="Y31" i="36"/>
  <c r="Z31" i="36"/>
  <c r="AA31" i="36"/>
  <c r="AB31" i="36"/>
  <c r="AC31" i="36"/>
  <c r="Q31" i="36"/>
  <c r="R30" i="36"/>
  <c r="S30" i="36"/>
  <c r="T30" i="36"/>
  <c r="U30" i="36"/>
  <c r="V30" i="36"/>
  <c r="W30" i="36"/>
  <c r="X30" i="36"/>
  <c r="Y30" i="36"/>
  <c r="Z30" i="36"/>
  <c r="AA30" i="36"/>
  <c r="AB30" i="36"/>
  <c r="AC30" i="36"/>
  <c r="Q30" i="36"/>
  <c r="O32" i="42"/>
  <c r="Z81" i="36" s="1"/>
  <c r="R29" i="36"/>
  <c r="S29" i="36"/>
  <c r="T29" i="36"/>
  <c r="U29" i="36"/>
  <c r="V29" i="36"/>
  <c r="W29" i="36"/>
  <c r="X29" i="36"/>
  <c r="Y29" i="36"/>
  <c r="Z29" i="36"/>
  <c r="AA29" i="36"/>
  <c r="AB29" i="36"/>
  <c r="AC29" i="36"/>
  <c r="Q29" i="36"/>
  <c r="N31" i="42"/>
  <c r="Y80" i="36" s="1"/>
  <c r="R28" i="36"/>
  <c r="S28" i="36"/>
  <c r="T28" i="36"/>
  <c r="U28" i="36"/>
  <c r="V28" i="36"/>
  <c r="W28" i="36"/>
  <c r="X28" i="36"/>
  <c r="Y28" i="36"/>
  <c r="Z28" i="36"/>
  <c r="AA28" i="36"/>
  <c r="AB28" i="36"/>
  <c r="AC28" i="36"/>
  <c r="Q28" i="36"/>
  <c r="R27" i="36"/>
  <c r="S27" i="36"/>
  <c r="T27" i="36"/>
  <c r="U27" i="36"/>
  <c r="V27" i="36"/>
  <c r="W27" i="36"/>
  <c r="X27" i="36"/>
  <c r="Y27" i="36"/>
  <c r="Z27" i="36"/>
  <c r="AA27" i="36"/>
  <c r="AB27" i="36"/>
  <c r="AC27" i="36"/>
  <c r="Q27" i="36"/>
  <c r="R26" i="36"/>
  <c r="S26" i="36"/>
  <c r="T26" i="36"/>
  <c r="U26" i="36"/>
  <c r="V26" i="36"/>
  <c r="W26" i="36"/>
  <c r="X26" i="36"/>
  <c r="Y26" i="36"/>
  <c r="Z26" i="36"/>
  <c r="AA26" i="36"/>
  <c r="AB26" i="36"/>
  <c r="AC26" i="36"/>
  <c r="Q26" i="36"/>
  <c r="P28" i="42"/>
  <c r="AA77" i="36" s="1"/>
  <c r="M27" i="42"/>
  <c r="X76" i="36" s="1"/>
  <c r="R25" i="36"/>
  <c r="S25" i="36"/>
  <c r="T25" i="36"/>
  <c r="U25" i="36"/>
  <c r="V25" i="36"/>
  <c r="W25" i="36"/>
  <c r="X25" i="36"/>
  <c r="Y25" i="36"/>
  <c r="Z25" i="36"/>
  <c r="AA25" i="36"/>
  <c r="AB25" i="36"/>
  <c r="AC25" i="36"/>
  <c r="Q25" i="36"/>
  <c r="R24" i="36"/>
  <c r="S24" i="36"/>
  <c r="T24" i="36"/>
  <c r="U24" i="36"/>
  <c r="V24" i="36"/>
  <c r="W24" i="36"/>
  <c r="X24" i="36"/>
  <c r="Y24" i="36"/>
  <c r="Z24" i="36"/>
  <c r="AA24" i="36"/>
  <c r="AB24" i="36"/>
  <c r="AC24" i="36"/>
  <c r="Q24" i="36"/>
  <c r="R25" i="42"/>
  <c r="AC74" i="36" s="1"/>
  <c r="R23" i="36"/>
  <c r="S23" i="36"/>
  <c r="T23" i="36"/>
  <c r="U23" i="36"/>
  <c r="V23" i="36"/>
  <c r="W23" i="36"/>
  <c r="X23" i="36"/>
  <c r="Y23" i="36"/>
  <c r="Z23" i="36"/>
  <c r="AA23" i="36"/>
  <c r="AB23" i="36"/>
  <c r="AC23" i="36"/>
  <c r="Q23" i="36"/>
  <c r="O31" i="42"/>
  <c r="Z80" i="36" s="1"/>
  <c r="O28" i="42"/>
  <c r="Z77" i="36" s="1"/>
  <c r="M25" i="42"/>
  <c r="X74" i="36" s="1"/>
  <c r="N25" i="42"/>
  <c r="Y74" i="36" s="1"/>
  <c r="O25" i="42"/>
  <c r="Z74" i="36" s="1"/>
  <c r="P25" i="42"/>
  <c r="AA74" i="36" s="1"/>
  <c r="Q25" i="42"/>
  <c r="AB74" i="36" s="1"/>
  <c r="M31" i="42"/>
  <c r="X80" i="36" s="1"/>
  <c r="Q24" i="42"/>
  <c r="AB73" i="36" s="1"/>
  <c r="R24" i="42"/>
  <c r="AC73" i="36" s="1"/>
  <c r="M24" i="42"/>
  <c r="X73" i="36" s="1"/>
  <c r="M33" i="42"/>
  <c r="X82" i="36" s="1"/>
  <c r="Y82" i="36"/>
  <c r="Z82" i="36"/>
  <c r="R32" i="42"/>
  <c r="AC81" i="36" s="1"/>
  <c r="M32" i="42"/>
  <c r="X81" i="36" s="1"/>
  <c r="N32" i="42"/>
  <c r="Y81" i="36" s="1"/>
  <c r="P31" i="42"/>
  <c r="AA80" i="36" s="1"/>
  <c r="Q31" i="42"/>
  <c r="AB80" i="36" s="1"/>
  <c r="R31" i="42"/>
  <c r="AC80" i="36" s="1"/>
  <c r="N30" i="42"/>
  <c r="Y79" i="36" s="1"/>
  <c r="O30" i="42"/>
  <c r="Z79" i="36" s="1"/>
  <c r="P30" i="42"/>
  <c r="AA79" i="36" s="1"/>
  <c r="Q30" i="42"/>
  <c r="AB79" i="36" s="1"/>
  <c r="R30" i="42"/>
  <c r="AC79" i="36" s="1"/>
  <c r="M29" i="42"/>
  <c r="X78" i="36" s="1"/>
  <c r="N29" i="42"/>
  <c r="Y78" i="36" s="1"/>
  <c r="O29" i="42"/>
  <c r="Z78" i="36" s="1"/>
  <c r="P29" i="42"/>
  <c r="AA78" i="36" s="1"/>
  <c r="R28" i="42"/>
  <c r="AC77" i="36" s="1"/>
  <c r="M28" i="42"/>
  <c r="X77" i="36" s="1"/>
  <c r="N28" i="42"/>
  <c r="Y77" i="36" s="1"/>
  <c r="N27" i="42"/>
  <c r="Y76" i="36" s="1"/>
  <c r="O27" i="42"/>
  <c r="Z76" i="36" s="1"/>
  <c r="P27" i="42"/>
  <c r="AA76" i="36" s="1"/>
  <c r="Q27" i="42"/>
  <c r="AB76" i="36" s="1"/>
  <c r="R27" i="42"/>
  <c r="AC76" i="36" s="1"/>
  <c r="M30" i="42"/>
  <c r="X79" i="36" s="1"/>
  <c r="AB82" i="36"/>
  <c r="R29" i="42"/>
  <c r="AC78" i="36" s="1"/>
  <c r="P24" i="42"/>
  <c r="AA73" i="36" s="1"/>
  <c r="Q32" i="42"/>
  <c r="AB81" i="36" s="1"/>
  <c r="Q29" i="42"/>
  <c r="AB78" i="36" s="1"/>
  <c r="O24" i="42"/>
  <c r="Z73" i="36" s="1"/>
  <c r="P32" i="42"/>
  <c r="AA81" i="36" s="1"/>
  <c r="Q28" i="42"/>
  <c r="AB77" i="36" s="1"/>
  <c r="F141" i="43"/>
  <c r="F142" i="43"/>
  <c r="F143" i="43"/>
  <c r="F144" i="43"/>
  <c r="F145" i="43"/>
  <c r="F146" i="43"/>
  <c r="F147" i="43"/>
  <c r="F148" i="43"/>
  <c r="F149" i="43"/>
  <c r="F150" i="43"/>
  <c r="F151" i="43"/>
  <c r="F152" i="43"/>
  <c r="F153" i="43"/>
  <c r="F154" i="43"/>
  <c r="F155" i="43"/>
  <c r="F156" i="43"/>
  <c r="F157" i="43"/>
  <c r="F158" i="43"/>
  <c r="F159" i="43"/>
  <c r="F160" i="43"/>
  <c r="F161" i="43"/>
  <c r="F162" i="43"/>
  <c r="F163" i="43"/>
  <c r="F164" i="43"/>
  <c r="F165" i="43"/>
  <c r="F166" i="43"/>
  <c r="F167" i="43"/>
  <c r="F168" i="43"/>
  <c r="F169" i="43"/>
  <c r="F170" i="43"/>
  <c r="F171" i="43"/>
  <c r="F172" i="43"/>
  <c r="F173" i="43"/>
  <c r="F174" i="43"/>
  <c r="E141" i="43"/>
  <c r="E142" i="43"/>
  <c r="E143" i="43"/>
  <c r="E144" i="43"/>
  <c r="E145" i="43"/>
  <c r="E146" i="43"/>
  <c r="E147" i="43"/>
  <c r="E148" i="43"/>
  <c r="E149" i="43"/>
  <c r="E150" i="43"/>
  <c r="E151" i="43"/>
  <c r="E152" i="43"/>
  <c r="E153" i="43"/>
  <c r="E154" i="43"/>
  <c r="E155" i="43"/>
  <c r="E156" i="43"/>
  <c r="E157" i="43"/>
  <c r="E158" i="43"/>
  <c r="E159" i="43"/>
  <c r="E160" i="43"/>
  <c r="E161" i="43"/>
  <c r="E162" i="43"/>
  <c r="E163" i="43"/>
  <c r="E164" i="43"/>
  <c r="E165" i="43"/>
  <c r="E166" i="43"/>
  <c r="E167" i="43"/>
  <c r="E168" i="43"/>
  <c r="E169" i="43"/>
  <c r="E170" i="43"/>
  <c r="E171" i="43"/>
  <c r="E172" i="43"/>
  <c r="E173" i="43"/>
  <c r="E174" i="43"/>
  <c r="D141" i="43"/>
  <c r="D142" i="43"/>
  <c r="D143" i="43"/>
  <c r="D144" i="43"/>
  <c r="D145" i="43"/>
  <c r="D146" i="43"/>
  <c r="D147" i="43"/>
  <c r="D148" i="43"/>
  <c r="D149" i="43"/>
  <c r="D150" i="43"/>
  <c r="D151" i="43"/>
  <c r="D152" i="43"/>
  <c r="D153" i="43"/>
  <c r="D154" i="43"/>
  <c r="D155" i="43"/>
  <c r="D156" i="43"/>
  <c r="D157" i="43"/>
  <c r="D158" i="43"/>
  <c r="D159" i="43"/>
  <c r="D160" i="43"/>
  <c r="D161" i="43"/>
  <c r="D162" i="43"/>
  <c r="D163" i="43"/>
  <c r="D164" i="43"/>
  <c r="D165" i="43"/>
  <c r="D166" i="43"/>
  <c r="D167" i="43"/>
  <c r="D168" i="43"/>
  <c r="D169" i="43"/>
  <c r="D170" i="43"/>
  <c r="D171" i="43"/>
  <c r="D172" i="43"/>
  <c r="D173" i="43"/>
  <c r="D174"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D140" i="43"/>
  <c r="E140" i="43"/>
  <c r="F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P141" i="38" a="1"/>
  <c r="P141" i="38" s="1"/>
  <c r="P141" i="41" s="1"/>
  <c r="Q141" i="38" a="1"/>
  <c r="Q141" i="38" s="1"/>
  <c r="Q141" i="41" s="1"/>
  <c r="R141" i="38" a="1"/>
  <c r="R141" i="38" s="1"/>
  <c r="R141" i="41" s="1"/>
  <c r="S141" i="38" a="1"/>
  <c r="S141" i="38" s="1"/>
  <c r="S141" i="41" s="1"/>
  <c r="T141" i="38" a="1"/>
  <c r="T141" i="38" s="1"/>
  <c r="T141" i="41" s="1"/>
  <c r="U141" i="38" a="1"/>
  <c r="U141" i="38" s="1"/>
  <c r="U141" i="41" s="1"/>
  <c r="V141" i="38" a="1"/>
  <c r="V141" i="38" s="1"/>
  <c r="W141" i="38" a="1"/>
  <c r="W141" i="38" s="1"/>
  <c r="W141" i="41" s="1"/>
  <c r="X141" i="38" a="1"/>
  <c r="X141" i="38" s="1"/>
  <c r="X141" i="41" s="1"/>
  <c r="Y141" i="38" a="1"/>
  <c r="Y141" i="38" s="1"/>
  <c r="Y141" i="41" s="1"/>
  <c r="Z141" i="38" a="1"/>
  <c r="Z141" i="38" s="1"/>
  <c r="Z141" i="41" s="1"/>
  <c r="AA141" i="38" a="1"/>
  <c r="AA141" i="38" s="1"/>
  <c r="AA141" i="41" s="1"/>
  <c r="AB141" i="38" a="1"/>
  <c r="AB141" i="38" s="1"/>
  <c r="AB141" i="41" s="1"/>
  <c r="AC141" i="38" a="1"/>
  <c r="AC141" i="38" s="1"/>
  <c r="AC141" i="41" s="1"/>
  <c r="AD141" i="38" a="1"/>
  <c r="AD141" i="38" s="1"/>
  <c r="AD141" i="41" s="1"/>
  <c r="AE141" i="38" a="1"/>
  <c r="AE141" i="38" s="1"/>
  <c r="AE141" i="41" s="1"/>
  <c r="AF141" i="38" a="1"/>
  <c r="AF141" i="38" s="1"/>
  <c r="AF141" i="41" s="1"/>
  <c r="AG141" i="38" a="1"/>
  <c r="AG141" i="38" s="1"/>
  <c r="AG141" i="41" s="1"/>
  <c r="AH141" i="38" a="1"/>
  <c r="AH141" i="38" s="1"/>
  <c r="AH141" i="41" s="1"/>
  <c r="AI141" i="38" a="1"/>
  <c r="AI141" i="38" s="1"/>
  <c r="AI141" i="41" s="1"/>
  <c r="AJ141" i="38" a="1"/>
  <c r="AJ141" i="38" s="1"/>
  <c r="AJ141" i="41" s="1"/>
  <c r="AK141" i="38" a="1"/>
  <c r="AK141" i="38" s="1"/>
  <c r="AK141" i="41" s="1"/>
  <c r="AL141" i="38" a="1"/>
  <c r="AL141" i="38" s="1"/>
  <c r="AL141" i="41" s="1"/>
  <c r="AM141" i="38" a="1"/>
  <c r="AM141" i="38" s="1"/>
  <c r="AM141" i="41" s="1"/>
  <c r="P142" i="38" a="1"/>
  <c r="P142" i="38" s="1"/>
  <c r="P142" i="41" s="1"/>
  <c r="Q142" i="38" a="1"/>
  <c r="Q142" i="38" s="1"/>
  <c r="Q142" i="41" s="1"/>
  <c r="R142" i="38" a="1"/>
  <c r="R142" i="38" s="1"/>
  <c r="R142" i="41" s="1"/>
  <c r="S142" i="38" a="1"/>
  <c r="S142" i="38" s="1"/>
  <c r="S142" i="41" s="1"/>
  <c r="T142" i="38" a="1"/>
  <c r="T142" i="38" s="1"/>
  <c r="T142" i="41" s="1"/>
  <c r="U142" i="38" a="1"/>
  <c r="U142" i="38" s="1"/>
  <c r="U142" i="41" s="1"/>
  <c r="V142" i="38" a="1"/>
  <c r="V142" i="38" s="1"/>
  <c r="W142" i="38" a="1"/>
  <c r="W142" i="38" s="1"/>
  <c r="W142" i="41" s="1"/>
  <c r="X142" i="38" a="1"/>
  <c r="X142" i="38" s="1"/>
  <c r="X142" i="41" s="1"/>
  <c r="Y142" i="38" a="1"/>
  <c r="Y142" i="38" s="1"/>
  <c r="Y142" i="41" s="1"/>
  <c r="Z142" i="38" a="1"/>
  <c r="Z142" i="38" s="1"/>
  <c r="Z142" i="41" s="1"/>
  <c r="AA142" i="38" a="1"/>
  <c r="AA142" i="38" s="1"/>
  <c r="AA142" i="41" s="1"/>
  <c r="AB142" i="38" a="1"/>
  <c r="AB142" i="38" s="1"/>
  <c r="AB142" i="41" s="1"/>
  <c r="AC142" i="38" a="1"/>
  <c r="AC142" i="38" s="1"/>
  <c r="AC142" i="41" s="1"/>
  <c r="AD142" i="38" a="1"/>
  <c r="AD142" i="38" s="1"/>
  <c r="AD142" i="41" s="1"/>
  <c r="AE142" i="38" a="1"/>
  <c r="AE142" i="38" s="1"/>
  <c r="AE142" i="41" s="1"/>
  <c r="AF142" i="38" a="1"/>
  <c r="AF142" i="38" s="1"/>
  <c r="AF142" i="41" s="1"/>
  <c r="AG142" i="38" a="1"/>
  <c r="AG142" i="38" s="1"/>
  <c r="AG142" i="41" s="1"/>
  <c r="AH142" i="38" a="1"/>
  <c r="AH142" i="38" s="1"/>
  <c r="AH142" i="41" s="1"/>
  <c r="AI142" i="38" a="1"/>
  <c r="AI142" i="38" s="1"/>
  <c r="AI142" i="41" s="1"/>
  <c r="AJ142" i="38" a="1"/>
  <c r="AJ142" i="38" s="1"/>
  <c r="AJ142" i="41" s="1"/>
  <c r="AK142" i="38" a="1"/>
  <c r="AK142" i="38" s="1"/>
  <c r="AK142" i="41" s="1"/>
  <c r="AL142" i="38" a="1"/>
  <c r="AL142" i="38" s="1"/>
  <c r="AL142" i="41" s="1"/>
  <c r="AM142" i="38" a="1"/>
  <c r="AM142" i="38" s="1"/>
  <c r="AM142" i="41" s="1"/>
  <c r="P143" i="38" a="1"/>
  <c r="P143" i="38" s="1"/>
  <c r="P143" i="41" s="1"/>
  <c r="Q143" i="38" a="1"/>
  <c r="Q143" i="38" s="1"/>
  <c r="Q143" i="41" s="1"/>
  <c r="R143" i="38" a="1"/>
  <c r="R143" i="38" s="1"/>
  <c r="R143" i="41" s="1"/>
  <c r="S143" i="38" a="1"/>
  <c r="S143" i="38" s="1"/>
  <c r="S143" i="41" s="1"/>
  <c r="T143" i="38" a="1"/>
  <c r="T143" i="38" s="1"/>
  <c r="T143" i="41" s="1"/>
  <c r="U143" i="38" a="1"/>
  <c r="U143" i="38" s="1"/>
  <c r="U143" i="41" s="1"/>
  <c r="V143" i="38" a="1"/>
  <c r="V143" i="38" s="1"/>
  <c r="W143" i="38" a="1"/>
  <c r="W143" i="38" s="1"/>
  <c r="W143" i="41" s="1"/>
  <c r="X143" i="38" a="1"/>
  <c r="X143" i="38" s="1"/>
  <c r="X143" i="41" s="1"/>
  <c r="Y143" i="38" a="1"/>
  <c r="Y143" i="38" s="1"/>
  <c r="Y143" i="41" s="1"/>
  <c r="Z143" i="38" a="1"/>
  <c r="Z143" i="38" s="1"/>
  <c r="Z143" i="41" s="1"/>
  <c r="AA143" i="38" a="1"/>
  <c r="AA143" i="38" s="1"/>
  <c r="AA143" i="41" s="1"/>
  <c r="AB143" i="38" a="1"/>
  <c r="AB143" i="38" s="1"/>
  <c r="AC143" i="38" a="1"/>
  <c r="AC143" i="38" s="1"/>
  <c r="AC143" i="41" s="1"/>
  <c r="AD143" i="38" a="1"/>
  <c r="AD143" i="38" s="1"/>
  <c r="AD143" i="41" s="1"/>
  <c r="AE143" i="38" a="1"/>
  <c r="AE143" i="38" s="1"/>
  <c r="AE143" i="41" s="1"/>
  <c r="AF143" i="38" a="1"/>
  <c r="AF143" i="38" s="1"/>
  <c r="AF143" i="41" s="1"/>
  <c r="AG143" i="38" a="1"/>
  <c r="AG143" i="38" s="1"/>
  <c r="AG143" i="41" s="1"/>
  <c r="AH143" i="38" a="1"/>
  <c r="AH143" i="38" s="1"/>
  <c r="AH143" i="41" s="1"/>
  <c r="AI143" i="38" a="1"/>
  <c r="AI143" i="38" s="1"/>
  <c r="AI143" i="41" s="1"/>
  <c r="AJ143" i="38" a="1"/>
  <c r="AJ143" i="38" s="1"/>
  <c r="AJ143" i="41" s="1"/>
  <c r="AK143" i="38" a="1"/>
  <c r="AK143" i="38" s="1"/>
  <c r="AK143" i="41" s="1"/>
  <c r="AL143" i="38" a="1"/>
  <c r="AL143" i="38" s="1"/>
  <c r="AL143" i="41" s="1"/>
  <c r="AM143" i="38" a="1"/>
  <c r="AM143" i="38" s="1"/>
  <c r="AM143" i="41" s="1"/>
  <c r="P144" i="38" a="1"/>
  <c r="P144" i="38" s="1"/>
  <c r="P144" i="41" s="1"/>
  <c r="Q144" i="38" a="1"/>
  <c r="Q144" i="38" s="1"/>
  <c r="Q144" i="41" s="1"/>
  <c r="R144" i="38" a="1"/>
  <c r="R144" i="38" s="1"/>
  <c r="R144" i="41" s="1"/>
  <c r="S144" i="38" a="1"/>
  <c r="S144" i="38" s="1"/>
  <c r="S144" i="41" s="1"/>
  <c r="T144" i="38" a="1"/>
  <c r="T144" i="38" s="1"/>
  <c r="T144" i="41" s="1"/>
  <c r="U144" i="38" a="1"/>
  <c r="U144" i="38" s="1"/>
  <c r="U144" i="41" s="1"/>
  <c r="V144" i="38" a="1"/>
  <c r="V144" i="38" s="1"/>
  <c r="W144" i="38" a="1"/>
  <c r="W144" i="38" s="1"/>
  <c r="W144" i="41" s="1"/>
  <c r="X144" i="38" a="1"/>
  <c r="X144" i="38" s="1"/>
  <c r="X144" i="41" s="1"/>
  <c r="Y144" i="38" a="1"/>
  <c r="Y144" i="38" s="1"/>
  <c r="Y144" i="41" s="1"/>
  <c r="Z144" i="38" a="1"/>
  <c r="Z144" i="38" s="1"/>
  <c r="Z144" i="41" s="1"/>
  <c r="AA144" i="38" a="1"/>
  <c r="AA144" i="38" s="1"/>
  <c r="AA144" i="41" s="1"/>
  <c r="AB144" i="38" a="1"/>
  <c r="AB144" i="38" s="1"/>
  <c r="AB144" i="41" s="1"/>
  <c r="AC144" i="38" a="1"/>
  <c r="AC144" i="38" s="1"/>
  <c r="AC144" i="41" s="1"/>
  <c r="AD144" i="38" a="1"/>
  <c r="AD144" i="38" s="1"/>
  <c r="AD144" i="41" s="1"/>
  <c r="AE144" i="38" a="1"/>
  <c r="AE144" i="38" s="1"/>
  <c r="AE144" i="41" s="1"/>
  <c r="AF144" i="38" a="1"/>
  <c r="AF144" i="38" s="1"/>
  <c r="AF144" i="41" s="1"/>
  <c r="AG144" i="38" a="1"/>
  <c r="AG144" i="38" s="1"/>
  <c r="AG144" i="41" s="1"/>
  <c r="AH144" i="38" a="1"/>
  <c r="AH144" i="38" s="1"/>
  <c r="AH144" i="41" s="1"/>
  <c r="AI144" i="38" a="1"/>
  <c r="AI144" i="38" s="1"/>
  <c r="AI144" i="41" s="1"/>
  <c r="AJ144" i="38" a="1"/>
  <c r="AJ144" i="38" s="1"/>
  <c r="AJ144" i="41" s="1"/>
  <c r="AK144" i="38" a="1"/>
  <c r="AK144" i="38" s="1"/>
  <c r="AK144" i="41" s="1"/>
  <c r="AL144" i="38" a="1"/>
  <c r="AL144" i="38" s="1"/>
  <c r="AL144" i="41" s="1"/>
  <c r="AM144" i="38" a="1"/>
  <c r="AM144" i="38" s="1"/>
  <c r="AM144" i="41" s="1"/>
  <c r="P145" i="38" a="1"/>
  <c r="P145" i="38" s="1"/>
  <c r="P145" i="41" s="1"/>
  <c r="Q145" i="38" a="1"/>
  <c r="Q145" i="38" s="1"/>
  <c r="Q145" i="41" s="1"/>
  <c r="R145" i="38" a="1"/>
  <c r="R145" i="38" s="1"/>
  <c r="R145" i="41" s="1"/>
  <c r="S145" i="38" a="1"/>
  <c r="S145" i="38" s="1"/>
  <c r="S145" i="41" s="1"/>
  <c r="T145" i="38" a="1"/>
  <c r="T145" i="38" s="1"/>
  <c r="T145" i="41" s="1"/>
  <c r="U145" i="38" a="1"/>
  <c r="U145" i="38" s="1"/>
  <c r="U145" i="41" s="1"/>
  <c r="V145" i="38" a="1"/>
  <c r="V145" i="38" s="1"/>
  <c r="W145" i="38" a="1"/>
  <c r="W145" i="38" s="1"/>
  <c r="W145" i="41" s="1"/>
  <c r="X145" i="38" a="1"/>
  <c r="X145" i="38" s="1"/>
  <c r="X145" i="41" s="1"/>
  <c r="Y145" i="38" a="1"/>
  <c r="Y145" i="38" s="1"/>
  <c r="Y145" i="41" s="1"/>
  <c r="Z145" i="38" a="1"/>
  <c r="Z145" i="38" s="1"/>
  <c r="Z145" i="41" s="1"/>
  <c r="AA145" i="38" a="1"/>
  <c r="AA145" i="38" s="1"/>
  <c r="AA145" i="41" s="1"/>
  <c r="AB145" i="38" a="1"/>
  <c r="AB145" i="38" s="1"/>
  <c r="AB145" i="41" s="1"/>
  <c r="AC145" i="38" a="1"/>
  <c r="AC145" i="38" s="1"/>
  <c r="AC145" i="41" s="1"/>
  <c r="AD145" i="38" a="1"/>
  <c r="AD145" i="38" s="1"/>
  <c r="AD145" i="41" s="1"/>
  <c r="AE145" i="38" a="1"/>
  <c r="AE145" i="38" s="1"/>
  <c r="AE145" i="41" s="1"/>
  <c r="AF145" i="38" a="1"/>
  <c r="AF145" i="38" s="1"/>
  <c r="AF145" i="41" s="1"/>
  <c r="AG145" i="38" a="1"/>
  <c r="AG145" i="38" s="1"/>
  <c r="AG145" i="41" s="1"/>
  <c r="AH145" i="38" a="1"/>
  <c r="AH145" i="38" s="1"/>
  <c r="AH145" i="41" s="1"/>
  <c r="AI145" i="38" a="1"/>
  <c r="AI145" i="38" s="1"/>
  <c r="AI145" i="41" s="1"/>
  <c r="AJ145" i="38" a="1"/>
  <c r="AJ145" i="38" s="1"/>
  <c r="AJ145" i="41" s="1"/>
  <c r="AK145" i="38" a="1"/>
  <c r="AK145" i="38" s="1"/>
  <c r="AK145" i="41" s="1"/>
  <c r="AL145" i="38" a="1"/>
  <c r="AL145" i="38" s="1"/>
  <c r="AL145" i="41" s="1"/>
  <c r="AM145" i="38" a="1"/>
  <c r="AM145" i="38" s="1"/>
  <c r="AM145" i="41" s="1"/>
  <c r="P146" i="38" a="1"/>
  <c r="P146" i="38" s="1"/>
  <c r="P146" i="41" s="1"/>
  <c r="Q146" i="38" a="1"/>
  <c r="Q146" i="38" s="1"/>
  <c r="Q146" i="41" s="1"/>
  <c r="R146" i="38" a="1"/>
  <c r="R146" i="38" s="1"/>
  <c r="R146" i="41" s="1"/>
  <c r="S146" i="38" a="1"/>
  <c r="S146" i="38" s="1"/>
  <c r="S146" i="41" s="1"/>
  <c r="T146" i="38" a="1"/>
  <c r="T146" i="38" s="1"/>
  <c r="T146" i="41" s="1"/>
  <c r="U146" i="38" a="1"/>
  <c r="U146" i="38" s="1"/>
  <c r="U146" i="41" s="1"/>
  <c r="V146" i="38" a="1"/>
  <c r="V146" i="38" s="1"/>
  <c r="W146" i="38" a="1"/>
  <c r="W146" i="38" s="1"/>
  <c r="W146" i="41" s="1"/>
  <c r="X146" i="38" a="1"/>
  <c r="X146" i="38" s="1"/>
  <c r="X146" i="41" s="1"/>
  <c r="Y146" i="38" a="1"/>
  <c r="Y146" i="38" s="1"/>
  <c r="Y146" i="41" s="1"/>
  <c r="Z146" i="38" a="1"/>
  <c r="Z146" i="38" s="1"/>
  <c r="Z146" i="41" s="1"/>
  <c r="AA146" i="38" a="1"/>
  <c r="AA146" i="38" s="1"/>
  <c r="AA146" i="41" s="1"/>
  <c r="AB146" i="38" a="1"/>
  <c r="AB146" i="38" s="1"/>
  <c r="AB146" i="41" s="1"/>
  <c r="AC146" i="38" a="1"/>
  <c r="AC146" i="38" s="1"/>
  <c r="AC146" i="41" s="1"/>
  <c r="AD146" i="38" a="1"/>
  <c r="AD146" i="38" s="1"/>
  <c r="AD146" i="41" s="1"/>
  <c r="AE146" i="38" a="1"/>
  <c r="AE146" i="38" s="1"/>
  <c r="AE146" i="41" s="1"/>
  <c r="AF146" i="38" a="1"/>
  <c r="AF146" i="38" s="1"/>
  <c r="AF146" i="41" s="1"/>
  <c r="AG146" i="38" a="1"/>
  <c r="AG146" i="38" s="1"/>
  <c r="AG146" i="41" s="1"/>
  <c r="AH146" i="38" a="1"/>
  <c r="AH146" i="38" s="1"/>
  <c r="AH146" i="41" s="1"/>
  <c r="AI146" i="38" a="1"/>
  <c r="AI146" i="38" s="1"/>
  <c r="AI146" i="41" s="1"/>
  <c r="AJ146" i="38" a="1"/>
  <c r="AJ146" i="38" s="1"/>
  <c r="AJ146" i="41" s="1"/>
  <c r="AK146" i="38" a="1"/>
  <c r="AK146" i="38" s="1"/>
  <c r="AK146" i="41" s="1"/>
  <c r="AL146" i="38" a="1"/>
  <c r="AL146" i="38" s="1"/>
  <c r="AL146" i="41" s="1"/>
  <c r="AM146" i="38" a="1"/>
  <c r="AM146" i="38" s="1"/>
  <c r="AM146" i="41" s="1"/>
  <c r="P147" i="38" a="1"/>
  <c r="P147" i="38" s="1"/>
  <c r="P147" i="41" s="1"/>
  <c r="Q147" i="38" a="1"/>
  <c r="Q147" i="38" s="1"/>
  <c r="Q147" i="41" s="1"/>
  <c r="R147" i="38" a="1"/>
  <c r="R147" i="38" s="1"/>
  <c r="R147" i="41" s="1"/>
  <c r="S147" i="38" a="1"/>
  <c r="S147" i="38" s="1"/>
  <c r="S147" i="41" s="1"/>
  <c r="T147" i="38" a="1"/>
  <c r="T147" i="38" s="1"/>
  <c r="T147" i="41" s="1"/>
  <c r="U147" i="38" a="1"/>
  <c r="U147" i="38" s="1"/>
  <c r="U147" i="41" s="1"/>
  <c r="V147" i="38" a="1"/>
  <c r="V147" i="38" s="1"/>
  <c r="W147" i="38" a="1"/>
  <c r="W147" i="38" s="1"/>
  <c r="W147" i="41" s="1"/>
  <c r="X147" i="38" a="1"/>
  <c r="X147" i="38" s="1"/>
  <c r="X147" i="41" s="1"/>
  <c r="Y147" i="38" a="1"/>
  <c r="Y147" i="38" s="1"/>
  <c r="Y147" i="41" s="1"/>
  <c r="Z147" i="38" a="1"/>
  <c r="Z147" i="38" s="1"/>
  <c r="Z147" i="41" s="1"/>
  <c r="AA147" i="38" a="1"/>
  <c r="AA147" i="38" s="1"/>
  <c r="AA147" i="41" s="1"/>
  <c r="AB147" i="38" a="1"/>
  <c r="AB147" i="38" s="1"/>
  <c r="AB147" i="41" s="1"/>
  <c r="AC147" i="38" a="1"/>
  <c r="AC147" i="38" s="1"/>
  <c r="AC147" i="41" s="1"/>
  <c r="AD147" i="38" a="1"/>
  <c r="AD147" i="38" s="1"/>
  <c r="AD147" i="41" s="1"/>
  <c r="AE147" i="38" a="1"/>
  <c r="AE147" i="38" s="1"/>
  <c r="AE147" i="41" s="1"/>
  <c r="AF147" i="38" a="1"/>
  <c r="AF147" i="38" s="1"/>
  <c r="AF147" i="41" s="1"/>
  <c r="AG147" i="38" a="1"/>
  <c r="AG147" i="38" s="1"/>
  <c r="AG147" i="41" s="1"/>
  <c r="AH147" i="38" a="1"/>
  <c r="AH147" i="38" s="1"/>
  <c r="AH147" i="41" s="1"/>
  <c r="AI147" i="38" a="1"/>
  <c r="AI147" i="38" s="1"/>
  <c r="AI147" i="41" s="1"/>
  <c r="AJ147" i="38" a="1"/>
  <c r="AJ147" i="38" s="1"/>
  <c r="AJ147" i="41" s="1"/>
  <c r="AK147" i="38" a="1"/>
  <c r="AK147" i="38" s="1"/>
  <c r="AK147" i="41" s="1"/>
  <c r="AL147" i="38" a="1"/>
  <c r="AL147" i="38" s="1"/>
  <c r="AL147" i="41" s="1"/>
  <c r="AM147" i="38" a="1"/>
  <c r="AM147" i="38" s="1"/>
  <c r="AM147" i="41" s="1"/>
  <c r="P148" i="38" a="1"/>
  <c r="P148" i="38" s="1"/>
  <c r="P148" i="41" s="1"/>
  <c r="Q148" i="38" a="1"/>
  <c r="Q148" i="38" s="1"/>
  <c r="Q148" i="41" s="1"/>
  <c r="R148" i="38" a="1"/>
  <c r="R148" i="38" s="1"/>
  <c r="R148" i="41" s="1"/>
  <c r="S148" i="38" a="1"/>
  <c r="S148" i="38" s="1"/>
  <c r="S148" i="41" s="1"/>
  <c r="T148" i="38" a="1"/>
  <c r="T148" i="38" s="1"/>
  <c r="T148" i="41" s="1"/>
  <c r="U148" i="38" a="1"/>
  <c r="U148" i="38" s="1"/>
  <c r="U148" i="41" s="1"/>
  <c r="V148" i="38" a="1"/>
  <c r="V148" i="38" s="1"/>
  <c r="W148" i="38" a="1"/>
  <c r="W148" i="38" s="1"/>
  <c r="W148" i="41" s="1"/>
  <c r="X148" i="38" a="1"/>
  <c r="X148" i="38" s="1"/>
  <c r="X148" i="41" s="1"/>
  <c r="Y148" i="38" a="1"/>
  <c r="Y148" i="38" s="1"/>
  <c r="Y148" i="41" s="1"/>
  <c r="Z148" i="38" a="1"/>
  <c r="Z148" i="38" s="1"/>
  <c r="Z148" i="41" s="1"/>
  <c r="AA148" i="38" a="1"/>
  <c r="AA148" i="38" s="1"/>
  <c r="AA148" i="41" s="1"/>
  <c r="AB148" i="38" a="1"/>
  <c r="AB148" i="38" s="1"/>
  <c r="AB148" i="41" s="1"/>
  <c r="AC148" i="38" a="1"/>
  <c r="AC148" i="38" s="1"/>
  <c r="AC148" i="41" s="1"/>
  <c r="AD148" i="38" a="1"/>
  <c r="AD148" i="38" s="1"/>
  <c r="AD148" i="41" s="1"/>
  <c r="AE148" i="38" a="1"/>
  <c r="AE148" i="38" s="1"/>
  <c r="AE148" i="41" s="1"/>
  <c r="AF148" i="38" a="1"/>
  <c r="AF148" i="38" s="1"/>
  <c r="AF148" i="41" s="1"/>
  <c r="AG148" i="38" a="1"/>
  <c r="AG148" i="38" s="1"/>
  <c r="AG148" i="41" s="1"/>
  <c r="AH148" i="38" a="1"/>
  <c r="AH148" i="38" s="1"/>
  <c r="AH148" i="41" s="1"/>
  <c r="AI148" i="38" a="1"/>
  <c r="AI148" i="38" s="1"/>
  <c r="AI148" i="41" s="1"/>
  <c r="AJ148" i="38" a="1"/>
  <c r="AJ148" i="38" s="1"/>
  <c r="AJ148" i="41" s="1"/>
  <c r="AK148" i="38" a="1"/>
  <c r="AK148" i="38" s="1"/>
  <c r="AK148" i="41" s="1"/>
  <c r="AL148" i="38" a="1"/>
  <c r="AL148" i="38" s="1"/>
  <c r="AL148" i="41" s="1"/>
  <c r="AM148" i="38" a="1"/>
  <c r="AM148" i="38" s="1"/>
  <c r="AM148" i="41" s="1"/>
  <c r="P149" i="38" a="1"/>
  <c r="P149" i="38" s="1"/>
  <c r="P149" i="41" s="1"/>
  <c r="Q149" i="38" a="1"/>
  <c r="Q149" i="38" s="1"/>
  <c r="Q149" i="41" s="1"/>
  <c r="R149" i="38" a="1"/>
  <c r="R149" i="38" s="1"/>
  <c r="R149" i="41" s="1"/>
  <c r="S149" i="38" a="1"/>
  <c r="S149" i="38" s="1"/>
  <c r="S149" i="41" s="1"/>
  <c r="T149" i="38" a="1"/>
  <c r="T149" i="38" s="1"/>
  <c r="T149" i="41" s="1"/>
  <c r="U149" i="38" a="1"/>
  <c r="U149" i="38" s="1"/>
  <c r="U149" i="41" s="1"/>
  <c r="V149" i="38" a="1"/>
  <c r="V149" i="38" s="1"/>
  <c r="W149" i="38" a="1"/>
  <c r="W149" i="38" s="1"/>
  <c r="W149" i="41" s="1"/>
  <c r="X149" i="38" a="1"/>
  <c r="X149" i="38" s="1"/>
  <c r="X149" i="41" s="1"/>
  <c r="Y149" i="38" a="1"/>
  <c r="Y149" i="38" s="1"/>
  <c r="Y149" i="41" s="1"/>
  <c r="Z149" i="38" a="1"/>
  <c r="Z149" i="38" s="1"/>
  <c r="Z149" i="41" s="1"/>
  <c r="AA149" i="38" a="1"/>
  <c r="AA149" i="38" s="1"/>
  <c r="AA149" i="41" s="1"/>
  <c r="AB149" i="38" a="1"/>
  <c r="AB149" i="38" s="1"/>
  <c r="AB149" i="41" s="1"/>
  <c r="AC149" i="38" a="1"/>
  <c r="AC149" i="38" s="1"/>
  <c r="AC149" i="41" s="1"/>
  <c r="AD149" i="38" a="1"/>
  <c r="AD149" i="38" s="1"/>
  <c r="AD149" i="41" s="1"/>
  <c r="AE149" i="38" a="1"/>
  <c r="AE149" i="38" s="1"/>
  <c r="AE149" i="41" s="1"/>
  <c r="AF149" i="38" a="1"/>
  <c r="AF149" i="38" s="1"/>
  <c r="AF149" i="41" s="1"/>
  <c r="AG149" i="38" a="1"/>
  <c r="AG149" i="38" s="1"/>
  <c r="AG149" i="41" s="1"/>
  <c r="AH149" i="38" a="1"/>
  <c r="AH149" i="38" s="1"/>
  <c r="AH149" i="41" s="1"/>
  <c r="AI149" i="38" a="1"/>
  <c r="AI149" i="38" s="1"/>
  <c r="AI149" i="41" s="1"/>
  <c r="AJ149" i="38" a="1"/>
  <c r="AJ149" i="38" s="1"/>
  <c r="AJ149" i="41" s="1"/>
  <c r="AK149" i="38" a="1"/>
  <c r="AK149" i="38" s="1"/>
  <c r="AK149" i="41" s="1"/>
  <c r="AL149" i="38" a="1"/>
  <c r="AL149" i="38" s="1"/>
  <c r="AL149" i="41" s="1"/>
  <c r="AM149" i="38" a="1"/>
  <c r="AM149" i="38" s="1"/>
  <c r="AM149" i="41" s="1"/>
  <c r="P150" i="38" a="1"/>
  <c r="P150" i="38" s="1"/>
  <c r="P150" i="41" s="1"/>
  <c r="Q150" i="38" a="1"/>
  <c r="Q150" i="38" s="1"/>
  <c r="Q150" i="41" s="1"/>
  <c r="R150" i="38" a="1"/>
  <c r="R150" i="38" s="1"/>
  <c r="R150" i="41" s="1"/>
  <c r="S150" i="38" a="1"/>
  <c r="S150" i="38" s="1"/>
  <c r="S150" i="41" s="1"/>
  <c r="T150" i="38" a="1"/>
  <c r="T150" i="38" s="1"/>
  <c r="T150" i="41" s="1"/>
  <c r="U150" i="38" a="1"/>
  <c r="U150" i="38" s="1"/>
  <c r="U150" i="41" s="1"/>
  <c r="V150" i="38" a="1"/>
  <c r="V150" i="38" s="1"/>
  <c r="W150" i="38" a="1"/>
  <c r="W150" i="38" s="1"/>
  <c r="W150" i="41" s="1"/>
  <c r="X150" i="38" a="1"/>
  <c r="X150" i="38" s="1"/>
  <c r="X150" i="41" s="1"/>
  <c r="Y150" i="38" a="1"/>
  <c r="Y150" i="38" s="1"/>
  <c r="Y150" i="41" s="1"/>
  <c r="Z150" i="38" a="1"/>
  <c r="Z150" i="38" s="1"/>
  <c r="Z150" i="41" s="1"/>
  <c r="AA150" i="38" a="1"/>
  <c r="AA150" i="38" s="1"/>
  <c r="AA150" i="41" s="1"/>
  <c r="AB150" i="38" a="1"/>
  <c r="AB150" i="38" s="1"/>
  <c r="AB150" i="41" s="1"/>
  <c r="AC150" i="38" a="1"/>
  <c r="AC150" i="38" s="1"/>
  <c r="AC150" i="41" s="1"/>
  <c r="AD150" i="38" a="1"/>
  <c r="AD150" i="38" s="1"/>
  <c r="AD150" i="41" s="1"/>
  <c r="AE150" i="38" a="1"/>
  <c r="AE150" i="38" s="1"/>
  <c r="AE150" i="41" s="1"/>
  <c r="AF150" i="38" a="1"/>
  <c r="AF150" i="38" s="1"/>
  <c r="AF150" i="41" s="1"/>
  <c r="AG150" i="38" a="1"/>
  <c r="AG150" i="38" s="1"/>
  <c r="AG150" i="41" s="1"/>
  <c r="AH150" i="38" a="1"/>
  <c r="AH150" i="38" s="1"/>
  <c r="AH150" i="41" s="1"/>
  <c r="AI150" i="38" a="1"/>
  <c r="AI150" i="38" s="1"/>
  <c r="AI150" i="41" s="1"/>
  <c r="AJ150" i="38" a="1"/>
  <c r="AJ150" i="38" s="1"/>
  <c r="AJ150" i="41" s="1"/>
  <c r="AK150" i="38" a="1"/>
  <c r="AK150" i="38" s="1"/>
  <c r="AK150" i="41" s="1"/>
  <c r="AL150" i="38" a="1"/>
  <c r="AL150" i="38" s="1"/>
  <c r="AL150" i="41" s="1"/>
  <c r="AM150" i="38" a="1"/>
  <c r="AM150" i="38" s="1"/>
  <c r="AM150" i="41" s="1"/>
  <c r="P151" i="38" a="1"/>
  <c r="P151" i="38" s="1"/>
  <c r="P151" i="41" s="1"/>
  <c r="Q151" i="38" a="1"/>
  <c r="Q151" i="38" s="1"/>
  <c r="Q151" i="41" s="1"/>
  <c r="R151" i="38" a="1"/>
  <c r="R151" i="38" s="1"/>
  <c r="R151" i="41" s="1"/>
  <c r="S151" i="38" a="1"/>
  <c r="S151" i="38" s="1"/>
  <c r="S151" i="41" s="1"/>
  <c r="T151" i="38" a="1"/>
  <c r="T151" i="38" s="1"/>
  <c r="T151" i="41" s="1"/>
  <c r="U151" i="38" a="1"/>
  <c r="U151" i="38" s="1"/>
  <c r="U151" i="41" s="1"/>
  <c r="V151" i="38" a="1"/>
  <c r="V151" i="38" s="1"/>
  <c r="V151" i="41" s="1"/>
  <c r="W151" i="38" a="1"/>
  <c r="W151" i="38" s="1"/>
  <c r="W151" i="41" s="1"/>
  <c r="X151" i="38" a="1"/>
  <c r="X151" i="38" s="1"/>
  <c r="X151" i="41" s="1"/>
  <c r="Y151" i="38" a="1"/>
  <c r="Y151" i="38" s="1"/>
  <c r="Y151" i="41" s="1"/>
  <c r="Z151" i="38" a="1"/>
  <c r="Z151" i="38" s="1"/>
  <c r="Z151" i="41" s="1"/>
  <c r="AA151" i="38" a="1"/>
  <c r="AA151" i="38" s="1"/>
  <c r="AA151" i="41" s="1"/>
  <c r="AB151" i="38" a="1"/>
  <c r="AB151" i="38" s="1"/>
  <c r="AB151" i="41" s="1"/>
  <c r="AC151" i="38" a="1"/>
  <c r="AC151" i="38" s="1"/>
  <c r="AC151" i="41" s="1"/>
  <c r="AD151" i="38" a="1"/>
  <c r="AD151" i="38" s="1"/>
  <c r="AD151" i="41" s="1"/>
  <c r="AE151" i="38" a="1"/>
  <c r="AE151" i="38" s="1"/>
  <c r="AE151" i="41" s="1"/>
  <c r="AF151" i="38" a="1"/>
  <c r="AF151" i="38" s="1"/>
  <c r="AF151" i="41" s="1"/>
  <c r="AG151" i="38" a="1"/>
  <c r="AG151" i="38" s="1"/>
  <c r="AG151" i="41" s="1"/>
  <c r="AH151" i="38" a="1"/>
  <c r="AH151" i="38" s="1"/>
  <c r="AH151" i="41" s="1"/>
  <c r="AI151" i="38" a="1"/>
  <c r="AI151" i="38" s="1"/>
  <c r="AI151" i="41" s="1"/>
  <c r="AJ151" i="38" a="1"/>
  <c r="AJ151" i="38" s="1"/>
  <c r="AJ151" i="41" s="1"/>
  <c r="AK151" i="38" a="1"/>
  <c r="AK151" i="38" s="1"/>
  <c r="AK151" i="41" s="1"/>
  <c r="AL151" i="38" a="1"/>
  <c r="AL151" i="38" s="1"/>
  <c r="AL151" i="41" s="1"/>
  <c r="AM151" i="38" a="1"/>
  <c r="AM151" i="38" s="1"/>
  <c r="AM151" i="41" s="1"/>
  <c r="P152" i="38" a="1"/>
  <c r="P152" i="38" s="1"/>
  <c r="P152" i="41" s="1"/>
  <c r="Q152" i="38" a="1"/>
  <c r="Q152" i="38" s="1"/>
  <c r="Q152" i="41" s="1"/>
  <c r="R152" i="38" a="1"/>
  <c r="R152" i="38" s="1"/>
  <c r="R152" i="41" s="1"/>
  <c r="S152" i="38" a="1"/>
  <c r="S152" i="38" s="1"/>
  <c r="S152" i="41" s="1"/>
  <c r="T152" i="38" a="1"/>
  <c r="T152" i="38" s="1"/>
  <c r="T152" i="41" s="1"/>
  <c r="U152" i="38" a="1"/>
  <c r="U152" i="38" s="1"/>
  <c r="U152" i="41" s="1"/>
  <c r="V152" i="38" a="1"/>
  <c r="V152" i="38" s="1"/>
  <c r="W152" i="38" a="1"/>
  <c r="W152" i="38" s="1"/>
  <c r="W152" i="41" s="1"/>
  <c r="X152" i="38" a="1"/>
  <c r="X152" i="38" s="1"/>
  <c r="X152" i="41" s="1"/>
  <c r="Y152" i="38" a="1"/>
  <c r="Y152" i="38" s="1"/>
  <c r="Y152" i="41" s="1"/>
  <c r="Z152" i="38" a="1"/>
  <c r="Z152" i="38" s="1"/>
  <c r="Z152" i="41" s="1"/>
  <c r="AA152" i="38" a="1"/>
  <c r="AA152" i="38" s="1"/>
  <c r="AA152" i="41" s="1"/>
  <c r="AB152" i="38" a="1"/>
  <c r="AB152" i="38" s="1"/>
  <c r="AB152" i="41" s="1"/>
  <c r="AC152" i="38" a="1"/>
  <c r="AC152" i="38" s="1"/>
  <c r="AC152" i="41" s="1"/>
  <c r="AD152" i="38" a="1"/>
  <c r="AD152" i="38" s="1"/>
  <c r="AD152" i="41" s="1"/>
  <c r="AE152" i="38" a="1"/>
  <c r="AE152" i="38" s="1"/>
  <c r="AE152" i="41" s="1"/>
  <c r="AF152" i="38" a="1"/>
  <c r="AF152" i="38" s="1"/>
  <c r="AF152" i="41" s="1"/>
  <c r="AG152" i="38" a="1"/>
  <c r="AG152" i="38" s="1"/>
  <c r="AG152" i="41" s="1"/>
  <c r="AH152" i="38" a="1"/>
  <c r="AH152" i="38" s="1"/>
  <c r="AH152" i="41" s="1"/>
  <c r="AI152" i="38" a="1"/>
  <c r="AI152" i="38" s="1"/>
  <c r="AI152" i="41" s="1"/>
  <c r="AJ152" i="38" a="1"/>
  <c r="AJ152" i="38" s="1"/>
  <c r="AJ152" i="41" s="1"/>
  <c r="AK152" i="38" a="1"/>
  <c r="AK152" i="38" s="1"/>
  <c r="AK152" i="41" s="1"/>
  <c r="AL152" i="38" a="1"/>
  <c r="AL152" i="38" s="1"/>
  <c r="AL152" i="41" s="1"/>
  <c r="AM152" i="38" a="1"/>
  <c r="AM152" i="38" s="1"/>
  <c r="AM152" i="41" s="1"/>
  <c r="P153" i="38" a="1"/>
  <c r="P153" i="38" s="1"/>
  <c r="P153" i="41" s="1"/>
  <c r="Q153" i="38" a="1"/>
  <c r="Q153" i="38" s="1"/>
  <c r="Q153" i="41" s="1"/>
  <c r="R153" i="38" a="1"/>
  <c r="R153" i="38" s="1"/>
  <c r="R153" i="41" s="1"/>
  <c r="S153" i="38" a="1"/>
  <c r="S153" i="38" s="1"/>
  <c r="S153" i="41" s="1"/>
  <c r="T153" i="38" a="1"/>
  <c r="T153" i="38" s="1"/>
  <c r="T153" i="41" s="1"/>
  <c r="U153" i="38" a="1"/>
  <c r="U153" i="38" s="1"/>
  <c r="U153" i="41" s="1"/>
  <c r="V153" i="38" a="1"/>
  <c r="V153" i="38" s="1"/>
  <c r="V153" i="41" s="1"/>
  <c r="W153" i="38" a="1"/>
  <c r="W153" i="38" s="1"/>
  <c r="W153" i="41" s="1"/>
  <c r="X153" i="38" a="1"/>
  <c r="X153" i="38" s="1"/>
  <c r="X153" i="41" s="1"/>
  <c r="Y153" i="38" a="1"/>
  <c r="Y153" i="38" s="1"/>
  <c r="Y153" i="41" s="1"/>
  <c r="Z153" i="38" a="1"/>
  <c r="Z153" i="38" s="1"/>
  <c r="Z153" i="41" s="1"/>
  <c r="AA153" i="38" a="1"/>
  <c r="AA153" i="38" s="1"/>
  <c r="AA153" i="41" s="1"/>
  <c r="AB153" i="38" a="1"/>
  <c r="AB153" i="38" s="1"/>
  <c r="AB153" i="41" s="1"/>
  <c r="AC153" i="38" a="1"/>
  <c r="AC153" i="38" s="1"/>
  <c r="AC153" i="41" s="1"/>
  <c r="AD153" i="38" a="1"/>
  <c r="AD153" i="38" s="1"/>
  <c r="AD153" i="41" s="1"/>
  <c r="AE153" i="38" a="1"/>
  <c r="AE153" i="38" s="1"/>
  <c r="AE153" i="41" s="1"/>
  <c r="AF153" i="38" a="1"/>
  <c r="AF153" i="38" s="1"/>
  <c r="AF153" i="41" s="1"/>
  <c r="AG153" i="38" a="1"/>
  <c r="AG153" i="38" s="1"/>
  <c r="AG153" i="41" s="1"/>
  <c r="AH153" i="38" a="1"/>
  <c r="AH153" i="38" s="1"/>
  <c r="AH153" i="41" s="1"/>
  <c r="AI153" i="38" a="1"/>
  <c r="AI153" i="38" s="1"/>
  <c r="AI153" i="41" s="1"/>
  <c r="AJ153" i="38" a="1"/>
  <c r="AJ153" i="38" s="1"/>
  <c r="AJ153" i="41" s="1"/>
  <c r="AK153" i="38" a="1"/>
  <c r="AK153" i="38" s="1"/>
  <c r="AK153" i="41" s="1"/>
  <c r="AL153" i="38" a="1"/>
  <c r="AL153" i="38" s="1"/>
  <c r="AL153" i="41" s="1"/>
  <c r="AM153" i="38" a="1"/>
  <c r="AM153" i="38" s="1"/>
  <c r="AM153" i="41" s="1"/>
  <c r="P154" i="38" a="1"/>
  <c r="P154" i="38" s="1"/>
  <c r="P154" i="41" s="1"/>
  <c r="Q154" i="38" a="1"/>
  <c r="Q154" i="38" s="1"/>
  <c r="Q154" i="41" s="1"/>
  <c r="R154" i="38" a="1"/>
  <c r="R154" i="38" s="1"/>
  <c r="R154" i="41" s="1"/>
  <c r="S154" i="38" a="1"/>
  <c r="S154" i="38" s="1"/>
  <c r="S154" i="41" s="1"/>
  <c r="T154" i="38" a="1"/>
  <c r="T154" i="38" s="1"/>
  <c r="T154" i="41" s="1"/>
  <c r="U154" i="38" a="1"/>
  <c r="U154" i="38" s="1"/>
  <c r="U154" i="41" s="1"/>
  <c r="V154" i="38" a="1"/>
  <c r="V154" i="38" s="1"/>
  <c r="V154" i="41" s="1"/>
  <c r="W154" i="38" a="1"/>
  <c r="W154" i="38" s="1"/>
  <c r="W154" i="41" s="1"/>
  <c r="X154" i="38" a="1"/>
  <c r="X154" i="38" s="1"/>
  <c r="X154" i="41" s="1"/>
  <c r="Y154" i="38" a="1"/>
  <c r="Y154" i="38" s="1"/>
  <c r="Y154" i="41" s="1"/>
  <c r="Z154" i="38" a="1"/>
  <c r="Z154" i="38" s="1"/>
  <c r="Z154" i="41" s="1"/>
  <c r="AA154" i="38" a="1"/>
  <c r="AA154" i="38" s="1"/>
  <c r="AA154" i="41" s="1"/>
  <c r="AB154" i="38" a="1"/>
  <c r="AB154" i="38" s="1"/>
  <c r="AB154" i="41" s="1"/>
  <c r="AC154" i="38" a="1"/>
  <c r="AC154" i="38" s="1"/>
  <c r="AC154" i="41" s="1"/>
  <c r="AD154" i="38" a="1"/>
  <c r="AD154" i="38" s="1"/>
  <c r="AD154" i="41" s="1"/>
  <c r="AE154" i="38" a="1"/>
  <c r="AE154" i="38" s="1"/>
  <c r="AE154" i="41" s="1"/>
  <c r="AF154" i="38" a="1"/>
  <c r="AF154" i="38" s="1"/>
  <c r="AF154" i="41" s="1"/>
  <c r="AG154" i="38" a="1"/>
  <c r="AG154" i="38" s="1"/>
  <c r="AG154" i="41" s="1"/>
  <c r="AH154" i="38" a="1"/>
  <c r="AH154" i="38" s="1"/>
  <c r="AH154" i="41" s="1"/>
  <c r="AI154" i="38" a="1"/>
  <c r="AI154" i="38" s="1"/>
  <c r="AI154" i="41" s="1"/>
  <c r="AJ154" i="38" a="1"/>
  <c r="AJ154" i="38" s="1"/>
  <c r="AJ154" i="41" s="1"/>
  <c r="AK154" i="38" a="1"/>
  <c r="AK154" i="38" s="1"/>
  <c r="AK154" i="41" s="1"/>
  <c r="AL154" i="38" a="1"/>
  <c r="AL154" i="38" s="1"/>
  <c r="AL154" i="41" s="1"/>
  <c r="AM154" i="38" a="1"/>
  <c r="AM154" i="38" s="1"/>
  <c r="AM154" i="41" s="1"/>
  <c r="P155" i="38" a="1"/>
  <c r="P155" i="38" s="1"/>
  <c r="P155" i="41" s="1"/>
  <c r="Q155" i="38" a="1"/>
  <c r="Q155" i="38" s="1"/>
  <c r="Q155" i="41" s="1"/>
  <c r="R155" i="38" a="1"/>
  <c r="R155" i="38" s="1"/>
  <c r="R155" i="41" s="1"/>
  <c r="S155" i="38" a="1"/>
  <c r="S155" i="38" s="1"/>
  <c r="S155" i="41" s="1"/>
  <c r="T155" i="38" a="1"/>
  <c r="T155" i="38" s="1"/>
  <c r="T155" i="41" s="1"/>
  <c r="U155" i="38" a="1"/>
  <c r="U155" i="38" s="1"/>
  <c r="U155" i="41" s="1"/>
  <c r="V155" i="38" a="1"/>
  <c r="V155" i="38" s="1"/>
  <c r="V155" i="41" s="1"/>
  <c r="W155" i="38" a="1"/>
  <c r="W155" i="38" s="1"/>
  <c r="W155" i="41" s="1"/>
  <c r="X155" i="38" a="1"/>
  <c r="X155" i="38" s="1"/>
  <c r="X155" i="41" s="1"/>
  <c r="Y155" i="38" a="1"/>
  <c r="Y155" i="38" s="1"/>
  <c r="Y155" i="41" s="1"/>
  <c r="Z155" i="38" a="1"/>
  <c r="Z155" i="38" s="1"/>
  <c r="Z155" i="41" s="1"/>
  <c r="AA155" i="38" a="1"/>
  <c r="AA155" i="38" s="1"/>
  <c r="AA155" i="41" s="1"/>
  <c r="AB155" i="38" a="1"/>
  <c r="AB155" i="38" s="1"/>
  <c r="AB155" i="41" s="1"/>
  <c r="AC155" i="38" a="1"/>
  <c r="AC155" i="38" s="1"/>
  <c r="AC155" i="41" s="1"/>
  <c r="AD155" i="38" a="1"/>
  <c r="AD155" i="38" s="1"/>
  <c r="AD155" i="41" s="1"/>
  <c r="AE155" i="38" a="1"/>
  <c r="AE155" i="38" s="1"/>
  <c r="AE155" i="41" s="1"/>
  <c r="AF155" i="38" a="1"/>
  <c r="AF155" i="38" s="1"/>
  <c r="AF155" i="41" s="1"/>
  <c r="AG155" i="38" a="1"/>
  <c r="AG155" i="38" s="1"/>
  <c r="AG155" i="41" s="1"/>
  <c r="AH155" i="38" a="1"/>
  <c r="AH155" i="38" s="1"/>
  <c r="AH155" i="41" s="1"/>
  <c r="AI155" i="38" a="1"/>
  <c r="AI155" i="38" s="1"/>
  <c r="AI155" i="41" s="1"/>
  <c r="AJ155" i="38" a="1"/>
  <c r="AJ155" i="38" s="1"/>
  <c r="AJ155" i="41" s="1"/>
  <c r="AK155" i="38" a="1"/>
  <c r="AK155" i="38" s="1"/>
  <c r="AK155" i="41" s="1"/>
  <c r="AL155" i="38" a="1"/>
  <c r="AL155" i="38" s="1"/>
  <c r="AL155" i="41" s="1"/>
  <c r="AM155" i="38" a="1"/>
  <c r="AM155" i="38" s="1"/>
  <c r="AM155" i="41" s="1"/>
  <c r="P156" i="38" a="1"/>
  <c r="P156" i="38" s="1"/>
  <c r="P156" i="41" s="1"/>
  <c r="Q156" i="38" a="1"/>
  <c r="Q156" i="38" s="1"/>
  <c r="Q156" i="41" s="1"/>
  <c r="R156" i="38" a="1"/>
  <c r="R156" i="38" s="1"/>
  <c r="R156" i="41" s="1"/>
  <c r="S156" i="38" a="1"/>
  <c r="S156" i="38" s="1"/>
  <c r="S156" i="41" s="1"/>
  <c r="T156" i="38" a="1"/>
  <c r="T156" i="38" s="1"/>
  <c r="T156" i="41" s="1"/>
  <c r="U156" i="38" a="1"/>
  <c r="U156" i="38" s="1"/>
  <c r="U156" i="41" s="1"/>
  <c r="V156" i="38" a="1"/>
  <c r="V156" i="38" s="1"/>
  <c r="W156" i="38" a="1"/>
  <c r="W156" i="38" s="1"/>
  <c r="W156" i="41" s="1"/>
  <c r="X156" i="38" a="1"/>
  <c r="X156" i="38" s="1"/>
  <c r="X156" i="41" s="1"/>
  <c r="Y156" i="38" a="1"/>
  <c r="Y156" i="38" s="1"/>
  <c r="Y156" i="41" s="1"/>
  <c r="Z156" i="38" a="1"/>
  <c r="Z156" i="38" s="1"/>
  <c r="Z156" i="41" s="1"/>
  <c r="AA156" i="38" a="1"/>
  <c r="AA156" i="38" s="1"/>
  <c r="AA156" i="41" s="1"/>
  <c r="AB156" i="38" a="1"/>
  <c r="AB156" i="38" s="1"/>
  <c r="AB156" i="41" s="1"/>
  <c r="AC156" i="38" a="1"/>
  <c r="AC156" i="38" s="1"/>
  <c r="AC156" i="41" s="1"/>
  <c r="AD156" i="38" a="1"/>
  <c r="AD156" i="38" s="1"/>
  <c r="AD156" i="41" s="1"/>
  <c r="AE156" i="38" a="1"/>
  <c r="AE156" i="38" s="1"/>
  <c r="AE156" i="41" s="1"/>
  <c r="AF156" i="38" a="1"/>
  <c r="AF156" i="38" s="1"/>
  <c r="AF156" i="41" s="1"/>
  <c r="AG156" i="38" a="1"/>
  <c r="AG156" i="38" s="1"/>
  <c r="AG156" i="41" s="1"/>
  <c r="AH156" i="38" a="1"/>
  <c r="AH156" i="38" s="1"/>
  <c r="AH156" i="41" s="1"/>
  <c r="AI156" i="38" a="1"/>
  <c r="AI156" i="38" s="1"/>
  <c r="AI156" i="41" s="1"/>
  <c r="AJ156" i="38" a="1"/>
  <c r="AJ156" i="38" s="1"/>
  <c r="AJ156" i="41" s="1"/>
  <c r="AK156" i="38" a="1"/>
  <c r="AK156" i="38" s="1"/>
  <c r="AK156" i="41" s="1"/>
  <c r="AL156" i="38" a="1"/>
  <c r="AL156" i="38" s="1"/>
  <c r="AL156" i="41" s="1"/>
  <c r="AM156" i="38" a="1"/>
  <c r="AM156" i="38" s="1"/>
  <c r="AM156" i="41" s="1"/>
  <c r="P157" i="38" a="1"/>
  <c r="P157" i="38" s="1"/>
  <c r="P157" i="41" s="1"/>
  <c r="Q157" i="38" a="1"/>
  <c r="Q157" i="38" s="1"/>
  <c r="Q157" i="41" s="1"/>
  <c r="R157" i="38" a="1"/>
  <c r="R157" i="38" s="1"/>
  <c r="R157" i="41" s="1"/>
  <c r="S157" i="38" a="1"/>
  <c r="S157" i="38" s="1"/>
  <c r="S157" i="41" s="1"/>
  <c r="T157" i="38" a="1"/>
  <c r="T157" i="38" s="1"/>
  <c r="T157" i="41" s="1"/>
  <c r="U157" i="38" a="1"/>
  <c r="U157" i="38" s="1"/>
  <c r="U157" i="41" s="1"/>
  <c r="V157" i="38" a="1"/>
  <c r="V157" i="38" s="1"/>
  <c r="V157" i="41" s="1"/>
  <c r="W157" i="38" a="1"/>
  <c r="W157" i="38" s="1"/>
  <c r="W157" i="41" s="1"/>
  <c r="X157" i="38" a="1"/>
  <c r="X157" i="38" s="1"/>
  <c r="X157" i="41" s="1"/>
  <c r="Y157" i="38" a="1"/>
  <c r="Y157" i="38" s="1"/>
  <c r="Y157" i="41" s="1"/>
  <c r="Z157" i="38" a="1"/>
  <c r="Z157" i="38" s="1"/>
  <c r="Z157" i="41" s="1"/>
  <c r="AA157" i="38" a="1"/>
  <c r="AA157" i="38" s="1"/>
  <c r="AA157" i="41" s="1"/>
  <c r="AB157" i="38" a="1"/>
  <c r="AB157" i="38" s="1"/>
  <c r="AB157" i="41" s="1"/>
  <c r="AC157" i="38" a="1"/>
  <c r="AC157" i="38" s="1"/>
  <c r="AC157" i="41" s="1"/>
  <c r="AD157" i="38" a="1"/>
  <c r="AD157" i="38" s="1"/>
  <c r="AD157" i="41" s="1"/>
  <c r="AE157" i="38" a="1"/>
  <c r="AE157" i="38" s="1"/>
  <c r="AE157" i="41" s="1"/>
  <c r="AF157" i="38" a="1"/>
  <c r="AF157" i="38" s="1"/>
  <c r="AF157" i="41" s="1"/>
  <c r="AG157" i="38" a="1"/>
  <c r="AG157" i="38" s="1"/>
  <c r="AG157" i="41" s="1"/>
  <c r="AH157" i="38" a="1"/>
  <c r="AH157" i="38" s="1"/>
  <c r="AH157" i="41" s="1"/>
  <c r="AI157" i="38" a="1"/>
  <c r="AI157" i="38" s="1"/>
  <c r="AI157" i="41" s="1"/>
  <c r="AJ157" i="38" a="1"/>
  <c r="AJ157" i="38" s="1"/>
  <c r="AJ157" i="41" s="1"/>
  <c r="AK157" i="38" a="1"/>
  <c r="AK157" i="38" s="1"/>
  <c r="AK157" i="41" s="1"/>
  <c r="AL157" i="38" a="1"/>
  <c r="AL157" i="38" s="1"/>
  <c r="AL157" i="41" s="1"/>
  <c r="AM157" i="38" a="1"/>
  <c r="AM157" i="38" s="1"/>
  <c r="AM157" i="41" s="1"/>
  <c r="P158" i="38" a="1"/>
  <c r="P158" i="38" s="1"/>
  <c r="Q158" i="38" a="1"/>
  <c r="Q158" i="38" s="1"/>
  <c r="R158" i="38" a="1"/>
  <c r="R158" i="38" s="1"/>
  <c r="S158" i="38" a="1"/>
  <c r="S158" i="38" s="1"/>
  <c r="T158" i="38" a="1"/>
  <c r="T158" i="38" s="1"/>
  <c r="U158" i="38" a="1"/>
  <c r="U158" i="38" s="1"/>
  <c r="V158" i="38" a="1"/>
  <c r="V158" i="38" s="1"/>
  <c r="W158" i="38" a="1"/>
  <c r="W158" i="38" s="1"/>
  <c r="X158" i="38" a="1"/>
  <c r="X158" i="38" s="1"/>
  <c r="Y158" i="38" a="1"/>
  <c r="Y158" i="38" s="1"/>
  <c r="Z158" i="38" a="1"/>
  <c r="Z158" i="38" s="1"/>
  <c r="AA158" i="38" a="1"/>
  <c r="AA158" i="38" s="1"/>
  <c r="AB158" i="38" a="1"/>
  <c r="AB158" i="38" s="1"/>
  <c r="AC158" i="38" a="1"/>
  <c r="AC158" i="38" s="1"/>
  <c r="AD158" i="38" a="1"/>
  <c r="AD158" i="38" s="1"/>
  <c r="AE158" i="38" a="1"/>
  <c r="AE158" i="38" s="1"/>
  <c r="AF158" i="38" a="1"/>
  <c r="AF158" i="38" s="1"/>
  <c r="AG158" i="38" a="1"/>
  <c r="AG158" i="38" s="1"/>
  <c r="AH158" i="38" a="1"/>
  <c r="AH158" i="38" s="1"/>
  <c r="AI158" i="38" a="1"/>
  <c r="AI158" i="38" s="1"/>
  <c r="AJ158" i="38" a="1"/>
  <c r="AJ158" i="38" s="1"/>
  <c r="AK158" i="38" a="1"/>
  <c r="AK158" i="38" s="1"/>
  <c r="AL158" i="38" a="1"/>
  <c r="AL158" i="38" s="1"/>
  <c r="AM158" i="38" a="1"/>
  <c r="AM158" i="38" s="1"/>
  <c r="P159" i="38" a="1"/>
  <c r="P159" i="38" s="1"/>
  <c r="Q159" i="38" a="1"/>
  <c r="Q159" i="38" s="1"/>
  <c r="R159" i="38" a="1"/>
  <c r="R159" i="38" s="1"/>
  <c r="S159" i="38" a="1"/>
  <c r="S159" i="38" s="1"/>
  <c r="T159" i="38" a="1"/>
  <c r="T159" i="38" s="1"/>
  <c r="U159" i="38" a="1"/>
  <c r="U159" i="38" s="1"/>
  <c r="V159" i="38" a="1"/>
  <c r="V159" i="38" s="1"/>
  <c r="W159" i="38" a="1"/>
  <c r="W159" i="38" s="1"/>
  <c r="X159" i="38" a="1"/>
  <c r="X159" i="38" s="1"/>
  <c r="Y159" i="38" a="1"/>
  <c r="Y159" i="38" s="1"/>
  <c r="Z159" i="38" a="1"/>
  <c r="Z159" i="38" s="1"/>
  <c r="AA159" i="38" a="1"/>
  <c r="AA159" i="38" s="1"/>
  <c r="AB159" i="38" a="1"/>
  <c r="AB159" i="38" s="1"/>
  <c r="AC159" i="38" a="1"/>
  <c r="AC159" i="38" s="1"/>
  <c r="AD159" i="38" a="1"/>
  <c r="AD159" i="38" s="1"/>
  <c r="AE159" i="38" a="1"/>
  <c r="AE159" i="38" s="1"/>
  <c r="AF159" i="38" a="1"/>
  <c r="AF159" i="38" s="1"/>
  <c r="AG159" i="38" a="1"/>
  <c r="AG159" i="38" s="1"/>
  <c r="AH159" i="38" a="1"/>
  <c r="AH159" i="38" s="1"/>
  <c r="AI159" i="38" a="1"/>
  <c r="AI159" i="38" s="1"/>
  <c r="AJ159" i="38" a="1"/>
  <c r="AJ159" i="38" s="1"/>
  <c r="AK159" i="38" a="1"/>
  <c r="AK159" i="38" s="1"/>
  <c r="AL159" i="38" a="1"/>
  <c r="AL159" i="38" s="1"/>
  <c r="AM159" i="38" a="1"/>
  <c r="AM159" i="38" s="1"/>
  <c r="P160" i="38" a="1"/>
  <c r="P160" i="38" s="1"/>
  <c r="Q160" i="38" a="1"/>
  <c r="Q160" i="38" s="1"/>
  <c r="R160" i="38" a="1"/>
  <c r="R160" i="38" s="1"/>
  <c r="S160" i="38" a="1"/>
  <c r="S160" i="38" s="1"/>
  <c r="T160" i="38" a="1"/>
  <c r="T160" i="38" s="1"/>
  <c r="U160" i="38" a="1"/>
  <c r="U160" i="38" s="1"/>
  <c r="V160" i="38" a="1"/>
  <c r="V160" i="38" s="1"/>
  <c r="W160" i="38" a="1"/>
  <c r="W160" i="38" s="1"/>
  <c r="X160" i="38" a="1"/>
  <c r="X160" i="38" s="1"/>
  <c r="Y160" i="38" a="1"/>
  <c r="Y160" i="38" s="1"/>
  <c r="Z160" i="38" a="1"/>
  <c r="Z160" i="38" s="1"/>
  <c r="AA160" i="38" a="1"/>
  <c r="AA160" i="38" s="1"/>
  <c r="AB160" i="38" a="1"/>
  <c r="AB160" i="38" s="1"/>
  <c r="AC160" i="38" a="1"/>
  <c r="AC160" i="38" s="1"/>
  <c r="AD160" i="38" a="1"/>
  <c r="AD160" i="38" s="1"/>
  <c r="AE160" i="38" a="1"/>
  <c r="AE160" i="38" s="1"/>
  <c r="AF160" i="38" a="1"/>
  <c r="AF160" i="38" s="1"/>
  <c r="AG160" i="38" a="1"/>
  <c r="AG160" i="38" s="1"/>
  <c r="AH160" i="38" a="1"/>
  <c r="AH160" i="38" s="1"/>
  <c r="AI160" i="38" a="1"/>
  <c r="AI160" i="38" s="1"/>
  <c r="AJ160" i="38" a="1"/>
  <c r="AJ160" i="38" s="1"/>
  <c r="AK160" i="38" a="1"/>
  <c r="AK160" i="38" s="1"/>
  <c r="AL160" i="38" a="1"/>
  <c r="AL160" i="38" s="1"/>
  <c r="AM160" i="38" a="1"/>
  <c r="AM160" i="38" s="1"/>
  <c r="P161" i="38" a="1"/>
  <c r="P161" i="38" s="1"/>
  <c r="Q161" i="38" a="1"/>
  <c r="Q161" i="38" s="1"/>
  <c r="R161" i="38" a="1"/>
  <c r="R161" i="38" s="1"/>
  <c r="S161" i="38" a="1"/>
  <c r="S161" i="38" s="1"/>
  <c r="T161" i="38" a="1"/>
  <c r="T161" i="38" s="1"/>
  <c r="U161" i="38" a="1"/>
  <c r="U161" i="38" s="1"/>
  <c r="V161" i="38" a="1"/>
  <c r="V161" i="38" s="1"/>
  <c r="W161" i="38" a="1"/>
  <c r="W161" i="38" s="1"/>
  <c r="X161" i="38" a="1"/>
  <c r="X161" i="38" s="1"/>
  <c r="Y161" i="38" a="1"/>
  <c r="Y161" i="38" s="1"/>
  <c r="Z161" i="38" a="1"/>
  <c r="Z161" i="38" s="1"/>
  <c r="AA161" i="38" a="1"/>
  <c r="AA161" i="38" s="1"/>
  <c r="AB161" i="38" a="1"/>
  <c r="AB161" i="38" s="1"/>
  <c r="AC161" i="38" a="1"/>
  <c r="AC161" i="38" s="1"/>
  <c r="AD161" i="38" a="1"/>
  <c r="AD161" i="38" s="1"/>
  <c r="AE161" i="38" a="1"/>
  <c r="AE161" i="38" s="1"/>
  <c r="AF161" i="38" a="1"/>
  <c r="AF161" i="38" s="1"/>
  <c r="AG161" i="38" a="1"/>
  <c r="AG161" i="38" s="1"/>
  <c r="AH161" i="38" a="1"/>
  <c r="AH161" i="38" s="1"/>
  <c r="AI161" i="38" a="1"/>
  <c r="AI161" i="38" s="1"/>
  <c r="AJ161" i="38" a="1"/>
  <c r="AJ161" i="38" s="1"/>
  <c r="AK161" i="38" a="1"/>
  <c r="AK161" i="38" s="1"/>
  <c r="AL161" i="38" a="1"/>
  <c r="AL161" i="38" s="1"/>
  <c r="AM161" i="38" a="1"/>
  <c r="AM161" i="38" s="1"/>
  <c r="P162" i="38" a="1"/>
  <c r="P162" i="38" s="1"/>
  <c r="Q162" i="38" a="1"/>
  <c r="Q162" i="38" s="1"/>
  <c r="R162" i="38" a="1"/>
  <c r="R162" i="38" s="1"/>
  <c r="S162" i="38" a="1"/>
  <c r="S162" i="38" s="1"/>
  <c r="T162" i="38" a="1"/>
  <c r="T162" i="38" s="1"/>
  <c r="U162" i="38" a="1"/>
  <c r="U162" i="38" s="1"/>
  <c r="V162" i="38" a="1"/>
  <c r="V162" i="38" s="1"/>
  <c r="W162" i="38" a="1"/>
  <c r="W162" i="38" s="1"/>
  <c r="X162" i="38" a="1"/>
  <c r="X162" i="38" s="1"/>
  <c r="Y162" i="38" a="1"/>
  <c r="Y162" i="38" s="1"/>
  <c r="Z162" i="38" a="1"/>
  <c r="Z162" i="38" s="1"/>
  <c r="AA162" i="38" a="1"/>
  <c r="AA162" i="38" s="1"/>
  <c r="AB162" i="38" a="1"/>
  <c r="AB162" i="38" s="1"/>
  <c r="AC162" i="38" a="1"/>
  <c r="AC162" i="38" s="1"/>
  <c r="AD162" i="38" a="1"/>
  <c r="AD162" i="38" s="1"/>
  <c r="AE162" i="38" a="1"/>
  <c r="AE162" i="38" s="1"/>
  <c r="AF162" i="38" a="1"/>
  <c r="AF162" i="38" s="1"/>
  <c r="AG162" i="38" a="1"/>
  <c r="AG162" i="38" s="1"/>
  <c r="AH162" i="38" a="1"/>
  <c r="AH162" i="38" s="1"/>
  <c r="AI162" i="38" a="1"/>
  <c r="AI162" i="38" s="1"/>
  <c r="AJ162" i="38" a="1"/>
  <c r="AJ162" i="38" s="1"/>
  <c r="AK162" i="38" a="1"/>
  <c r="AK162" i="38" s="1"/>
  <c r="AL162" i="38" a="1"/>
  <c r="AL162" i="38" s="1"/>
  <c r="AM162" i="38" a="1"/>
  <c r="AM162" i="38" s="1"/>
  <c r="P163" i="38" a="1"/>
  <c r="P163" i="38" s="1"/>
  <c r="Q163" i="38" a="1"/>
  <c r="Q163" i="38" s="1"/>
  <c r="R163" i="38" a="1"/>
  <c r="R163" i="38" s="1"/>
  <c r="S163" i="38" a="1"/>
  <c r="S163" i="38" s="1"/>
  <c r="T163" i="38" a="1"/>
  <c r="T163" i="38" s="1"/>
  <c r="U163" i="38" a="1"/>
  <c r="U163" i="38" s="1"/>
  <c r="V163" i="38" a="1"/>
  <c r="V163" i="38" s="1"/>
  <c r="W163" i="38" a="1"/>
  <c r="W163" i="38" s="1"/>
  <c r="X163" i="38" a="1"/>
  <c r="X163" i="38" s="1"/>
  <c r="Y163" i="38" a="1"/>
  <c r="Y163" i="38" s="1"/>
  <c r="Z163" i="38" a="1"/>
  <c r="Z163" i="38" s="1"/>
  <c r="AA163" i="38" a="1"/>
  <c r="AA163" i="38" s="1"/>
  <c r="AB163" i="38" a="1"/>
  <c r="AB163" i="38" s="1"/>
  <c r="AC163" i="38" a="1"/>
  <c r="AC163" i="38" s="1"/>
  <c r="AD163" i="38" a="1"/>
  <c r="AD163" i="38" s="1"/>
  <c r="AE163" i="38" a="1"/>
  <c r="AE163" i="38" s="1"/>
  <c r="AF163" i="38" a="1"/>
  <c r="AF163" i="38" s="1"/>
  <c r="AG163" i="38" a="1"/>
  <c r="AG163" i="38" s="1"/>
  <c r="AH163" i="38" a="1"/>
  <c r="AH163" i="38" s="1"/>
  <c r="AI163" i="38" a="1"/>
  <c r="AI163" i="38" s="1"/>
  <c r="AJ163" i="38" a="1"/>
  <c r="AJ163" i="38" s="1"/>
  <c r="AK163" i="38" a="1"/>
  <c r="AK163" i="38" s="1"/>
  <c r="AL163" i="38" a="1"/>
  <c r="AL163" i="38" s="1"/>
  <c r="AM163" i="38" a="1"/>
  <c r="AM163" i="38" s="1"/>
  <c r="P164" i="38" a="1"/>
  <c r="P164" i="38" s="1"/>
  <c r="Q164" i="38" a="1"/>
  <c r="Q164" i="38" s="1"/>
  <c r="R164" i="38" a="1"/>
  <c r="R164" i="38" s="1"/>
  <c r="S164" i="38" a="1"/>
  <c r="S164" i="38" s="1"/>
  <c r="T164" i="38" a="1"/>
  <c r="T164" i="38" s="1"/>
  <c r="U164" i="38" a="1"/>
  <c r="U164" i="38" s="1"/>
  <c r="V164" i="38" a="1"/>
  <c r="V164" i="38" s="1"/>
  <c r="W164" i="38" a="1"/>
  <c r="W164" i="38" s="1"/>
  <c r="X164" i="38" a="1"/>
  <c r="X164" i="38" s="1"/>
  <c r="Y164" i="38" a="1"/>
  <c r="Y164" i="38" s="1"/>
  <c r="Z164" i="38" a="1"/>
  <c r="Z164" i="38" s="1"/>
  <c r="AA164" i="38" a="1"/>
  <c r="AA164" i="38" s="1"/>
  <c r="AB164" i="38" a="1"/>
  <c r="AB164" i="38" s="1"/>
  <c r="AC164" i="38" a="1"/>
  <c r="AC164" i="38" s="1"/>
  <c r="AD164" i="38" a="1"/>
  <c r="AD164" i="38" s="1"/>
  <c r="AE164" i="38" a="1"/>
  <c r="AE164" i="38" s="1"/>
  <c r="AF164" i="38" a="1"/>
  <c r="AF164" i="38" s="1"/>
  <c r="AG164" i="38" a="1"/>
  <c r="AG164" i="38" s="1"/>
  <c r="AH164" i="38" a="1"/>
  <c r="AH164" i="38" s="1"/>
  <c r="AI164" i="38" a="1"/>
  <c r="AI164" i="38" s="1"/>
  <c r="AJ164" i="38" a="1"/>
  <c r="AJ164" i="38" s="1"/>
  <c r="AK164" i="38" a="1"/>
  <c r="AK164" i="38" s="1"/>
  <c r="AL164" i="38" a="1"/>
  <c r="AL164" i="38" s="1"/>
  <c r="AM164" i="38" a="1"/>
  <c r="AM164" i="38" s="1"/>
  <c r="P165" i="38" a="1"/>
  <c r="P165" i="38" s="1"/>
  <c r="Q165" i="38" a="1"/>
  <c r="Q165" i="38" s="1"/>
  <c r="R165" i="38" a="1"/>
  <c r="R165" i="38" s="1"/>
  <c r="S165" i="38" a="1"/>
  <c r="S165" i="38" s="1"/>
  <c r="T165" i="38" a="1"/>
  <c r="T165" i="38" s="1"/>
  <c r="U165" i="38" a="1"/>
  <c r="U165" i="38" s="1"/>
  <c r="V165" i="38" a="1"/>
  <c r="V165" i="38" s="1"/>
  <c r="W165" i="38" a="1"/>
  <c r="W165" i="38" s="1"/>
  <c r="X165" i="38" a="1"/>
  <c r="X165" i="38" s="1"/>
  <c r="Y165" i="38" a="1"/>
  <c r="Y165" i="38" s="1"/>
  <c r="Z165" i="38" a="1"/>
  <c r="Z165" i="38" s="1"/>
  <c r="AA165" i="38" a="1"/>
  <c r="AA165" i="38" s="1"/>
  <c r="AB165" i="38" a="1"/>
  <c r="AB165" i="38" s="1"/>
  <c r="AC165" i="38" a="1"/>
  <c r="AC165" i="38" s="1"/>
  <c r="AD165" i="38" a="1"/>
  <c r="AD165" i="38" s="1"/>
  <c r="AE165" i="38" a="1"/>
  <c r="AE165" i="38" s="1"/>
  <c r="AF165" i="38" a="1"/>
  <c r="AF165" i="38" s="1"/>
  <c r="AG165" i="38" a="1"/>
  <c r="AG165" i="38" s="1"/>
  <c r="AH165" i="38" a="1"/>
  <c r="AH165" i="38" s="1"/>
  <c r="AI165" i="38" a="1"/>
  <c r="AI165" i="38" s="1"/>
  <c r="AJ165" i="38" a="1"/>
  <c r="AJ165" i="38" s="1"/>
  <c r="AK165" i="38" a="1"/>
  <c r="AK165" i="38" s="1"/>
  <c r="AL165" i="38" a="1"/>
  <c r="AL165" i="38" s="1"/>
  <c r="AM165" i="38" a="1"/>
  <c r="AM165" i="38" s="1"/>
  <c r="P166" i="38" a="1"/>
  <c r="P166" i="38" s="1"/>
  <c r="Q166" i="38" a="1"/>
  <c r="Q166" i="38" s="1"/>
  <c r="R166" i="38" a="1"/>
  <c r="R166" i="38" s="1"/>
  <c r="S166" i="38" a="1"/>
  <c r="S166" i="38" s="1"/>
  <c r="T166" i="38" a="1"/>
  <c r="T166" i="38" s="1"/>
  <c r="U166" i="38" a="1"/>
  <c r="U166" i="38" s="1"/>
  <c r="V166" i="38" a="1"/>
  <c r="V166" i="38" s="1"/>
  <c r="W166" i="38" a="1"/>
  <c r="W166" i="38" s="1"/>
  <c r="X166" i="38" a="1"/>
  <c r="X166" i="38" s="1"/>
  <c r="Y166" i="38" a="1"/>
  <c r="Y166" i="38" s="1"/>
  <c r="Z166" i="38" a="1"/>
  <c r="Z166" i="38" s="1"/>
  <c r="AA166" i="38" a="1"/>
  <c r="AA166" i="38" s="1"/>
  <c r="AB166" i="38" a="1"/>
  <c r="AB166" i="38" s="1"/>
  <c r="AC166" i="38" a="1"/>
  <c r="AC166" i="38" s="1"/>
  <c r="AD166" i="38" a="1"/>
  <c r="AD166" i="38" s="1"/>
  <c r="AE166" i="38" a="1"/>
  <c r="AE166" i="38" s="1"/>
  <c r="AF166" i="38" a="1"/>
  <c r="AF166" i="38" s="1"/>
  <c r="AG166" i="38" a="1"/>
  <c r="AG166" i="38" s="1"/>
  <c r="AH166" i="38" a="1"/>
  <c r="AH166" i="38" s="1"/>
  <c r="AI166" i="38" a="1"/>
  <c r="AI166" i="38" s="1"/>
  <c r="AJ166" i="38" a="1"/>
  <c r="AJ166" i="38" s="1"/>
  <c r="AK166" i="38" a="1"/>
  <c r="AK166" i="38" s="1"/>
  <c r="AL166" i="38" a="1"/>
  <c r="AL166" i="38" s="1"/>
  <c r="AM166" i="38" a="1"/>
  <c r="AM166" i="38" s="1"/>
  <c r="P167" i="38" a="1"/>
  <c r="P167" i="38" s="1"/>
  <c r="Q167" i="38" a="1"/>
  <c r="Q167" i="38" s="1"/>
  <c r="R167" i="38" a="1"/>
  <c r="R167" i="38" s="1"/>
  <c r="S167" i="38" a="1"/>
  <c r="S167" i="38" s="1"/>
  <c r="T167" i="38" a="1"/>
  <c r="T167" i="38" s="1"/>
  <c r="U167" i="38" a="1"/>
  <c r="U167" i="38" s="1"/>
  <c r="V167" i="38" a="1"/>
  <c r="V167" i="38" s="1"/>
  <c r="W167" i="38" a="1"/>
  <c r="W167" i="38" s="1"/>
  <c r="X167" i="38" a="1"/>
  <c r="X167" i="38" s="1"/>
  <c r="Y167" i="38" a="1"/>
  <c r="Y167" i="38" s="1"/>
  <c r="Z167" i="38" a="1"/>
  <c r="Z167" i="38" s="1"/>
  <c r="AA167" i="38" a="1"/>
  <c r="AA167" i="38" s="1"/>
  <c r="AB167" i="38" a="1"/>
  <c r="AB167" i="38" s="1"/>
  <c r="AC167" i="38" a="1"/>
  <c r="AC167" i="38" s="1"/>
  <c r="AD167" i="38" a="1"/>
  <c r="AD167" i="38" s="1"/>
  <c r="AE167" i="38" a="1"/>
  <c r="AE167" i="38" s="1"/>
  <c r="AF167" i="38" a="1"/>
  <c r="AF167" i="38" s="1"/>
  <c r="AG167" i="38" a="1"/>
  <c r="AG167" i="38" s="1"/>
  <c r="AH167" i="38" a="1"/>
  <c r="AH167" i="38" s="1"/>
  <c r="AI167" i="38" a="1"/>
  <c r="AI167" i="38" s="1"/>
  <c r="AJ167" i="38" a="1"/>
  <c r="AJ167" i="38" s="1"/>
  <c r="AK167" i="38" a="1"/>
  <c r="AK167" i="38" s="1"/>
  <c r="AL167" i="38" a="1"/>
  <c r="AL167" i="38" s="1"/>
  <c r="AM167" i="38" a="1"/>
  <c r="AM167" i="38" s="1"/>
  <c r="P168" i="38" a="1"/>
  <c r="P168" i="38" s="1"/>
  <c r="Q168" i="38" a="1"/>
  <c r="Q168" i="38" s="1"/>
  <c r="R168" i="38" a="1"/>
  <c r="R168" i="38" s="1"/>
  <c r="S168" i="38" a="1"/>
  <c r="S168" i="38" s="1"/>
  <c r="T168" i="38" a="1"/>
  <c r="T168" i="38" s="1"/>
  <c r="U168" i="38" a="1"/>
  <c r="U168" i="38" s="1"/>
  <c r="V168" i="38" a="1"/>
  <c r="V168" i="38" s="1"/>
  <c r="W168" i="38" a="1"/>
  <c r="W168" i="38" s="1"/>
  <c r="X168" i="38" a="1"/>
  <c r="X168" i="38" s="1"/>
  <c r="Y168" i="38" a="1"/>
  <c r="Y168" i="38" s="1"/>
  <c r="Z168" i="38" a="1"/>
  <c r="Z168" i="38" s="1"/>
  <c r="AA168" i="38" a="1"/>
  <c r="AA168" i="38" s="1"/>
  <c r="AB168" i="38" a="1"/>
  <c r="AB168" i="38" s="1"/>
  <c r="AC168" i="38" a="1"/>
  <c r="AC168" i="38" s="1"/>
  <c r="AD168" i="38" a="1"/>
  <c r="AD168" i="38" s="1"/>
  <c r="AE168" i="38" a="1"/>
  <c r="AE168" i="38" s="1"/>
  <c r="AF168" i="38" a="1"/>
  <c r="AF168" i="38" s="1"/>
  <c r="AG168" i="38" a="1"/>
  <c r="AG168" i="38" s="1"/>
  <c r="AH168" i="38" a="1"/>
  <c r="AH168" i="38" s="1"/>
  <c r="AI168" i="38" a="1"/>
  <c r="AI168" i="38" s="1"/>
  <c r="AJ168" i="38" a="1"/>
  <c r="AJ168" i="38" s="1"/>
  <c r="AK168" i="38" a="1"/>
  <c r="AK168" i="38" s="1"/>
  <c r="AL168" i="38" a="1"/>
  <c r="AL168" i="38" s="1"/>
  <c r="AM168" i="38" a="1"/>
  <c r="AM168" i="38" s="1"/>
  <c r="P169" i="38" a="1"/>
  <c r="P169" i="38" s="1"/>
  <c r="Q169" i="38" a="1"/>
  <c r="Q169" i="38" s="1"/>
  <c r="R169" i="38" a="1"/>
  <c r="R169" i="38" s="1"/>
  <c r="S169" i="38" a="1"/>
  <c r="S169" i="38" s="1"/>
  <c r="T169" i="38" a="1"/>
  <c r="T169" i="38" s="1"/>
  <c r="U169" i="38" a="1"/>
  <c r="U169" i="38" s="1"/>
  <c r="V169" i="38" a="1"/>
  <c r="V169" i="38" s="1"/>
  <c r="W169" i="38" a="1"/>
  <c r="W169" i="38" s="1"/>
  <c r="X169" i="38" a="1"/>
  <c r="X169" i="38" s="1"/>
  <c r="Y169" i="38" a="1"/>
  <c r="Y169" i="38" s="1"/>
  <c r="Z169" i="38" a="1"/>
  <c r="Z169" i="38" s="1"/>
  <c r="AA169" i="38" a="1"/>
  <c r="AA169" i="38" s="1"/>
  <c r="AB169" i="38" a="1"/>
  <c r="AB169" i="38" s="1"/>
  <c r="AC169" i="38" a="1"/>
  <c r="AC169" i="38" s="1"/>
  <c r="AD169" i="38" a="1"/>
  <c r="AD169" i="38" s="1"/>
  <c r="AE169" i="38" a="1"/>
  <c r="AE169" i="38" s="1"/>
  <c r="AF169" i="38" a="1"/>
  <c r="AF169" i="38" s="1"/>
  <c r="AG169" i="38" a="1"/>
  <c r="AG169" i="38" s="1"/>
  <c r="AH169" i="38" a="1"/>
  <c r="AH169" i="38" s="1"/>
  <c r="AI169" i="38" a="1"/>
  <c r="AI169" i="38" s="1"/>
  <c r="AJ169" i="38" a="1"/>
  <c r="AJ169" i="38" s="1"/>
  <c r="AK169" i="38" a="1"/>
  <c r="AK169" i="38" s="1"/>
  <c r="AL169" i="38" a="1"/>
  <c r="AL169" i="38" s="1"/>
  <c r="AM169" i="38" a="1"/>
  <c r="AM169" i="38" s="1"/>
  <c r="P170" i="38" a="1"/>
  <c r="P170" i="38" s="1"/>
  <c r="Q170" i="38" a="1"/>
  <c r="Q170" i="38" s="1"/>
  <c r="R170" i="38" a="1"/>
  <c r="R170" i="38" s="1"/>
  <c r="S170" i="38" a="1"/>
  <c r="S170" i="38" s="1"/>
  <c r="T170" i="38" a="1"/>
  <c r="T170" i="38" s="1"/>
  <c r="U170" i="38" a="1"/>
  <c r="U170" i="38" s="1"/>
  <c r="V170" i="38" a="1"/>
  <c r="V170" i="38" s="1"/>
  <c r="W170" i="38" a="1"/>
  <c r="W170" i="38" s="1"/>
  <c r="X170" i="38" a="1"/>
  <c r="X170" i="38" s="1"/>
  <c r="Y170" i="38" a="1"/>
  <c r="Y170" i="38" s="1"/>
  <c r="Z170" i="38" a="1"/>
  <c r="Z170" i="38" s="1"/>
  <c r="AA170" i="38" a="1"/>
  <c r="AA170" i="38" s="1"/>
  <c r="AB170" i="38" a="1"/>
  <c r="AB170" i="38" s="1"/>
  <c r="AC170" i="38" a="1"/>
  <c r="AC170" i="38" s="1"/>
  <c r="AD170" i="38" a="1"/>
  <c r="AD170" i="38" s="1"/>
  <c r="AE170" i="38" a="1"/>
  <c r="AE170" i="38" s="1"/>
  <c r="AF170" i="38" a="1"/>
  <c r="AF170" i="38" s="1"/>
  <c r="AG170" i="38" a="1"/>
  <c r="AG170" i="38" s="1"/>
  <c r="AH170" i="38" a="1"/>
  <c r="AH170" i="38" s="1"/>
  <c r="AI170" i="38" a="1"/>
  <c r="AI170" i="38" s="1"/>
  <c r="AJ170" i="38" a="1"/>
  <c r="AJ170" i="38" s="1"/>
  <c r="AK170" i="38" a="1"/>
  <c r="AK170" i="38" s="1"/>
  <c r="AL170" i="38" a="1"/>
  <c r="AL170" i="38" s="1"/>
  <c r="AM170" i="38" a="1"/>
  <c r="AM170" i="38" s="1"/>
  <c r="P171" i="38" a="1"/>
  <c r="P171" i="38" s="1"/>
  <c r="Q171" i="38" a="1"/>
  <c r="Q171" i="38" s="1"/>
  <c r="R171" i="38" a="1"/>
  <c r="R171" i="38" s="1"/>
  <c r="S171" i="38" a="1"/>
  <c r="S171" i="38" s="1"/>
  <c r="T171" i="38" a="1"/>
  <c r="T171" i="38" s="1"/>
  <c r="U171" i="38" a="1"/>
  <c r="U171" i="38" s="1"/>
  <c r="V171" i="38" a="1"/>
  <c r="V171" i="38" s="1"/>
  <c r="W171" i="38" a="1"/>
  <c r="W171" i="38" s="1"/>
  <c r="X171" i="38" a="1"/>
  <c r="X171" i="38" s="1"/>
  <c r="Y171" i="38" a="1"/>
  <c r="Y171" i="38" s="1"/>
  <c r="Z171" i="38" a="1"/>
  <c r="Z171" i="38" s="1"/>
  <c r="AA171" i="38" a="1"/>
  <c r="AA171" i="38" s="1"/>
  <c r="AB171" i="38" a="1"/>
  <c r="AB171" i="38" s="1"/>
  <c r="AC171" i="38" a="1"/>
  <c r="AC171" i="38" s="1"/>
  <c r="AD171" i="38" a="1"/>
  <c r="AD171" i="38" s="1"/>
  <c r="AE171" i="38" a="1"/>
  <c r="AE171" i="38" s="1"/>
  <c r="AF171" i="38" a="1"/>
  <c r="AF171" i="38" s="1"/>
  <c r="AG171" i="38" a="1"/>
  <c r="AG171" i="38" s="1"/>
  <c r="AH171" i="38" a="1"/>
  <c r="AH171" i="38" s="1"/>
  <c r="AI171" i="38" a="1"/>
  <c r="AI171" i="38" s="1"/>
  <c r="AJ171" i="38" a="1"/>
  <c r="AJ171" i="38" s="1"/>
  <c r="AK171" i="38" a="1"/>
  <c r="AK171" i="38" s="1"/>
  <c r="AL171" i="38" a="1"/>
  <c r="AL171" i="38" s="1"/>
  <c r="AM171" i="38" a="1"/>
  <c r="AM171" i="38" s="1"/>
  <c r="P172" i="38" a="1"/>
  <c r="P172" i="38" s="1"/>
  <c r="Q172" i="38" a="1"/>
  <c r="Q172" i="38" s="1"/>
  <c r="R172" i="38" a="1"/>
  <c r="R172" i="38" s="1"/>
  <c r="S172" i="38" a="1"/>
  <c r="S172" i="38" s="1"/>
  <c r="T172" i="38" a="1"/>
  <c r="T172" i="38" s="1"/>
  <c r="U172" i="38" a="1"/>
  <c r="U172" i="38" s="1"/>
  <c r="V172" i="38" a="1"/>
  <c r="V172" i="38" s="1"/>
  <c r="W172" i="38" a="1"/>
  <c r="W172" i="38" s="1"/>
  <c r="X172" i="38" a="1"/>
  <c r="X172" i="38" s="1"/>
  <c r="Y172" i="38" a="1"/>
  <c r="Y172" i="38" s="1"/>
  <c r="Z172" i="38" a="1"/>
  <c r="Z172" i="38" s="1"/>
  <c r="AA172" i="38" a="1"/>
  <c r="AA172" i="38" s="1"/>
  <c r="AB172" i="38" a="1"/>
  <c r="AB172" i="38" s="1"/>
  <c r="AC172" i="38" a="1"/>
  <c r="AC172" i="38" s="1"/>
  <c r="AD172" i="38" a="1"/>
  <c r="AD172" i="38" s="1"/>
  <c r="AE172" i="38" a="1"/>
  <c r="AE172" i="38" s="1"/>
  <c r="AF172" i="38" a="1"/>
  <c r="AF172" i="38" s="1"/>
  <c r="AG172" i="38" a="1"/>
  <c r="AG172" i="38" s="1"/>
  <c r="AH172" i="38" a="1"/>
  <c r="AH172" i="38" s="1"/>
  <c r="AI172" i="38" a="1"/>
  <c r="AI172" i="38" s="1"/>
  <c r="AJ172" i="38" a="1"/>
  <c r="AJ172" i="38" s="1"/>
  <c r="AK172" i="38" a="1"/>
  <c r="AK172" i="38" s="1"/>
  <c r="AL172" i="38" a="1"/>
  <c r="AL172" i="38" s="1"/>
  <c r="AM172" i="38" a="1"/>
  <c r="AM172" i="38" s="1"/>
  <c r="P173" i="38" a="1"/>
  <c r="P173" i="38" s="1"/>
  <c r="Q173" i="38" a="1"/>
  <c r="Q173" i="38" s="1"/>
  <c r="R173" i="38" a="1"/>
  <c r="R173" i="38" s="1"/>
  <c r="S173" i="38" a="1"/>
  <c r="S173" i="38" s="1"/>
  <c r="T173" i="38" a="1"/>
  <c r="T173" i="38" s="1"/>
  <c r="U173" i="38" a="1"/>
  <c r="U173" i="38" s="1"/>
  <c r="V173" i="38" a="1"/>
  <c r="V173" i="38" s="1"/>
  <c r="W173" i="38" a="1"/>
  <c r="W173" i="38" s="1"/>
  <c r="X173" i="38" a="1"/>
  <c r="X173" i="38" s="1"/>
  <c r="Y173" i="38" a="1"/>
  <c r="Y173" i="38" s="1"/>
  <c r="Z173" i="38" a="1"/>
  <c r="Z173" i="38" s="1"/>
  <c r="AA173" i="38" a="1"/>
  <c r="AA173" i="38" s="1"/>
  <c r="AB173" i="38" a="1"/>
  <c r="AB173" i="38" s="1"/>
  <c r="AC173" i="38" a="1"/>
  <c r="AC173" i="38" s="1"/>
  <c r="AD173" i="38" a="1"/>
  <c r="AD173" i="38" s="1"/>
  <c r="AE173" i="38" a="1"/>
  <c r="AE173" i="38" s="1"/>
  <c r="AF173" i="38" a="1"/>
  <c r="AF173" i="38" s="1"/>
  <c r="AG173" i="38" a="1"/>
  <c r="AG173" i="38" s="1"/>
  <c r="AH173" i="38" a="1"/>
  <c r="AH173" i="38" s="1"/>
  <c r="AI173" i="38" a="1"/>
  <c r="AI173" i="38" s="1"/>
  <c r="AJ173" i="38" a="1"/>
  <c r="AJ173" i="38" s="1"/>
  <c r="AK173" i="38" a="1"/>
  <c r="AK173" i="38" s="1"/>
  <c r="AL173" i="38" a="1"/>
  <c r="AL173" i="38" s="1"/>
  <c r="AM173" i="38" a="1"/>
  <c r="AM173" i="38" s="1"/>
  <c r="P174" i="38" a="1"/>
  <c r="P174" i="38" s="1"/>
  <c r="Q174" i="38" a="1"/>
  <c r="Q174" i="38" s="1"/>
  <c r="R174" i="38" a="1"/>
  <c r="R174" i="38" s="1"/>
  <c r="S174" i="38" a="1"/>
  <c r="S174" i="38" s="1"/>
  <c r="T174" i="38" a="1"/>
  <c r="T174" i="38" s="1"/>
  <c r="U174" i="38" a="1"/>
  <c r="U174" i="38" s="1"/>
  <c r="V174" i="38" a="1"/>
  <c r="V174" i="38" s="1"/>
  <c r="W174" i="38" a="1"/>
  <c r="W174" i="38" s="1"/>
  <c r="X174" i="38" a="1"/>
  <c r="X174" i="38" s="1"/>
  <c r="Y174" i="38" a="1"/>
  <c r="Y174" i="38" s="1"/>
  <c r="Z174" i="38" a="1"/>
  <c r="Z174" i="38" s="1"/>
  <c r="AA174" i="38" a="1"/>
  <c r="AA174" i="38" s="1"/>
  <c r="AB174" i="38" a="1"/>
  <c r="AB174" i="38" s="1"/>
  <c r="AC174" i="38" a="1"/>
  <c r="AC174" i="38" s="1"/>
  <c r="AD174" i="38" a="1"/>
  <c r="AD174" i="38" s="1"/>
  <c r="AE174" i="38" a="1"/>
  <c r="AE174" i="38" s="1"/>
  <c r="AF174" i="38" a="1"/>
  <c r="AF174" i="38" s="1"/>
  <c r="AG174" i="38" a="1"/>
  <c r="AG174" i="38" s="1"/>
  <c r="AH174" i="38" a="1"/>
  <c r="AH174" i="38" s="1"/>
  <c r="AI174" i="38" a="1"/>
  <c r="AI174" i="38" s="1"/>
  <c r="AJ174" i="38" a="1"/>
  <c r="AJ174" i="38" s="1"/>
  <c r="AK174" i="38" a="1"/>
  <c r="AK174" i="38" s="1"/>
  <c r="AL174" i="38" a="1"/>
  <c r="AL174" i="38" s="1"/>
  <c r="AM174" i="38" a="1"/>
  <c r="AM174" i="38" s="1"/>
  <c r="Q140" i="38" a="1"/>
  <c r="Q140" i="38" s="1"/>
  <c r="R140" i="38" a="1"/>
  <c r="R140" i="38" s="1"/>
  <c r="S140" i="38" a="1"/>
  <c r="S140" i="38" s="1"/>
  <c r="T140" i="38" a="1"/>
  <c r="T140" i="38" s="1"/>
  <c r="U140" i="38" a="1"/>
  <c r="U140" i="38" s="1"/>
  <c r="V140" i="38" a="1"/>
  <c r="V140" i="38" s="1"/>
  <c r="W140" i="38" a="1"/>
  <c r="W140" i="38" s="1"/>
  <c r="X140" i="38" a="1"/>
  <c r="X140" i="38" s="1"/>
  <c r="Y140" i="38" a="1"/>
  <c r="Y140" i="38" s="1"/>
  <c r="Z140" i="38" a="1"/>
  <c r="Z140" i="38" s="1"/>
  <c r="AA140" i="38" a="1"/>
  <c r="AA140" i="38" s="1"/>
  <c r="AB140" i="38" a="1"/>
  <c r="AB140" i="38" s="1"/>
  <c r="AC140" i="38" a="1"/>
  <c r="AC140" i="38" s="1"/>
  <c r="AD140" i="38" a="1"/>
  <c r="AD140" i="38" s="1"/>
  <c r="AE140" i="38" a="1"/>
  <c r="AE140" i="38" s="1"/>
  <c r="AF140" i="38" a="1"/>
  <c r="AF140" i="38" s="1"/>
  <c r="AG140" i="38" a="1"/>
  <c r="AG140" i="38" s="1"/>
  <c r="AH140" i="38" a="1"/>
  <c r="AH140" i="38" s="1"/>
  <c r="AI140" i="38" a="1"/>
  <c r="AI140" i="38" s="1"/>
  <c r="AJ140" i="38" a="1"/>
  <c r="AJ140" i="38" s="1"/>
  <c r="AK140" i="38" a="1"/>
  <c r="AK140" i="38" s="1"/>
  <c r="AL140" i="38" a="1"/>
  <c r="AL140" i="38" s="1"/>
  <c r="AM140" i="38" a="1"/>
  <c r="AM140" i="38" s="1"/>
  <c r="I141" i="38"/>
  <c r="I142" i="38"/>
  <c r="I143" i="38"/>
  <c r="I144" i="38"/>
  <c r="I145" i="38"/>
  <c r="I146" i="38"/>
  <c r="I147" i="38"/>
  <c r="I148" i="38"/>
  <c r="I149" i="38"/>
  <c r="I150" i="38"/>
  <c r="I151" i="38"/>
  <c r="I152" i="38"/>
  <c r="I153" i="38"/>
  <c r="I154" i="38"/>
  <c r="I155" i="38"/>
  <c r="I156" i="38"/>
  <c r="I157" i="38"/>
  <c r="I158" i="38"/>
  <c r="I159" i="38"/>
  <c r="I160" i="38"/>
  <c r="I161" i="38"/>
  <c r="I162" i="38"/>
  <c r="I163" i="38"/>
  <c r="I164" i="38"/>
  <c r="I165" i="38"/>
  <c r="I166" i="38"/>
  <c r="I167" i="38"/>
  <c r="I168" i="38"/>
  <c r="I169" i="38"/>
  <c r="I170" i="38"/>
  <c r="I171" i="38"/>
  <c r="I172" i="38"/>
  <c r="I173" i="38"/>
  <c r="I174" i="38"/>
  <c r="F141" i="38"/>
  <c r="F142" i="38"/>
  <c r="F143" i="38"/>
  <c r="F144" i="38"/>
  <c r="F145" i="38"/>
  <c r="F146" i="38"/>
  <c r="F147" i="38"/>
  <c r="F148" i="38"/>
  <c r="F149" i="38"/>
  <c r="F150" i="38"/>
  <c r="F151" i="38"/>
  <c r="F152" i="38"/>
  <c r="F153" i="38"/>
  <c r="F154" i="38"/>
  <c r="F155" i="38"/>
  <c r="F156" i="38"/>
  <c r="F157" i="38"/>
  <c r="F158" i="38"/>
  <c r="F159" i="38"/>
  <c r="F160" i="38"/>
  <c r="F161" i="38"/>
  <c r="F162" i="38"/>
  <c r="F163" i="38"/>
  <c r="F164" i="38"/>
  <c r="F165" i="38"/>
  <c r="F166" i="38"/>
  <c r="F167" i="38"/>
  <c r="F168" i="38"/>
  <c r="F169" i="38"/>
  <c r="F170" i="38"/>
  <c r="F171" i="38"/>
  <c r="F172" i="38"/>
  <c r="F173" i="38"/>
  <c r="F174" i="38"/>
  <c r="E141" i="38"/>
  <c r="E142" i="38"/>
  <c r="E143" i="38"/>
  <c r="E144" i="38"/>
  <c r="E145" i="38"/>
  <c r="E146" i="38"/>
  <c r="E147" i="38"/>
  <c r="E148" i="38"/>
  <c r="E149" i="38"/>
  <c r="E150" i="38"/>
  <c r="E151" i="38"/>
  <c r="E152" i="38"/>
  <c r="E153" i="38"/>
  <c r="E154" i="38"/>
  <c r="E155" i="38"/>
  <c r="E156" i="38"/>
  <c r="E157" i="38"/>
  <c r="E158" i="38"/>
  <c r="E159" i="38"/>
  <c r="E160" i="38"/>
  <c r="E161" i="38"/>
  <c r="E162" i="38"/>
  <c r="E163" i="38"/>
  <c r="E164" i="38"/>
  <c r="E165" i="38"/>
  <c r="E166" i="38"/>
  <c r="E167" i="38"/>
  <c r="E168" i="38"/>
  <c r="E169" i="38"/>
  <c r="E170" i="38"/>
  <c r="E171" i="38"/>
  <c r="E172" i="38"/>
  <c r="E173" i="38"/>
  <c r="E174"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C141" i="38"/>
  <c r="C142" i="38"/>
  <c r="C143" i="38"/>
  <c r="C144" i="38"/>
  <c r="C145" i="38"/>
  <c r="C146" i="38"/>
  <c r="C147" i="38"/>
  <c r="C148" i="38"/>
  <c r="C149" i="38"/>
  <c r="C150" i="38"/>
  <c r="C151" i="38"/>
  <c r="C152" i="38"/>
  <c r="C153" i="38"/>
  <c r="C154" i="38"/>
  <c r="C155" i="38"/>
  <c r="C156" i="38"/>
  <c r="C157" i="38"/>
  <c r="C158" i="38"/>
  <c r="C159" i="38"/>
  <c r="C160" i="38"/>
  <c r="C161" i="38"/>
  <c r="C162" i="38"/>
  <c r="C163" i="38"/>
  <c r="C164" i="38"/>
  <c r="C165" i="38"/>
  <c r="C166" i="38"/>
  <c r="C167" i="38"/>
  <c r="C168" i="38"/>
  <c r="C169" i="38"/>
  <c r="C170" i="38"/>
  <c r="C171" i="38"/>
  <c r="C172" i="38"/>
  <c r="C173" i="38"/>
  <c r="C174" i="38"/>
  <c r="M40" i="42" l="1"/>
  <c r="X89" i="36" s="1"/>
  <c r="N40" i="42"/>
  <c r="O40" i="42"/>
  <c r="Z89" i="36" s="1"/>
  <c r="P40" i="42"/>
  <c r="Q40" i="42"/>
  <c r="AB89" i="36" s="1"/>
  <c r="P38" i="36"/>
  <c r="R40" i="42"/>
  <c r="AC89" i="36" s="1"/>
  <c r="N38" i="42"/>
  <c r="M38" i="42"/>
  <c r="O38" i="42"/>
  <c r="Z87" i="36" s="1"/>
  <c r="P38" i="42"/>
  <c r="AA87" i="36" s="1"/>
  <c r="Q38" i="42"/>
  <c r="AB87" i="36" s="1"/>
  <c r="R38" i="42"/>
  <c r="P36" i="36"/>
  <c r="P35" i="36"/>
  <c r="N37" i="42"/>
  <c r="Y86" i="36" s="1"/>
  <c r="O37" i="42"/>
  <c r="Z86" i="36" s="1"/>
  <c r="P37" i="42"/>
  <c r="AA86" i="36" s="1"/>
  <c r="Q37" i="42"/>
  <c r="AB86" i="36" s="1"/>
  <c r="R37" i="42"/>
  <c r="AC86" i="36" s="1"/>
  <c r="M37" i="42"/>
  <c r="X86" i="36" s="1"/>
  <c r="P34" i="36"/>
  <c r="N36" i="42"/>
  <c r="Y85" i="36" s="1"/>
  <c r="O36" i="42"/>
  <c r="Z85" i="36" s="1"/>
  <c r="P36" i="42"/>
  <c r="AA85" i="36" s="1"/>
  <c r="M36" i="42"/>
  <c r="X85" i="36" s="1"/>
  <c r="Q36" i="42"/>
  <c r="AB85" i="36" s="1"/>
  <c r="R36" i="42"/>
  <c r="AC85" i="36" s="1"/>
  <c r="M34" i="42"/>
  <c r="X83" i="36" s="1"/>
  <c r="P32" i="36"/>
  <c r="N34" i="42"/>
  <c r="Y83" i="36" s="1"/>
  <c r="O34" i="42"/>
  <c r="P34" i="42"/>
  <c r="Q34" i="42"/>
  <c r="AB83" i="36" s="1"/>
  <c r="R34" i="42"/>
  <c r="AC83" i="36" s="1"/>
  <c r="V152" i="41"/>
  <c r="W33" i="36" s="1"/>
  <c r="Y35" i="36"/>
  <c r="Z35" i="36"/>
  <c r="AA35" i="36"/>
  <c r="AB35" i="36"/>
  <c r="AC35" i="36"/>
  <c r="R35" i="36"/>
  <c r="Q35" i="36"/>
  <c r="S35" i="36"/>
  <c r="T35" i="36"/>
  <c r="U35" i="36"/>
  <c r="V35" i="36"/>
  <c r="W35" i="36"/>
  <c r="X35" i="36"/>
  <c r="X34" i="36"/>
  <c r="Y34" i="36"/>
  <c r="Z34" i="36"/>
  <c r="AA34" i="36"/>
  <c r="AB34" i="36"/>
  <c r="AC34" i="36"/>
  <c r="R34" i="36"/>
  <c r="Q34" i="36"/>
  <c r="S34" i="36"/>
  <c r="T34" i="36"/>
  <c r="U34" i="36"/>
  <c r="V34" i="36"/>
  <c r="W34" i="36"/>
  <c r="S32" i="36"/>
  <c r="T32" i="36"/>
  <c r="U32" i="36"/>
  <c r="V32" i="36"/>
  <c r="W32" i="36"/>
  <c r="X32" i="36"/>
  <c r="Y32" i="36"/>
  <c r="Z83" i="36"/>
  <c r="R32" i="36"/>
  <c r="AA83" i="36"/>
  <c r="Z32" i="36"/>
  <c r="AA32" i="36"/>
  <c r="AB32" i="36"/>
  <c r="AC32" i="36"/>
  <c r="Q32" i="36"/>
  <c r="AB36" i="36"/>
  <c r="AC36" i="36"/>
  <c r="R36" i="36"/>
  <c r="Q36" i="36"/>
  <c r="Y87" i="36"/>
  <c r="S36" i="36"/>
  <c r="X87" i="36"/>
  <c r="T36" i="36"/>
  <c r="U36" i="36"/>
  <c r="V36" i="36"/>
  <c r="AC87" i="36"/>
  <c r="AA36" i="36"/>
  <c r="Z36" i="36"/>
  <c r="Y36" i="36"/>
  <c r="X36" i="36"/>
  <c r="W36" i="36"/>
  <c r="R38" i="36"/>
  <c r="S38" i="36"/>
  <c r="T38" i="36"/>
  <c r="U38" i="36"/>
  <c r="V38" i="36"/>
  <c r="W38" i="36"/>
  <c r="X38" i="36"/>
  <c r="Y38" i="36"/>
  <c r="Z38" i="36"/>
  <c r="AA38" i="36"/>
  <c r="AB38" i="36"/>
  <c r="AC38" i="36"/>
  <c r="Q38" i="36"/>
  <c r="Y89" i="36"/>
  <c r="AA89" i="36"/>
  <c r="R33" i="36" l="1"/>
  <c r="AA33" i="36"/>
  <c r="V33" i="36"/>
  <c r="Q35" i="42"/>
  <c r="AB84" i="36" s="1"/>
  <c r="R35" i="42"/>
  <c r="AC84" i="36" s="1"/>
  <c r="P33" i="36"/>
  <c r="M35" i="42"/>
  <c r="X84" i="36" s="1"/>
  <c r="N35" i="42"/>
  <c r="Y84" i="36" s="1"/>
  <c r="O35" i="42"/>
  <c r="Z84" i="36" s="1"/>
  <c r="P35" i="42"/>
  <c r="AA84" i="36" s="1"/>
  <c r="Z33" i="36"/>
  <c r="T33" i="36"/>
  <c r="U33" i="36"/>
  <c r="AC33" i="36"/>
  <c r="AB33" i="36"/>
  <c r="Y33" i="36"/>
  <c r="S33" i="36"/>
  <c r="X33" i="36"/>
  <c r="Q33" i="36"/>
  <c r="M17" i="42"/>
  <c r="M51" i="42" s="1"/>
  <c r="M18" i="42"/>
  <c r="M19" i="42"/>
  <c r="M53" i="42" s="1"/>
  <c r="M20" i="42"/>
  <c r="M21" i="42"/>
  <c r="M55" i="42" s="1"/>
  <c r="M23" i="42"/>
  <c r="C7" i="20"/>
  <c r="E48" i="32"/>
  <c r="E49" i="32"/>
  <c r="E50" i="32"/>
  <c r="E51" i="32"/>
  <c r="E52" i="32"/>
  <c r="E53" i="32"/>
  <c r="E54" i="32"/>
  <c r="E55" i="32"/>
  <c r="E56" i="32"/>
  <c r="E62" i="32"/>
  <c r="E47" i="32"/>
  <c r="N18" i="32"/>
  <c r="N19" i="32"/>
  <c r="N20" i="32"/>
  <c r="N21" i="32"/>
  <c r="N23" i="32"/>
  <c r="L17" i="32"/>
  <c r="N17" i="32" s="1"/>
  <c r="L18" i="32"/>
  <c r="L19" i="32"/>
  <c r="L20" i="32"/>
  <c r="L21" i="32"/>
  <c r="L23" i="32"/>
  <c r="X67" i="36" l="1"/>
  <c r="M52" i="42"/>
  <c r="X69" i="36"/>
  <c r="M54" i="42"/>
  <c r="X103" i="36" s="1"/>
  <c r="X72" i="36"/>
  <c r="M57" i="42"/>
  <c r="X106" i="36" s="1"/>
  <c r="X70" i="36"/>
  <c r="X68" i="36"/>
  <c r="X100" i="36"/>
  <c r="X66" i="36"/>
  <c r="X104" i="36"/>
  <c r="X102" i="36"/>
  <c r="C6" i="43"/>
  <c r="D6" i="43"/>
  <c r="E6" i="43"/>
  <c r="F6" i="43"/>
  <c r="C7" i="43"/>
  <c r="D7" i="43"/>
  <c r="E7" i="43"/>
  <c r="F7" i="43"/>
  <c r="C8" i="43"/>
  <c r="D8" i="43"/>
  <c r="E8" i="43"/>
  <c r="F8" i="43"/>
  <c r="C9" i="43"/>
  <c r="D9" i="43"/>
  <c r="E9" i="43"/>
  <c r="F9" i="43"/>
  <c r="C10" i="43"/>
  <c r="D10" i="43"/>
  <c r="E10" i="43"/>
  <c r="F10" i="43"/>
  <c r="C11" i="43"/>
  <c r="D11" i="43"/>
  <c r="E11" i="43"/>
  <c r="F11" i="43"/>
  <c r="C12" i="43"/>
  <c r="D12" i="43"/>
  <c r="E12" i="43"/>
  <c r="F12" i="43"/>
  <c r="C13" i="43"/>
  <c r="D13" i="43"/>
  <c r="E13" i="43"/>
  <c r="F13" i="43"/>
  <c r="C14" i="43"/>
  <c r="D14" i="43"/>
  <c r="E14" i="43"/>
  <c r="F14" i="43"/>
  <c r="C15" i="43"/>
  <c r="D15" i="43"/>
  <c r="E15" i="43"/>
  <c r="F15" i="43"/>
  <c r="C16" i="43"/>
  <c r="D16" i="43"/>
  <c r="E16" i="43"/>
  <c r="F16" i="43"/>
  <c r="C17" i="43"/>
  <c r="D17" i="43"/>
  <c r="E17" i="43"/>
  <c r="F17" i="43"/>
  <c r="C18" i="43"/>
  <c r="D18" i="43"/>
  <c r="E18" i="43"/>
  <c r="F18" i="43"/>
  <c r="C19" i="43"/>
  <c r="D19" i="43"/>
  <c r="E19" i="43"/>
  <c r="F19" i="43"/>
  <c r="C20" i="43"/>
  <c r="D20" i="43"/>
  <c r="E20" i="43"/>
  <c r="F20" i="43"/>
  <c r="C21" i="43"/>
  <c r="D21" i="43"/>
  <c r="E21" i="43"/>
  <c r="F21" i="43"/>
  <c r="C22" i="43"/>
  <c r="D22" i="43"/>
  <c r="E22" i="43"/>
  <c r="F22" i="43"/>
  <c r="C23" i="43"/>
  <c r="D23" i="43"/>
  <c r="E23" i="43"/>
  <c r="F23" i="43"/>
  <c r="C24" i="43"/>
  <c r="D24" i="43"/>
  <c r="E24" i="43"/>
  <c r="F24" i="43"/>
  <c r="C25" i="43"/>
  <c r="D25" i="43"/>
  <c r="E25" i="43"/>
  <c r="F25" i="43"/>
  <c r="C26" i="43"/>
  <c r="D26" i="43"/>
  <c r="E26" i="43"/>
  <c r="F26" i="43"/>
  <c r="C27" i="43"/>
  <c r="D27" i="43"/>
  <c r="E27" i="43"/>
  <c r="F27" i="43"/>
  <c r="C28" i="43"/>
  <c r="D28" i="43"/>
  <c r="E28" i="43"/>
  <c r="F28" i="43"/>
  <c r="C29" i="43"/>
  <c r="D29" i="43"/>
  <c r="E29" i="43"/>
  <c r="F29" i="43"/>
  <c r="C30" i="43"/>
  <c r="D30" i="43"/>
  <c r="E30" i="43"/>
  <c r="F30" i="43"/>
  <c r="C31" i="43"/>
  <c r="D31" i="43"/>
  <c r="E31" i="43"/>
  <c r="F31" i="43"/>
  <c r="C32" i="43"/>
  <c r="D32" i="43"/>
  <c r="E32" i="43"/>
  <c r="F32" i="43"/>
  <c r="C33" i="43"/>
  <c r="D33" i="43"/>
  <c r="E33" i="43"/>
  <c r="F33" i="43"/>
  <c r="C34" i="43"/>
  <c r="D34" i="43"/>
  <c r="E34" i="43"/>
  <c r="F34" i="43"/>
  <c r="C35" i="43"/>
  <c r="D35" i="43"/>
  <c r="E35" i="43"/>
  <c r="F35" i="43"/>
  <c r="C36" i="43"/>
  <c r="D36" i="43"/>
  <c r="E36" i="43"/>
  <c r="F36" i="43"/>
  <c r="C37" i="43"/>
  <c r="D37" i="43"/>
  <c r="E37" i="43"/>
  <c r="F37" i="43"/>
  <c r="C38" i="43"/>
  <c r="D38" i="43"/>
  <c r="E38" i="43"/>
  <c r="F38" i="43"/>
  <c r="C39" i="43"/>
  <c r="D39" i="43"/>
  <c r="E39" i="43"/>
  <c r="F39" i="43"/>
  <c r="C40" i="43"/>
  <c r="D40" i="43"/>
  <c r="E40" i="43"/>
  <c r="F40" i="43"/>
  <c r="C41" i="43"/>
  <c r="D41" i="43"/>
  <c r="E41" i="43"/>
  <c r="F41" i="43"/>
  <c r="C42" i="43"/>
  <c r="D42" i="43"/>
  <c r="E42" i="43"/>
  <c r="F42" i="43"/>
  <c r="C43" i="43"/>
  <c r="D43" i="43"/>
  <c r="E43" i="43"/>
  <c r="F43" i="43"/>
  <c r="C44" i="43"/>
  <c r="D44" i="43"/>
  <c r="E44" i="43"/>
  <c r="F44" i="43"/>
  <c r="C45" i="43"/>
  <c r="D45" i="43"/>
  <c r="E45" i="43"/>
  <c r="F45" i="43"/>
  <c r="C46" i="43"/>
  <c r="D46" i="43"/>
  <c r="E46" i="43"/>
  <c r="F46" i="43"/>
  <c r="C47" i="43"/>
  <c r="D47" i="43"/>
  <c r="E47" i="43"/>
  <c r="F47" i="43"/>
  <c r="C48" i="43"/>
  <c r="D48" i="43"/>
  <c r="E48" i="43"/>
  <c r="F48" i="43"/>
  <c r="C49" i="43"/>
  <c r="D49" i="43"/>
  <c r="E49" i="43"/>
  <c r="F49" i="43"/>
  <c r="C50" i="43"/>
  <c r="D50" i="43"/>
  <c r="E50" i="43"/>
  <c r="F50" i="43"/>
  <c r="C51" i="43"/>
  <c r="D51" i="43"/>
  <c r="E51" i="43"/>
  <c r="F51" i="43"/>
  <c r="C52" i="43"/>
  <c r="D52" i="43"/>
  <c r="E52" i="43"/>
  <c r="F52" i="43"/>
  <c r="C53" i="43"/>
  <c r="D53" i="43"/>
  <c r="E53" i="43"/>
  <c r="F53" i="43"/>
  <c r="C54" i="43"/>
  <c r="D54" i="43"/>
  <c r="E54" i="43"/>
  <c r="F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C72" i="43"/>
  <c r="D72" i="43"/>
  <c r="E72" i="43"/>
  <c r="F72" i="43"/>
  <c r="C73" i="43"/>
  <c r="D73" i="43"/>
  <c r="E73" i="43"/>
  <c r="F73" i="43"/>
  <c r="C74" i="43"/>
  <c r="D74" i="43"/>
  <c r="E74" i="43"/>
  <c r="F74" i="43"/>
  <c r="C75" i="43"/>
  <c r="D75" i="43"/>
  <c r="E75" i="43"/>
  <c r="F75" i="43"/>
  <c r="C76" i="43"/>
  <c r="D76" i="43"/>
  <c r="E76" i="43"/>
  <c r="F76" i="43"/>
  <c r="C77" i="43"/>
  <c r="D77" i="43"/>
  <c r="E77" i="43"/>
  <c r="F77" i="43"/>
  <c r="C78" i="43"/>
  <c r="D78" i="43"/>
  <c r="E78" i="43"/>
  <c r="F78" i="43"/>
  <c r="C79" i="43"/>
  <c r="D79" i="43"/>
  <c r="E79" i="43"/>
  <c r="F79" i="43"/>
  <c r="C80" i="43"/>
  <c r="D80" i="43"/>
  <c r="E80" i="43"/>
  <c r="F80" i="43"/>
  <c r="C81" i="43"/>
  <c r="D81" i="43"/>
  <c r="E81" i="43"/>
  <c r="F81" i="43"/>
  <c r="C82" i="43"/>
  <c r="D82" i="43"/>
  <c r="E82" i="43"/>
  <c r="F82" i="43"/>
  <c r="C83" i="43"/>
  <c r="D83" i="43"/>
  <c r="E83" i="43"/>
  <c r="F83" i="43"/>
  <c r="C84" i="43"/>
  <c r="D84" i="43"/>
  <c r="E84" i="43"/>
  <c r="F84" i="43"/>
  <c r="C85" i="43"/>
  <c r="D85" i="43"/>
  <c r="E85" i="43"/>
  <c r="F85" i="43"/>
  <c r="C86" i="43"/>
  <c r="D86" i="43"/>
  <c r="E86" i="43"/>
  <c r="F86" i="43"/>
  <c r="C87" i="43"/>
  <c r="D87" i="43"/>
  <c r="E87" i="43"/>
  <c r="F87" i="43"/>
  <c r="C88" i="43"/>
  <c r="D88" i="43"/>
  <c r="E88" i="43"/>
  <c r="F88" i="43"/>
  <c r="C89" i="43"/>
  <c r="D89" i="43"/>
  <c r="E89" i="43"/>
  <c r="F89" i="43"/>
  <c r="C90" i="43"/>
  <c r="D90" i="43"/>
  <c r="E90" i="43"/>
  <c r="F90" i="43"/>
  <c r="C91" i="43"/>
  <c r="D91" i="43"/>
  <c r="E91" i="43"/>
  <c r="F91" i="43"/>
  <c r="C92" i="43"/>
  <c r="D92" i="43"/>
  <c r="E92" i="43"/>
  <c r="F92" i="43"/>
  <c r="C93" i="43"/>
  <c r="D93" i="43"/>
  <c r="E93" i="43"/>
  <c r="F93" i="43"/>
  <c r="C94" i="43"/>
  <c r="D94" i="43"/>
  <c r="E94" i="43"/>
  <c r="F94" i="43"/>
  <c r="C95" i="43"/>
  <c r="D95" i="43"/>
  <c r="E95" i="43"/>
  <c r="F95" i="43"/>
  <c r="C96" i="43"/>
  <c r="D96" i="43"/>
  <c r="E96" i="43"/>
  <c r="F96" i="43"/>
  <c r="C97" i="43"/>
  <c r="D97" i="43"/>
  <c r="E97" i="43"/>
  <c r="F97" i="43"/>
  <c r="C98" i="43"/>
  <c r="D98" i="43"/>
  <c r="E98" i="43"/>
  <c r="F98" i="43"/>
  <c r="C99" i="43"/>
  <c r="D99" i="43"/>
  <c r="E99" i="43"/>
  <c r="F99" i="43"/>
  <c r="C100" i="43"/>
  <c r="D100" i="43"/>
  <c r="E100" i="43"/>
  <c r="F100" i="43"/>
  <c r="C101" i="43"/>
  <c r="D101" i="43"/>
  <c r="E101" i="43"/>
  <c r="F101" i="43"/>
  <c r="C102" i="43"/>
  <c r="D102" i="43"/>
  <c r="E102" i="43"/>
  <c r="F102" i="43"/>
  <c r="C103" i="43"/>
  <c r="D103" i="43"/>
  <c r="E103" i="43"/>
  <c r="F103" i="43"/>
  <c r="C104" i="43"/>
  <c r="D104" i="43"/>
  <c r="E104" i="43"/>
  <c r="F104" i="43"/>
  <c r="C105" i="43"/>
  <c r="D105" i="43"/>
  <c r="E105" i="43"/>
  <c r="F105" i="43"/>
  <c r="C106" i="43"/>
  <c r="D106" i="43"/>
  <c r="E106" i="43"/>
  <c r="F106" i="43"/>
  <c r="C124" i="43"/>
  <c r="D124" i="43"/>
  <c r="E124" i="43"/>
  <c r="F124" i="43"/>
  <c r="C125" i="43"/>
  <c r="D125" i="43"/>
  <c r="E125" i="43"/>
  <c r="F125" i="43"/>
  <c r="C126" i="43"/>
  <c r="D126" i="43"/>
  <c r="E126" i="43"/>
  <c r="F126" i="43"/>
  <c r="C127" i="43"/>
  <c r="D127" i="43"/>
  <c r="E127" i="43"/>
  <c r="F127" i="43"/>
  <c r="C128" i="43"/>
  <c r="D128" i="43"/>
  <c r="E128" i="43"/>
  <c r="F128" i="43"/>
  <c r="C129" i="43"/>
  <c r="D129" i="43"/>
  <c r="E129" i="43"/>
  <c r="F129" i="43"/>
  <c r="C130" i="43"/>
  <c r="D130" i="43"/>
  <c r="E130" i="43"/>
  <c r="F130" i="43"/>
  <c r="C131" i="43"/>
  <c r="D131" i="43"/>
  <c r="E131" i="43"/>
  <c r="F131" i="43"/>
  <c r="C132" i="43"/>
  <c r="D132" i="43"/>
  <c r="E132" i="43"/>
  <c r="F132" i="43"/>
  <c r="C133" i="43"/>
  <c r="D133" i="43"/>
  <c r="E133" i="43"/>
  <c r="F133" i="43"/>
  <c r="C134" i="43"/>
  <c r="D134" i="43"/>
  <c r="E134" i="43"/>
  <c r="F134" i="43"/>
  <c r="C135" i="43"/>
  <c r="D135" i="43"/>
  <c r="E135" i="43"/>
  <c r="F135" i="43"/>
  <c r="C136" i="43"/>
  <c r="D136" i="43"/>
  <c r="E136" i="43"/>
  <c r="F136" i="43"/>
  <c r="C137" i="43"/>
  <c r="D137" i="43"/>
  <c r="E137" i="43"/>
  <c r="F137" i="43"/>
  <c r="C138" i="43"/>
  <c r="D138" i="43"/>
  <c r="E138" i="43"/>
  <c r="F138" i="43"/>
  <c r="C139" i="43"/>
  <c r="D139" i="43"/>
  <c r="E139" i="43"/>
  <c r="F139" i="43"/>
  <c r="C140" i="43"/>
  <c r="D5" i="43"/>
  <c r="E5" i="43"/>
  <c r="F5" i="43"/>
  <c r="C5" i="43"/>
  <c r="C5" i="38"/>
  <c r="C22" i="38"/>
  <c r="D22" i="38"/>
  <c r="E22" i="38"/>
  <c r="F22" i="38"/>
  <c r="C23" i="38"/>
  <c r="D23" i="38"/>
  <c r="E23" i="38"/>
  <c r="F23" i="38"/>
  <c r="C24" i="38"/>
  <c r="D24" i="38"/>
  <c r="E24" i="38"/>
  <c r="F24" i="38"/>
  <c r="C25" i="38"/>
  <c r="D25" i="38"/>
  <c r="E25" i="38"/>
  <c r="F25" i="38"/>
  <c r="C26" i="38"/>
  <c r="D26" i="38"/>
  <c r="E26" i="38"/>
  <c r="F26" i="38"/>
  <c r="C27" i="38"/>
  <c r="D27" i="38"/>
  <c r="E27" i="38"/>
  <c r="F27" i="38"/>
  <c r="C28" i="38"/>
  <c r="D28" i="38"/>
  <c r="E28" i="38"/>
  <c r="F28" i="38"/>
  <c r="C29" i="38"/>
  <c r="D29" i="38"/>
  <c r="E29" i="38"/>
  <c r="F29" i="38"/>
  <c r="C30" i="38"/>
  <c r="D30" i="38"/>
  <c r="E30" i="38"/>
  <c r="F30" i="38"/>
  <c r="C31" i="38"/>
  <c r="D31" i="38"/>
  <c r="E31" i="38"/>
  <c r="F31" i="38"/>
  <c r="C32" i="38"/>
  <c r="D32" i="38"/>
  <c r="E32" i="38"/>
  <c r="F32" i="38"/>
  <c r="C33" i="38"/>
  <c r="D33" i="38"/>
  <c r="E33" i="38"/>
  <c r="F33" i="38"/>
  <c r="C34" i="38"/>
  <c r="D34" i="38"/>
  <c r="E34" i="38"/>
  <c r="F34" i="38"/>
  <c r="C35" i="38"/>
  <c r="D35" i="38"/>
  <c r="E35" i="38"/>
  <c r="F35" i="38"/>
  <c r="C36" i="38"/>
  <c r="D36" i="38"/>
  <c r="E36" i="38"/>
  <c r="F36" i="38"/>
  <c r="C37" i="38"/>
  <c r="D37" i="38"/>
  <c r="E37" i="38"/>
  <c r="F37" i="38"/>
  <c r="C38" i="38"/>
  <c r="D38" i="38"/>
  <c r="E38" i="38"/>
  <c r="F38" i="38"/>
  <c r="C39" i="38"/>
  <c r="D39" i="38"/>
  <c r="E39" i="38"/>
  <c r="F39" i="38"/>
  <c r="C40" i="38"/>
  <c r="D40" i="38"/>
  <c r="E40" i="38"/>
  <c r="F40" i="38"/>
  <c r="C41" i="38"/>
  <c r="D41" i="38"/>
  <c r="E41" i="38"/>
  <c r="F41" i="38"/>
  <c r="C42" i="38"/>
  <c r="D42" i="38"/>
  <c r="E42" i="38"/>
  <c r="F42" i="38"/>
  <c r="C43" i="38"/>
  <c r="D43" i="38"/>
  <c r="E43" i="38"/>
  <c r="F43" i="38"/>
  <c r="C44" i="38"/>
  <c r="D44" i="38"/>
  <c r="E44" i="38"/>
  <c r="F44" i="38"/>
  <c r="C45" i="38"/>
  <c r="D45" i="38"/>
  <c r="E45" i="38"/>
  <c r="F45" i="38"/>
  <c r="C46" i="38"/>
  <c r="D46" i="38"/>
  <c r="E46" i="38"/>
  <c r="F46" i="38"/>
  <c r="C47" i="38"/>
  <c r="D47" i="38"/>
  <c r="E47" i="38"/>
  <c r="F47" i="38"/>
  <c r="C48" i="38"/>
  <c r="D48" i="38"/>
  <c r="E48" i="38"/>
  <c r="F48" i="38"/>
  <c r="C49" i="38"/>
  <c r="D49" i="38"/>
  <c r="E49" i="38"/>
  <c r="F49" i="38"/>
  <c r="C50" i="38"/>
  <c r="D50" i="38"/>
  <c r="E50" i="38"/>
  <c r="F50" i="38"/>
  <c r="C51" i="38"/>
  <c r="D51" i="38"/>
  <c r="E51" i="38"/>
  <c r="F51" i="38"/>
  <c r="C52" i="38"/>
  <c r="D52" i="38"/>
  <c r="E52" i="38"/>
  <c r="F52" i="38"/>
  <c r="C53" i="38"/>
  <c r="D53" i="38"/>
  <c r="E53" i="38"/>
  <c r="F53" i="38"/>
  <c r="C54" i="38"/>
  <c r="D54" i="38"/>
  <c r="E54" i="38"/>
  <c r="F54" i="38"/>
  <c r="C55" i="38"/>
  <c r="D55" i="38"/>
  <c r="E55" i="38"/>
  <c r="F55" i="38"/>
  <c r="C56" i="38"/>
  <c r="D56" i="38"/>
  <c r="E56" i="38"/>
  <c r="F56" i="38"/>
  <c r="C57" i="38"/>
  <c r="D57" i="38"/>
  <c r="E57" i="38"/>
  <c r="F57" i="38"/>
  <c r="C58" i="38"/>
  <c r="D58" i="38"/>
  <c r="E58" i="38"/>
  <c r="F58" i="38"/>
  <c r="C59" i="38"/>
  <c r="D59" i="38"/>
  <c r="E59" i="38"/>
  <c r="F59" i="38"/>
  <c r="C60" i="38"/>
  <c r="D60" i="38"/>
  <c r="E60" i="38"/>
  <c r="F60" i="38"/>
  <c r="C61" i="38"/>
  <c r="D61" i="38"/>
  <c r="E61" i="38"/>
  <c r="F61" i="38"/>
  <c r="C62" i="38"/>
  <c r="D62" i="38"/>
  <c r="E62" i="38"/>
  <c r="F62" i="38"/>
  <c r="C63" i="38"/>
  <c r="D63" i="38"/>
  <c r="E63" i="38"/>
  <c r="F63" i="38"/>
  <c r="C64" i="38"/>
  <c r="D64" i="38"/>
  <c r="E64" i="38"/>
  <c r="F64" i="38"/>
  <c r="C65" i="38"/>
  <c r="D65" i="38"/>
  <c r="E65" i="38"/>
  <c r="F65" i="38"/>
  <c r="C66" i="38"/>
  <c r="D66" i="38"/>
  <c r="E66" i="38"/>
  <c r="F66" i="38"/>
  <c r="C67" i="38"/>
  <c r="D67" i="38"/>
  <c r="E67" i="38"/>
  <c r="F67" i="38"/>
  <c r="C68" i="38"/>
  <c r="D68" i="38"/>
  <c r="E68" i="38"/>
  <c r="F68" i="38"/>
  <c r="C69" i="38"/>
  <c r="D69" i="38"/>
  <c r="E69" i="38"/>
  <c r="F69" i="38"/>
  <c r="C70" i="38"/>
  <c r="D70" i="38"/>
  <c r="E70" i="38"/>
  <c r="F70" i="38"/>
  <c r="C71" i="38"/>
  <c r="D71" i="38"/>
  <c r="E71" i="38"/>
  <c r="F71" i="38"/>
  <c r="C72" i="38"/>
  <c r="D72" i="38"/>
  <c r="E72" i="38"/>
  <c r="F72" i="38"/>
  <c r="C73" i="38"/>
  <c r="D73" i="38"/>
  <c r="E73" i="38"/>
  <c r="F73" i="38"/>
  <c r="C74" i="38"/>
  <c r="D74" i="38"/>
  <c r="E74" i="38"/>
  <c r="F74" i="38"/>
  <c r="C75" i="38"/>
  <c r="D75" i="38"/>
  <c r="E75" i="38"/>
  <c r="F75" i="38"/>
  <c r="C76" i="38"/>
  <c r="D76" i="38"/>
  <c r="E76" i="38"/>
  <c r="F76" i="38"/>
  <c r="C77" i="38"/>
  <c r="D77" i="38"/>
  <c r="E77" i="38"/>
  <c r="F77" i="38"/>
  <c r="C78" i="38"/>
  <c r="D78" i="38"/>
  <c r="E78" i="38"/>
  <c r="F78" i="38"/>
  <c r="C79" i="38"/>
  <c r="D79" i="38"/>
  <c r="E79" i="38"/>
  <c r="F79" i="38"/>
  <c r="C80" i="38"/>
  <c r="D80" i="38"/>
  <c r="E80" i="38"/>
  <c r="F80" i="38"/>
  <c r="C81" i="38"/>
  <c r="D81" i="38"/>
  <c r="E81" i="38"/>
  <c r="F81" i="38"/>
  <c r="C82" i="38"/>
  <c r="D82" i="38"/>
  <c r="E82" i="38"/>
  <c r="F82" i="38"/>
  <c r="C83" i="38"/>
  <c r="D83" i="38"/>
  <c r="E83" i="38"/>
  <c r="F83" i="38"/>
  <c r="C84" i="38"/>
  <c r="D84" i="38"/>
  <c r="E84" i="38"/>
  <c r="F84" i="38"/>
  <c r="C85" i="38"/>
  <c r="D85" i="38"/>
  <c r="E85" i="38"/>
  <c r="F85" i="38"/>
  <c r="C86" i="38"/>
  <c r="D86" i="38"/>
  <c r="E86" i="38"/>
  <c r="F86" i="38"/>
  <c r="C87" i="38"/>
  <c r="D87" i="38"/>
  <c r="E87" i="38"/>
  <c r="F87" i="38"/>
  <c r="C88" i="38"/>
  <c r="D88" i="38"/>
  <c r="E88" i="38"/>
  <c r="F88" i="38"/>
  <c r="C89" i="38"/>
  <c r="D89" i="38"/>
  <c r="E89" i="38"/>
  <c r="F89" i="38"/>
  <c r="C90" i="38"/>
  <c r="D90" i="38"/>
  <c r="E90" i="38"/>
  <c r="F90" i="38"/>
  <c r="C91" i="38"/>
  <c r="D91" i="38"/>
  <c r="E91" i="38"/>
  <c r="F91" i="38"/>
  <c r="C92" i="38"/>
  <c r="D92" i="38"/>
  <c r="E92" i="38"/>
  <c r="F92" i="38"/>
  <c r="C93" i="38"/>
  <c r="D93" i="38"/>
  <c r="E93" i="38"/>
  <c r="F93" i="38"/>
  <c r="C94" i="38"/>
  <c r="D94" i="38"/>
  <c r="E94" i="38"/>
  <c r="F94" i="38"/>
  <c r="C95" i="38"/>
  <c r="D95" i="38"/>
  <c r="E95" i="38"/>
  <c r="F95" i="38"/>
  <c r="C96" i="38"/>
  <c r="D96" i="38"/>
  <c r="E96" i="38"/>
  <c r="F96" i="38"/>
  <c r="C97" i="38"/>
  <c r="D97" i="38"/>
  <c r="E97" i="38"/>
  <c r="F97" i="38"/>
  <c r="C98" i="38"/>
  <c r="D98" i="38"/>
  <c r="E98" i="38"/>
  <c r="F98" i="38"/>
  <c r="C99" i="38"/>
  <c r="D99" i="38"/>
  <c r="E99" i="38"/>
  <c r="F99" i="38"/>
  <c r="C100" i="38"/>
  <c r="D100" i="38"/>
  <c r="E100" i="38"/>
  <c r="F100" i="38"/>
  <c r="C101" i="38"/>
  <c r="D101" i="38"/>
  <c r="E101" i="38"/>
  <c r="F101" i="38"/>
  <c r="C102" i="38"/>
  <c r="D102" i="38"/>
  <c r="E102" i="38"/>
  <c r="F102" i="38"/>
  <c r="C103" i="38"/>
  <c r="D103" i="38"/>
  <c r="E103" i="38"/>
  <c r="F103" i="38"/>
  <c r="C104" i="38"/>
  <c r="D104" i="38"/>
  <c r="E104" i="38"/>
  <c r="F104" i="38"/>
  <c r="C105" i="38"/>
  <c r="D105" i="38"/>
  <c r="E105" i="38"/>
  <c r="F105" i="38"/>
  <c r="C106" i="38"/>
  <c r="D106" i="38"/>
  <c r="E106" i="38"/>
  <c r="F106" i="38"/>
  <c r="C124" i="38"/>
  <c r="D124" i="38"/>
  <c r="E124" i="38"/>
  <c r="F124" i="38"/>
  <c r="C125" i="38"/>
  <c r="D125" i="38"/>
  <c r="E125" i="38"/>
  <c r="F125" i="38"/>
  <c r="C126" i="38"/>
  <c r="D126" i="38"/>
  <c r="E126" i="38"/>
  <c r="F126" i="38"/>
  <c r="C127" i="38"/>
  <c r="D127" i="38"/>
  <c r="E127" i="38"/>
  <c r="F127" i="38"/>
  <c r="C128" i="38"/>
  <c r="D128" i="38"/>
  <c r="E128" i="38"/>
  <c r="F128" i="38"/>
  <c r="C129" i="38"/>
  <c r="D129" i="38"/>
  <c r="E129" i="38"/>
  <c r="F129" i="38"/>
  <c r="C130" i="38"/>
  <c r="D130" i="38"/>
  <c r="E130" i="38"/>
  <c r="F130" i="38"/>
  <c r="C131" i="38"/>
  <c r="D131" i="38"/>
  <c r="E131" i="38"/>
  <c r="F131" i="38"/>
  <c r="C132" i="38"/>
  <c r="D132" i="38"/>
  <c r="E132" i="38"/>
  <c r="F132" i="38"/>
  <c r="C133" i="38"/>
  <c r="D133" i="38"/>
  <c r="E133" i="38"/>
  <c r="F133" i="38"/>
  <c r="C134" i="38"/>
  <c r="D134" i="38"/>
  <c r="E134" i="38"/>
  <c r="F134" i="38"/>
  <c r="C135" i="38"/>
  <c r="D135" i="38"/>
  <c r="E135" i="38"/>
  <c r="F135" i="38"/>
  <c r="C136" i="38"/>
  <c r="D136" i="38"/>
  <c r="E136" i="38"/>
  <c r="F136" i="38"/>
  <c r="C137" i="38"/>
  <c r="D137" i="38"/>
  <c r="E137" i="38"/>
  <c r="F137" i="38"/>
  <c r="C138" i="38"/>
  <c r="D138" i="38"/>
  <c r="E138" i="38"/>
  <c r="F138" i="38"/>
  <c r="C139" i="38"/>
  <c r="D139" i="38"/>
  <c r="E139" i="38"/>
  <c r="F139" i="38"/>
  <c r="C140" i="38"/>
  <c r="D140" i="38"/>
  <c r="E140" i="38"/>
  <c r="F140" i="38"/>
  <c r="C6" i="38"/>
  <c r="D6" i="38"/>
  <c r="E6" i="38"/>
  <c r="F6" i="38"/>
  <c r="C7" i="38"/>
  <c r="D7" i="38"/>
  <c r="E7" i="38"/>
  <c r="F7" i="38"/>
  <c r="C8" i="38"/>
  <c r="D8" i="38"/>
  <c r="E8" i="38"/>
  <c r="F8" i="38"/>
  <c r="C9" i="38"/>
  <c r="D9" i="38"/>
  <c r="E9" i="38"/>
  <c r="F9" i="38"/>
  <c r="C10" i="38"/>
  <c r="D10" i="38"/>
  <c r="E10" i="38"/>
  <c r="F10" i="38"/>
  <c r="C11" i="38"/>
  <c r="D11" i="38"/>
  <c r="E11" i="38"/>
  <c r="F11" i="38"/>
  <c r="C12" i="38"/>
  <c r="D12" i="38"/>
  <c r="E12" i="38"/>
  <c r="F12" i="38"/>
  <c r="C13" i="38"/>
  <c r="D13" i="38"/>
  <c r="E13" i="38"/>
  <c r="F13" i="38"/>
  <c r="C14" i="38"/>
  <c r="D14" i="38"/>
  <c r="E14" i="38"/>
  <c r="F14" i="38"/>
  <c r="C15" i="38"/>
  <c r="D15" i="38"/>
  <c r="E15" i="38"/>
  <c r="F15" i="38"/>
  <c r="C16" i="38"/>
  <c r="D16" i="38"/>
  <c r="E16" i="38"/>
  <c r="F16" i="38"/>
  <c r="C17" i="38"/>
  <c r="D17" i="38"/>
  <c r="E17" i="38"/>
  <c r="F17" i="38"/>
  <c r="C18" i="38"/>
  <c r="D18" i="38"/>
  <c r="E18" i="38"/>
  <c r="F18" i="38"/>
  <c r="C19" i="38"/>
  <c r="D19" i="38"/>
  <c r="E19" i="38"/>
  <c r="F19" i="38"/>
  <c r="C20" i="38"/>
  <c r="D20" i="38"/>
  <c r="E20" i="38"/>
  <c r="F20" i="38"/>
  <c r="C21" i="38"/>
  <c r="D21" i="38"/>
  <c r="E21" i="38"/>
  <c r="F21" i="38"/>
  <c r="D5" i="38"/>
  <c r="E5" i="38"/>
  <c r="F5" i="38"/>
  <c r="P58" i="38" a="1"/>
  <c r="P58" i="38" s="1"/>
  <c r="X101" i="36" l="1"/>
  <c r="I141" i="41"/>
  <c r="I142" i="41"/>
  <c r="I143" i="41"/>
  <c r="I144" i="41"/>
  <c r="I145" i="41"/>
  <c r="I146" i="41"/>
  <c r="I147" i="41"/>
  <c r="I148" i="41"/>
  <c r="I149" i="41"/>
  <c r="I150" i="41"/>
  <c r="I151" i="41"/>
  <c r="I152" i="41"/>
  <c r="I153" i="41"/>
  <c r="I154" i="41"/>
  <c r="I155" i="41"/>
  <c r="I156" i="41"/>
  <c r="I157" i="41"/>
  <c r="I158" i="41"/>
  <c r="I159" i="41"/>
  <c r="I160" i="41"/>
  <c r="I161" i="41"/>
  <c r="I162" i="41"/>
  <c r="I163" i="41"/>
  <c r="I164" i="41"/>
  <c r="I165" i="41"/>
  <c r="I166" i="41"/>
  <c r="I167" i="41"/>
  <c r="I168" i="41"/>
  <c r="I169" i="41"/>
  <c r="I170" i="41"/>
  <c r="I171" i="41"/>
  <c r="I172" i="41"/>
  <c r="I173" i="41"/>
  <c r="I174" i="41"/>
  <c r="P58" i="41"/>
  <c r="Y63" i="41"/>
  <c r="I140" i="43"/>
  <c r="I139" i="43"/>
  <c r="I138" i="43"/>
  <c r="I137" i="43"/>
  <c r="I136" i="43"/>
  <c r="I135" i="43"/>
  <c r="I134" i="43"/>
  <c r="I133" i="43"/>
  <c r="I132" i="43"/>
  <c r="I131" i="43"/>
  <c r="I130" i="43"/>
  <c r="I129" i="43"/>
  <c r="I128" i="43"/>
  <c r="I127" i="43"/>
  <c r="I126" i="43"/>
  <c r="I125" i="43"/>
  <c r="I124" i="43"/>
  <c r="I106" i="43"/>
  <c r="I105" i="43"/>
  <c r="I104" i="43"/>
  <c r="I103" i="43"/>
  <c r="I102" i="43"/>
  <c r="I101" i="43"/>
  <c r="I100" i="43"/>
  <c r="I99" i="43"/>
  <c r="I98" i="43"/>
  <c r="I97" i="43"/>
  <c r="I96" i="43"/>
  <c r="I95" i="43"/>
  <c r="I94" i="43"/>
  <c r="I93" i="43"/>
  <c r="I92" i="43"/>
  <c r="I91" i="43"/>
  <c r="I90" i="43"/>
  <c r="I89" i="43"/>
  <c r="I88" i="43"/>
  <c r="I87" i="43"/>
  <c r="I86" i="43"/>
  <c r="I85" i="43"/>
  <c r="I84" i="43"/>
  <c r="I83" i="43"/>
  <c r="I82" i="43"/>
  <c r="I81" i="43"/>
  <c r="I80" i="43"/>
  <c r="I79" i="43"/>
  <c r="I78" i="43"/>
  <c r="I77" i="43"/>
  <c r="I76" i="43"/>
  <c r="I75" i="43"/>
  <c r="I74" i="43"/>
  <c r="I73" i="43"/>
  <c r="I72" i="43"/>
  <c r="I71" i="43"/>
  <c r="I70" i="43"/>
  <c r="I69" i="43"/>
  <c r="I68" i="43"/>
  <c r="I67" i="43"/>
  <c r="I66" i="43"/>
  <c r="I65" i="43"/>
  <c r="I64" i="43"/>
  <c r="I63" i="43"/>
  <c r="I62" i="43"/>
  <c r="I61" i="43"/>
  <c r="I60" i="43"/>
  <c r="I59" i="43"/>
  <c r="I58" i="43"/>
  <c r="I57" i="43"/>
  <c r="I56" i="43"/>
  <c r="I55" i="43"/>
  <c r="I54" i="43"/>
  <c r="I53" i="43"/>
  <c r="I52" i="43"/>
  <c r="I51" i="43"/>
  <c r="I50" i="43"/>
  <c r="I49" i="43"/>
  <c r="I48" i="43"/>
  <c r="I47" i="43"/>
  <c r="I46" i="43"/>
  <c r="I45" i="43"/>
  <c r="I44" i="43"/>
  <c r="I43" i="43"/>
  <c r="I42" i="43"/>
  <c r="I41" i="43"/>
  <c r="I40" i="43"/>
  <c r="I39" i="43"/>
  <c r="I38" i="43"/>
  <c r="I37" i="43"/>
  <c r="I36" i="43"/>
  <c r="I35" i="43"/>
  <c r="I34" i="43"/>
  <c r="I33" i="43"/>
  <c r="I32" i="43"/>
  <c r="I31" i="43"/>
  <c r="I30" i="43"/>
  <c r="I29" i="43"/>
  <c r="I28" i="43"/>
  <c r="I27" i="43"/>
  <c r="I26" i="43"/>
  <c r="I25" i="43"/>
  <c r="I24" i="43"/>
  <c r="I23" i="43"/>
  <c r="I22" i="43"/>
  <c r="I21" i="43"/>
  <c r="I20" i="43"/>
  <c r="I19" i="43"/>
  <c r="I18" i="43"/>
  <c r="I17" i="43"/>
  <c r="I16" i="43"/>
  <c r="I15" i="43"/>
  <c r="I14" i="43"/>
  <c r="I13" i="43"/>
  <c r="I12" i="43"/>
  <c r="I11" i="43"/>
  <c r="I10" i="43"/>
  <c r="I9" i="43"/>
  <c r="I8" i="43"/>
  <c r="I7" i="43"/>
  <c r="I6" i="43"/>
  <c r="I5" i="43"/>
  <c r="P6" i="38" a="1"/>
  <c r="P6" i="38" s="1"/>
  <c r="P6" i="41" s="1"/>
  <c r="Q6" i="38" a="1"/>
  <c r="Q6" i="38" s="1"/>
  <c r="Q6" i="41" s="1"/>
  <c r="R6" i="38" a="1"/>
  <c r="R6" i="38" s="1"/>
  <c r="R6" i="41" s="1"/>
  <c r="S6" i="38" a="1"/>
  <c r="S6" i="38" s="1"/>
  <c r="S6" i="41" s="1"/>
  <c r="T6" i="38" a="1"/>
  <c r="T6" i="38" s="1"/>
  <c r="T6" i="41" s="1"/>
  <c r="U6" i="38" a="1"/>
  <c r="U6" i="38" s="1"/>
  <c r="U6" i="41" s="1"/>
  <c r="P6" i="36" s="1"/>
  <c r="V6" i="38" a="1"/>
  <c r="V6" i="38" s="1"/>
  <c r="V6" i="41" s="1"/>
  <c r="Q6" i="36" s="1"/>
  <c r="W6" i="38" a="1"/>
  <c r="W6" i="38" s="1"/>
  <c r="W6" i="41" s="1"/>
  <c r="R6" i="36" s="1"/>
  <c r="X6" i="38" a="1"/>
  <c r="X6" i="38" s="1"/>
  <c r="X6" i="41" s="1"/>
  <c r="S6" i="36" s="1"/>
  <c r="Y6" i="38" a="1"/>
  <c r="Y6" i="38" s="1"/>
  <c r="Y6" i="41" s="1"/>
  <c r="C56" i="44" s="1"/>
  <c r="Z6" i="38" a="1"/>
  <c r="Z6" i="38" s="1"/>
  <c r="Z6" i="41" s="1"/>
  <c r="D56" i="44" s="1"/>
  <c r="AA6" i="38" a="1"/>
  <c r="AA6" i="38" s="1"/>
  <c r="AA6" i="41" s="1"/>
  <c r="E56" i="44" s="1"/>
  <c r="AB6" i="38" a="1"/>
  <c r="AB6" i="38" s="1"/>
  <c r="AB6" i="41" s="1"/>
  <c r="F56" i="44" s="1"/>
  <c r="AC6" i="38" a="1"/>
  <c r="AC6" i="38" s="1"/>
  <c r="AC6" i="41" s="1"/>
  <c r="X6" i="36" s="1"/>
  <c r="AD6" i="38" a="1"/>
  <c r="AD6" i="38" s="1"/>
  <c r="AD6" i="41" s="1"/>
  <c r="Y6" i="36" s="1"/>
  <c r="AE6" i="38" a="1"/>
  <c r="AE6" i="38" s="1"/>
  <c r="AE6" i="41" s="1"/>
  <c r="Z6" i="36" s="1"/>
  <c r="AF6" i="38" a="1"/>
  <c r="AF6" i="38" s="1"/>
  <c r="AF6" i="41" s="1"/>
  <c r="AA6" i="36" s="1"/>
  <c r="AG6" i="38" a="1"/>
  <c r="AG6" i="38" s="1"/>
  <c r="AG6" i="41" s="1"/>
  <c r="AB6" i="36" s="1"/>
  <c r="AH6" i="38" a="1"/>
  <c r="AH6" i="38" s="1"/>
  <c r="AH6" i="41" s="1"/>
  <c r="AC6" i="36" s="1"/>
  <c r="AI6" i="38" a="1"/>
  <c r="AI6" i="38" s="1"/>
  <c r="AI6" i="41" s="1"/>
  <c r="AJ6" i="38" a="1"/>
  <c r="AJ6" i="38" s="1"/>
  <c r="AJ6" i="41" s="1"/>
  <c r="AK6" i="38" a="1"/>
  <c r="AK6" i="38" s="1"/>
  <c r="AK6" i="41" s="1"/>
  <c r="AL6" i="38" a="1"/>
  <c r="AL6" i="38" s="1"/>
  <c r="AL6" i="41" s="1"/>
  <c r="AM6" i="38" a="1"/>
  <c r="AM6" i="38" s="1"/>
  <c r="AM6" i="41" s="1"/>
  <c r="P7" i="38" a="1"/>
  <c r="P7" i="38" s="1"/>
  <c r="P7" i="41" s="1"/>
  <c r="Q7" i="38" a="1"/>
  <c r="Q7" i="38" s="1"/>
  <c r="Q7" i="41" s="1"/>
  <c r="R7" i="38" a="1"/>
  <c r="R7" i="38" s="1"/>
  <c r="R7" i="41" s="1"/>
  <c r="S7" i="38" a="1"/>
  <c r="S7" i="38" s="1"/>
  <c r="S7" i="41" s="1"/>
  <c r="T7" i="38" a="1"/>
  <c r="T7" i="38" s="1"/>
  <c r="T7" i="41" s="1"/>
  <c r="U7" i="38" a="1"/>
  <c r="U7" i="38" s="1"/>
  <c r="U7" i="41" s="1"/>
  <c r="P7" i="36" s="1"/>
  <c r="V7" i="38" a="1"/>
  <c r="V7" i="38" s="1"/>
  <c r="V7" i="41" s="1"/>
  <c r="Q7" i="36" s="1"/>
  <c r="W7" i="38" a="1"/>
  <c r="W7" i="38" s="1"/>
  <c r="W7" i="41" s="1"/>
  <c r="R7" i="36" s="1"/>
  <c r="X7" i="38" a="1"/>
  <c r="X7" i="38" s="1"/>
  <c r="X7" i="41" s="1"/>
  <c r="S7" i="36" s="1"/>
  <c r="Y7" i="38" a="1"/>
  <c r="Y7" i="38" s="1"/>
  <c r="Y7" i="41" s="1"/>
  <c r="T7" i="36" s="1"/>
  <c r="Z7" i="38" a="1"/>
  <c r="Z7" i="38" s="1"/>
  <c r="Z7" i="41" s="1"/>
  <c r="U7" i="36" s="1"/>
  <c r="AA7" i="38" a="1"/>
  <c r="AA7" i="38" s="1"/>
  <c r="AA7" i="41" s="1"/>
  <c r="V7" i="36" s="1"/>
  <c r="AB7" i="38" a="1"/>
  <c r="AB7" i="38" s="1"/>
  <c r="AB7" i="41" s="1"/>
  <c r="W7" i="36" s="1"/>
  <c r="AC7" i="38" a="1"/>
  <c r="AC7" i="38" s="1"/>
  <c r="AC7" i="41" s="1"/>
  <c r="X7" i="36" s="1"/>
  <c r="AD7" i="38" a="1"/>
  <c r="AD7" i="38" s="1"/>
  <c r="AD7" i="41" s="1"/>
  <c r="Y7" i="36" s="1"/>
  <c r="AE7" i="38" a="1"/>
  <c r="AE7" i="38" s="1"/>
  <c r="AE7" i="41" s="1"/>
  <c r="Z7" i="36" s="1"/>
  <c r="AF7" i="38" a="1"/>
  <c r="AF7" i="38" s="1"/>
  <c r="AF7" i="41" s="1"/>
  <c r="AA7" i="36" s="1"/>
  <c r="AG7" i="38" a="1"/>
  <c r="AG7" i="38" s="1"/>
  <c r="AG7" i="41" s="1"/>
  <c r="AB7" i="36" s="1"/>
  <c r="AH7" i="38" a="1"/>
  <c r="AH7" i="38" s="1"/>
  <c r="AH7" i="41" s="1"/>
  <c r="AC7" i="36" s="1"/>
  <c r="AI7" i="38" a="1"/>
  <c r="AI7" i="38" s="1"/>
  <c r="AI7" i="41" s="1"/>
  <c r="AJ7" i="38" a="1"/>
  <c r="AJ7" i="38" s="1"/>
  <c r="AJ7" i="41" s="1"/>
  <c r="AK7" i="38" a="1"/>
  <c r="AK7" i="38" s="1"/>
  <c r="AK7" i="41" s="1"/>
  <c r="AL7" i="38" a="1"/>
  <c r="AL7" i="38" s="1"/>
  <c r="AL7" i="41" s="1"/>
  <c r="AM7" i="38" a="1"/>
  <c r="AM7" i="38" s="1"/>
  <c r="AM7" i="41" s="1"/>
  <c r="P8" i="38" a="1"/>
  <c r="P8" i="38" s="1"/>
  <c r="P8" i="41" s="1"/>
  <c r="Q8" i="38" a="1"/>
  <c r="Q8" i="38" s="1"/>
  <c r="Q8" i="41" s="1"/>
  <c r="R8" i="38" a="1"/>
  <c r="R8" i="38" s="1"/>
  <c r="R8" i="41" s="1"/>
  <c r="S8" i="38" a="1"/>
  <c r="S8" i="38" s="1"/>
  <c r="S8" i="41" s="1"/>
  <c r="T8" i="38" a="1"/>
  <c r="T8" i="38" s="1"/>
  <c r="T8" i="41" s="1"/>
  <c r="U8" i="38" a="1"/>
  <c r="U8" i="38" s="1"/>
  <c r="U8" i="41" s="1"/>
  <c r="P8" i="36" s="1"/>
  <c r="V8" i="38" a="1"/>
  <c r="V8" i="38" s="1"/>
  <c r="V8" i="41" s="1"/>
  <c r="Q8" i="36" s="1"/>
  <c r="W8" i="38" a="1"/>
  <c r="W8" i="38" s="1"/>
  <c r="W8" i="41" s="1"/>
  <c r="R8" i="36" s="1"/>
  <c r="X8" i="38" a="1"/>
  <c r="X8" i="38" s="1"/>
  <c r="X8" i="41" s="1"/>
  <c r="S8" i="36" s="1"/>
  <c r="Y8" i="38" a="1"/>
  <c r="Y8" i="38" s="1"/>
  <c r="Y8" i="41" s="1"/>
  <c r="C58" i="44" s="1"/>
  <c r="Z8" i="38" a="1"/>
  <c r="Z8" i="38" s="1"/>
  <c r="Z8" i="41" s="1"/>
  <c r="D58" i="44" s="1"/>
  <c r="AA8" i="38" a="1"/>
  <c r="AA8" i="38" s="1"/>
  <c r="AA8" i="41" s="1"/>
  <c r="E58" i="44" s="1"/>
  <c r="AB8" i="38" a="1"/>
  <c r="AB8" i="38" s="1"/>
  <c r="AB8" i="41" s="1"/>
  <c r="F58" i="44" s="1"/>
  <c r="AC8" i="38" a="1"/>
  <c r="AC8" i="38" s="1"/>
  <c r="AC8" i="41" s="1"/>
  <c r="X8" i="36" s="1"/>
  <c r="AD8" i="38" a="1"/>
  <c r="AD8" i="38" s="1"/>
  <c r="AD8" i="41" s="1"/>
  <c r="Y8" i="36" s="1"/>
  <c r="AE8" i="38" a="1"/>
  <c r="AE8" i="38" s="1"/>
  <c r="AE8" i="41" s="1"/>
  <c r="Z8" i="36" s="1"/>
  <c r="AF8" i="38" a="1"/>
  <c r="AF8" i="38" s="1"/>
  <c r="AF8" i="41" s="1"/>
  <c r="AA8" i="36" s="1"/>
  <c r="AG8" i="38" a="1"/>
  <c r="AG8" i="38" s="1"/>
  <c r="AG8" i="41" s="1"/>
  <c r="AB8" i="36" s="1"/>
  <c r="AH8" i="38" a="1"/>
  <c r="AH8" i="38" s="1"/>
  <c r="AH8" i="41" s="1"/>
  <c r="AC8" i="36" s="1"/>
  <c r="AI8" i="38" a="1"/>
  <c r="AI8" i="38" s="1"/>
  <c r="AI8" i="41" s="1"/>
  <c r="AJ8" i="38" a="1"/>
  <c r="AJ8" i="38" s="1"/>
  <c r="AJ8" i="41" s="1"/>
  <c r="AK8" i="38" a="1"/>
  <c r="AK8" i="38" s="1"/>
  <c r="AK8" i="41" s="1"/>
  <c r="AL8" i="38" a="1"/>
  <c r="AL8" i="38" s="1"/>
  <c r="AL8" i="41" s="1"/>
  <c r="AM8" i="38" a="1"/>
  <c r="AM8" i="38" s="1"/>
  <c r="AM8" i="41" s="1"/>
  <c r="P9" i="38" a="1"/>
  <c r="P9" i="38" s="1"/>
  <c r="P9" i="41" s="1"/>
  <c r="Q9" i="38" a="1"/>
  <c r="Q9" i="38" s="1"/>
  <c r="Q9" i="41" s="1"/>
  <c r="R9" i="38" a="1"/>
  <c r="R9" i="38" s="1"/>
  <c r="R9" i="41" s="1"/>
  <c r="S9" i="38" a="1"/>
  <c r="S9" i="38" s="1"/>
  <c r="S9" i="41" s="1"/>
  <c r="T9" i="38" a="1"/>
  <c r="T9" i="38" s="1"/>
  <c r="T9" i="41" s="1"/>
  <c r="U9" i="38" a="1"/>
  <c r="U9" i="38" s="1"/>
  <c r="U9" i="41" s="1"/>
  <c r="P9" i="36" s="1"/>
  <c r="V9" i="38" a="1"/>
  <c r="V9" i="38" s="1"/>
  <c r="V9" i="41" s="1"/>
  <c r="Q9" i="36" s="1"/>
  <c r="W9" i="38" a="1"/>
  <c r="W9" i="38" s="1"/>
  <c r="W9" i="41" s="1"/>
  <c r="R9" i="36" s="1"/>
  <c r="X9" i="38" a="1"/>
  <c r="X9" i="38" s="1"/>
  <c r="X9" i="41" s="1"/>
  <c r="S9" i="36" s="1"/>
  <c r="Y9" i="38" a="1"/>
  <c r="Y9" i="38" s="1"/>
  <c r="Y9" i="41" s="1"/>
  <c r="C59" i="44" s="1"/>
  <c r="Z9" i="38" a="1"/>
  <c r="Z9" i="38" s="1"/>
  <c r="Z9" i="41" s="1"/>
  <c r="D59" i="44" s="1"/>
  <c r="AA9" i="38" a="1"/>
  <c r="AA9" i="38" s="1"/>
  <c r="AA9" i="41" s="1"/>
  <c r="E59" i="44" s="1"/>
  <c r="AB9" i="38" a="1"/>
  <c r="AB9" i="38" s="1"/>
  <c r="AB9" i="41" s="1"/>
  <c r="F59" i="44" s="1"/>
  <c r="AC9" i="38" a="1"/>
  <c r="AC9" i="38" s="1"/>
  <c r="AC9" i="41" s="1"/>
  <c r="X9" i="36" s="1"/>
  <c r="AD9" i="38" a="1"/>
  <c r="AD9" i="38" s="1"/>
  <c r="AD9" i="41" s="1"/>
  <c r="Y9" i="36" s="1"/>
  <c r="AE9" i="38" a="1"/>
  <c r="AE9" i="38" s="1"/>
  <c r="AE9" i="41" s="1"/>
  <c r="Z9" i="36" s="1"/>
  <c r="AF9" i="38" a="1"/>
  <c r="AF9" i="38" s="1"/>
  <c r="AF9" i="41" s="1"/>
  <c r="AA9" i="36" s="1"/>
  <c r="AG9" i="38" a="1"/>
  <c r="AG9" i="38" s="1"/>
  <c r="AG9" i="41" s="1"/>
  <c r="AB9" i="36" s="1"/>
  <c r="AH9" i="38" a="1"/>
  <c r="AH9" i="38" s="1"/>
  <c r="AH9" i="41" s="1"/>
  <c r="AC9" i="36" s="1"/>
  <c r="AI9" i="38" a="1"/>
  <c r="AI9" i="38" s="1"/>
  <c r="AI9" i="41" s="1"/>
  <c r="AJ9" i="38" a="1"/>
  <c r="AJ9" i="38" s="1"/>
  <c r="AJ9" i="41" s="1"/>
  <c r="AK9" i="38" a="1"/>
  <c r="AK9" i="38" s="1"/>
  <c r="AK9" i="41" s="1"/>
  <c r="AL9" i="38" a="1"/>
  <c r="AL9" i="38" s="1"/>
  <c r="AL9" i="41" s="1"/>
  <c r="AM9" i="38" a="1"/>
  <c r="AM9" i="38" s="1"/>
  <c r="AM9" i="41" s="1"/>
  <c r="P10" i="38" a="1"/>
  <c r="P10" i="38" s="1"/>
  <c r="P10" i="41" s="1"/>
  <c r="Q10" i="38" a="1"/>
  <c r="Q10" i="38" s="1"/>
  <c r="Q10" i="41" s="1"/>
  <c r="R10" i="38" a="1"/>
  <c r="R10" i="38" s="1"/>
  <c r="R10" i="41" s="1"/>
  <c r="S10" i="38" a="1"/>
  <c r="S10" i="38" s="1"/>
  <c r="S10" i="41" s="1"/>
  <c r="T10" i="38" a="1"/>
  <c r="T10" i="38" s="1"/>
  <c r="T10" i="41" s="1"/>
  <c r="U10" i="38" a="1"/>
  <c r="U10" i="38" s="1"/>
  <c r="U10" i="41" s="1"/>
  <c r="P10" i="36" s="1"/>
  <c r="V10" i="38" a="1"/>
  <c r="V10" i="38" s="1"/>
  <c r="V10" i="41" s="1"/>
  <c r="Q10" i="36" s="1"/>
  <c r="W10" i="38" a="1"/>
  <c r="W10" i="38" s="1"/>
  <c r="W10" i="41" s="1"/>
  <c r="R10" i="36" s="1"/>
  <c r="X10" i="38" a="1"/>
  <c r="X10" i="38" s="1"/>
  <c r="X10" i="41" s="1"/>
  <c r="S10" i="36" s="1"/>
  <c r="Y10" i="38" a="1"/>
  <c r="Y10" i="38" s="1"/>
  <c r="Y10" i="41" s="1"/>
  <c r="C60" i="44" s="1"/>
  <c r="Z10" i="38" a="1"/>
  <c r="Z10" i="38" s="1"/>
  <c r="Z10" i="41" s="1"/>
  <c r="D60" i="44" s="1"/>
  <c r="AA10" i="38" a="1"/>
  <c r="AA10" i="38" s="1"/>
  <c r="AA10" i="41" s="1"/>
  <c r="E60" i="44" s="1"/>
  <c r="AB10" i="38" a="1"/>
  <c r="AB10" i="38" s="1"/>
  <c r="AB10" i="41" s="1"/>
  <c r="F60" i="44" s="1"/>
  <c r="AC10" i="38" a="1"/>
  <c r="AC10" i="38" s="1"/>
  <c r="AC10" i="41" s="1"/>
  <c r="X10" i="36" s="1"/>
  <c r="AD10" i="38" a="1"/>
  <c r="AD10" i="38" s="1"/>
  <c r="AD10" i="41" s="1"/>
  <c r="Y10" i="36" s="1"/>
  <c r="AE10" i="38" a="1"/>
  <c r="AE10" i="38" s="1"/>
  <c r="AE10" i="41" s="1"/>
  <c r="Z10" i="36" s="1"/>
  <c r="AF10" i="38" a="1"/>
  <c r="AF10" i="38" s="1"/>
  <c r="AF10" i="41" s="1"/>
  <c r="AA10" i="36" s="1"/>
  <c r="AG10" i="38" a="1"/>
  <c r="AG10" i="38" s="1"/>
  <c r="AG10" i="41" s="1"/>
  <c r="AB10" i="36" s="1"/>
  <c r="AH10" i="38" a="1"/>
  <c r="AH10" i="38" s="1"/>
  <c r="AH10" i="41" s="1"/>
  <c r="AC10" i="36" s="1"/>
  <c r="AI10" i="38" a="1"/>
  <c r="AI10" i="38" s="1"/>
  <c r="AI10" i="41" s="1"/>
  <c r="AJ10" i="38" a="1"/>
  <c r="AJ10" i="38" s="1"/>
  <c r="AJ10" i="41" s="1"/>
  <c r="AK10" i="38" a="1"/>
  <c r="AK10" i="38" s="1"/>
  <c r="AK10" i="41" s="1"/>
  <c r="AL10" i="38" a="1"/>
  <c r="AL10" i="38" s="1"/>
  <c r="AL10" i="41" s="1"/>
  <c r="AM10" i="38" a="1"/>
  <c r="AM10" i="38" s="1"/>
  <c r="AM10" i="41" s="1"/>
  <c r="P11" i="38" a="1"/>
  <c r="P11" i="38" s="1"/>
  <c r="P11" i="41" s="1"/>
  <c r="Q11" i="38" a="1"/>
  <c r="Q11" i="38" s="1"/>
  <c r="Q11" i="41" s="1"/>
  <c r="R11" i="38" a="1"/>
  <c r="R11" i="38" s="1"/>
  <c r="R11" i="41" s="1"/>
  <c r="S11" i="38" a="1"/>
  <c r="S11" i="38" s="1"/>
  <c r="S11" i="41" s="1"/>
  <c r="T11" i="38" a="1"/>
  <c r="T11" i="38" s="1"/>
  <c r="T11" i="41" s="1"/>
  <c r="U11" i="38" a="1"/>
  <c r="U11" i="38" s="1"/>
  <c r="U11" i="41" s="1"/>
  <c r="P11" i="36" s="1"/>
  <c r="V11" i="38" a="1"/>
  <c r="V11" i="38" s="1"/>
  <c r="V11" i="41" s="1"/>
  <c r="Q11" i="36" s="1"/>
  <c r="W11" i="38" a="1"/>
  <c r="W11" i="38" s="1"/>
  <c r="W11" i="41" s="1"/>
  <c r="R11" i="36" s="1"/>
  <c r="X11" i="38" a="1"/>
  <c r="X11" i="38" s="1"/>
  <c r="X11" i="41" s="1"/>
  <c r="S11" i="36" s="1"/>
  <c r="Y11" i="38" a="1"/>
  <c r="Y11" i="38" s="1"/>
  <c r="Y11" i="41" s="1"/>
  <c r="C61" i="44" s="1"/>
  <c r="Z11" i="38" a="1"/>
  <c r="Z11" i="38" s="1"/>
  <c r="Z11" i="41" s="1"/>
  <c r="D61" i="44" s="1"/>
  <c r="AA11" i="38" a="1"/>
  <c r="AA11" i="38" s="1"/>
  <c r="AA11" i="41" s="1"/>
  <c r="E61" i="44" s="1"/>
  <c r="AB11" i="38" a="1"/>
  <c r="AB11" i="38" s="1"/>
  <c r="AB11" i="41" s="1"/>
  <c r="F61" i="44" s="1"/>
  <c r="AC11" i="38" a="1"/>
  <c r="AC11" i="38" s="1"/>
  <c r="AC11" i="41" s="1"/>
  <c r="X11" i="36" s="1"/>
  <c r="AD11" i="38" a="1"/>
  <c r="AD11" i="38" s="1"/>
  <c r="AD11" i="41" s="1"/>
  <c r="Y11" i="36" s="1"/>
  <c r="AE11" i="38" a="1"/>
  <c r="AE11" i="38" s="1"/>
  <c r="AE11" i="41" s="1"/>
  <c r="Z11" i="36" s="1"/>
  <c r="AF11" i="38" a="1"/>
  <c r="AF11" i="38" s="1"/>
  <c r="AF11" i="41" s="1"/>
  <c r="AA11" i="36" s="1"/>
  <c r="AG11" i="38" a="1"/>
  <c r="AG11" i="38" s="1"/>
  <c r="AG11" i="41" s="1"/>
  <c r="AB11" i="36" s="1"/>
  <c r="AH11" i="38" a="1"/>
  <c r="AH11" i="38" s="1"/>
  <c r="AH11" i="41" s="1"/>
  <c r="AC11" i="36" s="1"/>
  <c r="AI11" i="38" a="1"/>
  <c r="AI11" i="38" s="1"/>
  <c r="AI11" i="41" s="1"/>
  <c r="AJ11" i="38" a="1"/>
  <c r="AJ11" i="38" s="1"/>
  <c r="AJ11" i="41" s="1"/>
  <c r="AK11" i="38" a="1"/>
  <c r="AK11" i="38" s="1"/>
  <c r="AK11" i="41" s="1"/>
  <c r="AL11" i="38" a="1"/>
  <c r="AL11" i="38" s="1"/>
  <c r="AL11" i="41" s="1"/>
  <c r="AM11" i="38" a="1"/>
  <c r="AM11" i="38" s="1"/>
  <c r="AM11" i="41" s="1"/>
  <c r="P12" i="38" a="1"/>
  <c r="P12" i="38" s="1"/>
  <c r="P12" i="41" s="1"/>
  <c r="Q12" i="38" a="1"/>
  <c r="Q12" i="38" s="1"/>
  <c r="Q12" i="41" s="1"/>
  <c r="R12" i="38" a="1"/>
  <c r="R12" i="38" s="1"/>
  <c r="R12" i="41" s="1"/>
  <c r="S12" i="38" a="1"/>
  <c r="S12" i="38" s="1"/>
  <c r="S12" i="41" s="1"/>
  <c r="T12" i="38" a="1"/>
  <c r="T12" i="38" s="1"/>
  <c r="T12" i="41" s="1"/>
  <c r="U12" i="38" a="1"/>
  <c r="U12" i="38" s="1"/>
  <c r="U12" i="41" s="1"/>
  <c r="P12" i="36" s="1"/>
  <c r="V12" i="38" a="1"/>
  <c r="V12" i="38" s="1"/>
  <c r="V12" i="41" s="1"/>
  <c r="Q12" i="36" s="1"/>
  <c r="W12" i="38" a="1"/>
  <c r="W12" i="38" s="1"/>
  <c r="W12" i="41" s="1"/>
  <c r="R12" i="36" s="1"/>
  <c r="X12" i="38" a="1"/>
  <c r="X12" i="38" s="1"/>
  <c r="X12" i="41" s="1"/>
  <c r="S12" i="36" s="1"/>
  <c r="Y12" i="38" a="1"/>
  <c r="Y12" i="38" s="1"/>
  <c r="Y12" i="41" s="1"/>
  <c r="C62" i="44" s="1"/>
  <c r="Z12" i="38" a="1"/>
  <c r="Z12" i="38" s="1"/>
  <c r="Z12" i="41" s="1"/>
  <c r="D62" i="44" s="1"/>
  <c r="AA12" i="38" a="1"/>
  <c r="AA12" i="38" s="1"/>
  <c r="AA12" i="41" s="1"/>
  <c r="E62" i="44" s="1"/>
  <c r="AB12" i="38" a="1"/>
  <c r="AB12" i="38" s="1"/>
  <c r="AB12" i="41" s="1"/>
  <c r="F62" i="44" s="1"/>
  <c r="AC12" i="38" a="1"/>
  <c r="AC12" i="38" s="1"/>
  <c r="AC12" i="41" s="1"/>
  <c r="X12" i="36" s="1"/>
  <c r="AD12" i="38" a="1"/>
  <c r="AD12" i="38" s="1"/>
  <c r="AD12" i="41" s="1"/>
  <c r="Y12" i="36" s="1"/>
  <c r="AE12" i="38" a="1"/>
  <c r="AE12" i="38" s="1"/>
  <c r="AE12" i="41" s="1"/>
  <c r="Z12" i="36" s="1"/>
  <c r="AF12" i="38" a="1"/>
  <c r="AF12" i="38" s="1"/>
  <c r="AF12" i="41" s="1"/>
  <c r="AA12" i="36" s="1"/>
  <c r="AG12" i="38" a="1"/>
  <c r="AG12" i="38" s="1"/>
  <c r="AG12" i="41" s="1"/>
  <c r="AB12" i="36" s="1"/>
  <c r="AH12" i="38" a="1"/>
  <c r="AH12" i="38" s="1"/>
  <c r="AH12" i="41" s="1"/>
  <c r="AC12" i="36" s="1"/>
  <c r="AI12" i="38" a="1"/>
  <c r="AI12" i="38" s="1"/>
  <c r="AI12" i="41" s="1"/>
  <c r="AJ12" i="38" a="1"/>
  <c r="AJ12" i="38" s="1"/>
  <c r="AJ12" i="41" s="1"/>
  <c r="AK12" i="38" a="1"/>
  <c r="AK12" i="38" s="1"/>
  <c r="AK12" i="41" s="1"/>
  <c r="AL12" i="38" a="1"/>
  <c r="AL12" i="38" s="1"/>
  <c r="AL12" i="41" s="1"/>
  <c r="AM12" i="38" a="1"/>
  <c r="AM12" i="38" s="1"/>
  <c r="AM12" i="41" s="1"/>
  <c r="P13" i="38" a="1"/>
  <c r="P13" i="38" s="1"/>
  <c r="P13" i="41" s="1"/>
  <c r="Q13" i="38" a="1"/>
  <c r="Q13" i="38" s="1"/>
  <c r="Q13" i="41" s="1"/>
  <c r="R13" i="38" a="1"/>
  <c r="R13" i="38" s="1"/>
  <c r="R13" i="41" s="1"/>
  <c r="S13" i="38" a="1"/>
  <c r="S13" i="38" s="1"/>
  <c r="S13" i="41" s="1"/>
  <c r="T13" i="38" a="1"/>
  <c r="T13" i="38" s="1"/>
  <c r="T13" i="41" s="1"/>
  <c r="U13" i="38" a="1"/>
  <c r="U13" i="38" s="1"/>
  <c r="U13" i="41" s="1"/>
  <c r="P13" i="36" s="1"/>
  <c r="V13" i="38" a="1"/>
  <c r="V13" i="38" s="1"/>
  <c r="V13" i="41" s="1"/>
  <c r="Q13" i="36" s="1"/>
  <c r="W13" i="38" a="1"/>
  <c r="W13" i="38" s="1"/>
  <c r="W13" i="41" s="1"/>
  <c r="R13" i="36" s="1"/>
  <c r="X13" i="38" a="1"/>
  <c r="X13" i="38" s="1"/>
  <c r="X13" i="41" s="1"/>
  <c r="S13" i="36" s="1"/>
  <c r="Y13" i="38" a="1"/>
  <c r="Y13" i="38" s="1"/>
  <c r="Y13" i="41" s="1"/>
  <c r="C63" i="44" s="1"/>
  <c r="Z13" i="38" a="1"/>
  <c r="Z13" i="38" s="1"/>
  <c r="Z13" i="41" s="1"/>
  <c r="D63" i="44" s="1"/>
  <c r="AA13" i="38" a="1"/>
  <c r="AA13" i="38" s="1"/>
  <c r="AA13" i="41" s="1"/>
  <c r="E63" i="44" s="1"/>
  <c r="AB13" i="38" a="1"/>
  <c r="AB13" i="38" s="1"/>
  <c r="AB13" i="41" s="1"/>
  <c r="F63" i="44" s="1"/>
  <c r="AC13" i="38" a="1"/>
  <c r="AC13" i="38" s="1"/>
  <c r="AC13" i="41" s="1"/>
  <c r="X13" i="36" s="1"/>
  <c r="AD13" i="38" a="1"/>
  <c r="AD13" i="38" s="1"/>
  <c r="AD13" i="41" s="1"/>
  <c r="Y13" i="36" s="1"/>
  <c r="AE13" i="38" a="1"/>
  <c r="AE13" i="38" s="1"/>
  <c r="AE13" i="41" s="1"/>
  <c r="Z13" i="36" s="1"/>
  <c r="AF13" i="38" a="1"/>
  <c r="AF13" i="38" s="1"/>
  <c r="AF13" i="41" s="1"/>
  <c r="AA13" i="36" s="1"/>
  <c r="AG13" i="38" a="1"/>
  <c r="AG13" i="38" s="1"/>
  <c r="AG13" i="41" s="1"/>
  <c r="AB13" i="36" s="1"/>
  <c r="AH13" i="38" a="1"/>
  <c r="AH13" i="38" s="1"/>
  <c r="AH13" i="41" s="1"/>
  <c r="AC13" i="36" s="1"/>
  <c r="AI13" i="38" a="1"/>
  <c r="AI13" i="38" s="1"/>
  <c r="AI13" i="41" s="1"/>
  <c r="AJ13" i="38" a="1"/>
  <c r="AJ13" i="38" s="1"/>
  <c r="AJ13" i="41" s="1"/>
  <c r="AK13" i="38" a="1"/>
  <c r="AK13" i="38" s="1"/>
  <c r="AK13" i="41" s="1"/>
  <c r="AL13" i="38" a="1"/>
  <c r="AL13" i="38" s="1"/>
  <c r="AL13" i="41" s="1"/>
  <c r="AM13" i="38" a="1"/>
  <c r="AM13" i="38" s="1"/>
  <c r="AM13" i="41" s="1"/>
  <c r="P14" i="38" a="1"/>
  <c r="P14" i="38" s="1"/>
  <c r="P14" i="41" s="1"/>
  <c r="Q14" i="38" a="1"/>
  <c r="Q14" i="38" s="1"/>
  <c r="Q14" i="41" s="1"/>
  <c r="R14" i="38" a="1"/>
  <c r="R14" i="38" s="1"/>
  <c r="R14" i="41" s="1"/>
  <c r="S14" i="38" a="1"/>
  <c r="S14" i="38" s="1"/>
  <c r="S14" i="41" s="1"/>
  <c r="T14" i="38" a="1"/>
  <c r="T14" i="38" s="1"/>
  <c r="T14" i="41" s="1"/>
  <c r="U14" i="38" a="1"/>
  <c r="U14" i="38" s="1"/>
  <c r="U14" i="41" s="1"/>
  <c r="P14" i="36" s="1"/>
  <c r="V14" i="38" a="1"/>
  <c r="V14" i="38" s="1"/>
  <c r="V14" i="41" s="1"/>
  <c r="Q14" i="36" s="1"/>
  <c r="W14" i="38" a="1"/>
  <c r="W14" i="38" s="1"/>
  <c r="W14" i="41" s="1"/>
  <c r="R14" i="36" s="1"/>
  <c r="X14" i="38" a="1"/>
  <c r="X14" i="38" s="1"/>
  <c r="X14" i="41" s="1"/>
  <c r="S14" i="36" s="1"/>
  <c r="Y14" i="38" a="1"/>
  <c r="Y14" i="38" s="1"/>
  <c r="Y14" i="41" s="1"/>
  <c r="C64" i="44" s="1"/>
  <c r="Z14" i="38" a="1"/>
  <c r="Z14" i="38" s="1"/>
  <c r="Z14" i="41" s="1"/>
  <c r="D64" i="44" s="1"/>
  <c r="AA14" i="38" a="1"/>
  <c r="AA14" i="38" s="1"/>
  <c r="AA14" i="41" s="1"/>
  <c r="E64" i="44" s="1"/>
  <c r="AB14" i="38" a="1"/>
  <c r="AB14" i="38" s="1"/>
  <c r="AB14" i="41" s="1"/>
  <c r="F64" i="44" s="1"/>
  <c r="AC14" i="38" a="1"/>
  <c r="AC14" i="38" s="1"/>
  <c r="AC14" i="41" s="1"/>
  <c r="X14" i="36" s="1"/>
  <c r="AD14" i="38" a="1"/>
  <c r="AD14" i="38" s="1"/>
  <c r="AD14" i="41" s="1"/>
  <c r="Y14" i="36" s="1"/>
  <c r="AE14" i="38" a="1"/>
  <c r="AE14" i="38" s="1"/>
  <c r="AE14" i="41" s="1"/>
  <c r="Z14" i="36" s="1"/>
  <c r="AF14" i="38" a="1"/>
  <c r="AF14" i="38" s="1"/>
  <c r="AF14" i="41" s="1"/>
  <c r="AA14" i="36" s="1"/>
  <c r="AG14" i="38" a="1"/>
  <c r="AG14" i="38" s="1"/>
  <c r="AG14" i="41" s="1"/>
  <c r="AB14" i="36" s="1"/>
  <c r="AH14" i="38" a="1"/>
  <c r="AH14" i="38" s="1"/>
  <c r="AH14" i="41" s="1"/>
  <c r="AC14" i="36" s="1"/>
  <c r="AI14" i="38" a="1"/>
  <c r="AI14" i="38" s="1"/>
  <c r="AI14" i="41" s="1"/>
  <c r="AJ14" i="38" a="1"/>
  <c r="AJ14" i="38" s="1"/>
  <c r="AJ14" i="41" s="1"/>
  <c r="AK14" i="38" a="1"/>
  <c r="AK14" i="38" s="1"/>
  <c r="AK14" i="41" s="1"/>
  <c r="AL14" i="38" a="1"/>
  <c r="AL14" i="38" s="1"/>
  <c r="AL14" i="41" s="1"/>
  <c r="AM14" i="38" a="1"/>
  <c r="AM14" i="38" s="1"/>
  <c r="AM14" i="41" s="1"/>
  <c r="P15" i="38" a="1"/>
  <c r="P15" i="38" s="1"/>
  <c r="P15" i="41" s="1"/>
  <c r="Q15" i="38" a="1"/>
  <c r="Q15" i="38" s="1"/>
  <c r="Q15" i="41" s="1"/>
  <c r="R15" i="38" a="1"/>
  <c r="R15" i="38" s="1"/>
  <c r="R15" i="41" s="1"/>
  <c r="S15" i="38" a="1"/>
  <c r="S15" i="38" s="1"/>
  <c r="S15" i="41" s="1"/>
  <c r="T15" i="38" a="1"/>
  <c r="T15" i="38" s="1"/>
  <c r="T15" i="41" s="1"/>
  <c r="U15" i="38" a="1"/>
  <c r="U15" i="38" s="1"/>
  <c r="U15" i="41" s="1"/>
  <c r="P15" i="36" s="1"/>
  <c r="V15" i="38" a="1"/>
  <c r="V15" i="38" s="1"/>
  <c r="V15" i="41" s="1"/>
  <c r="Q15" i="36" s="1"/>
  <c r="W15" i="38" a="1"/>
  <c r="W15" i="38" s="1"/>
  <c r="W15" i="41" s="1"/>
  <c r="R15" i="36" s="1"/>
  <c r="X15" i="38" a="1"/>
  <c r="X15" i="38" s="1"/>
  <c r="X15" i="41" s="1"/>
  <c r="S15" i="36" s="1"/>
  <c r="Y15" i="38" a="1"/>
  <c r="Y15" i="38" s="1"/>
  <c r="Y15" i="41" s="1"/>
  <c r="C65" i="44" s="1"/>
  <c r="Z15" i="38" a="1"/>
  <c r="Z15" i="38" s="1"/>
  <c r="Z15" i="41" s="1"/>
  <c r="D65" i="44" s="1"/>
  <c r="AA15" i="38" a="1"/>
  <c r="AA15" i="38" s="1"/>
  <c r="AA15" i="41" s="1"/>
  <c r="E65" i="44" s="1"/>
  <c r="AB15" i="38" a="1"/>
  <c r="AB15" i="38" s="1"/>
  <c r="AB15" i="41" s="1"/>
  <c r="F65" i="44" s="1"/>
  <c r="AC15" i="38" a="1"/>
  <c r="AC15" i="38" s="1"/>
  <c r="AC15" i="41" s="1"/>
  <c r="X15" i="36" s="1"/>
  <c r="AD15" i="38" a="1"/>
  <c r="AD15" i="38" s="1"/>
  <c r="AD15" i="41" s="1"/>
  <c r="Y15" i="36" s="1"/>
  <c r="AE15" i="38" a="1"/>
  <c r="AE15" i="38" s="1"/>
  <c r="AE15" i="41" s="1"/>
  <c r="Z15" i="36" s="1"/>
  <c r="AF15" i="38" a="1"/>
  <c r="AF15" i="38" s="1"/>
  <c r="AF15" i="41" s="1"/>
  <c r="AA15" i="36" s="1"/>
  <c r="AG15" i="38" a="1"/>
  <c r="AG15" i="38" s="1"/>
  <c r="AG15" i="41" s="1"/>
  <c r="AB15" i="36" s="1"/>
  <c r="AH15" i="38" a="1"/>
  <c r="AH15" i="38" s="1"/>
  <c r="AH15" i="41" s="1"/>
  <c r="AC15" i="36" s="1"/>
  <c r="AI15" i="38" a="1"/>
  <c r="AI15" i="38" s="1"/>
  <c r="AI15" i="41" s="1"/>
  <c r="AJ15" i="38" a="1"/>
  <c r="AJ15" i="38" s="1"/>
  <c r="AJ15" i="41" s="1"/>
  <c r="AK15" i="38" a="1"/>
  <c r="AK15" i="38" s="1"/>
  <c r="AK15" i="41" s="1"/>
  <c r="AL15" i="38" a="1"/>
  <c r="AL15" i="38" s="1"/>
  <c r="AL15" i="41" s="1"/>
  <c r="AM15" i="38" a="1"/>
  <c r="AM15" i="38" s="1"/>
  <c r="AM15" i="41" s="1"/>
  <c r="P16" i="38" a="1"/>
  <c r="P16" i="38" s="1"/>
  <c r="P16" i="41" s="1"/>
  <c r="Q16" i="38" a="1"/>
  <c r="Q16" i="38" s="1"/>
  <c r="Q16" i="41" s="1"/>
  <c r="R16" i="38" a="1"/>
  <c r="R16" i="38" s="1"/>
  <c r="R16" i="41" s="1"/>
  <c r="S16" i="38" a="1"/>
  <c r="S16" i="38" s="1"/>
  <c r="S16" i="41" s="1"/>
  <c r="T16" i="38" a="1"/>
  <c r="T16" i="38" s="1"/>
  <c r="T16" i="41" s="1"/>
  <c r="U16" i="38" a="1"/>
  <c r="U16" i="38" s="1"/>
  <c r="U16" i="41" s="1"/>
  <c r="P16" i="36" s="1"/>
  <c r="V16" i="38" a="1"/>
  <c r="V16" i="38" s="1"/>
  <c r="V16" i="41" s="1"/>
  <c r="Q16" i="36" s="1"/>
  <c r="W16" i="38" a="1"/>
  <c r="W16" i="38" s="1"/>
  <c r="W16" i="41" s="1"/>
  <c r="R16" i="36" s="1"/>
  <c r="X16" i="38" a="1"/>
  <c r="X16" i="38" s="1"/>
  <c r="X16" i="41" s="1"/>
  <c r="S16" i="36" s="1"/>
  <c r="Y16" i="38" a="1"/>
  <c r="Y16" i="38" s="1"/>
  <c r="Y16" i="41" s="1"/>
  <c r="C66" i="44" s="1"/>
  <c r="Z16" i="38" a="1"/>
  <c r="Z16" i="38" s="1"/>
  <c r="Z16" i="41" s="1"/>
  <c r="D66" i="44" s="1"/>
  <c r="AA16" i="38" a="1"/>
  <c r="AA16" i="38" s="1"/>
  <c r="AA16" i="41" s="1"/>
  <c r="E66" i="44" s="1"/>
  <c r="AB16" i="38" a="1"/>
  <c r="AB16" i="38" s="1"/>
  <c r="AB16" i="41" s="1"/>
  <c r="F66" i="44" s="1"/>
  <c r="AC16" i="38" a="1"/>
  <c r="AC16" i="38" s="1"/>
  <c r="AC16" i="41" s="1"/>
  <c r="X16" i="36" s="1"/>
  <c r="AD16" i="38" a="1"/>
  <c r="AD16" i="38" s="1"/>
  <c r="AD16" i="41" s="1"/>
  <c r="Y16" i="36" s="1"/>
  <c r="AE16" i="38" a="1"/>
  <c r="AE16" i="38" s="1"/>
  <c r="AE16" i="41" s="1"/>
  <c r="Z16" i="36" s="1"/>
  <c r="AF16" i="38" a="1"/>
  <c r="AF16" i="38" s="1"/>
  <c r="AF16" i="41" s="1"/>
  <c r="AA16" i="36" s="1"/>
  <c r="AG16" i="38" a="1"/>
  <c r="AG16" i="38" s="1"/>
  <c r="AG16" i="41" s="1"/>
  <c r="AB16" i="36" s="1"/>
  <c r="AH16" i="38" a="1"/>
  <c r="AH16" i="38" s="1"/>
  <c r="AH16" i="41" s="1"/>
  <c r="AC16" i="36" s="1"/>
  <c r="AI16" i="38" a="1"/>
  <c r="AI16" i="38" s="1"/>
  <c r="AI16" i="41" s="1"/>
  <c r="AJ16" i="38" a="1"/>
  <c r="AJ16" i="38" s="1"/>
  <c r="AJ16" i="41" s="1"/>
  <c r="AK16" i="38" a="1"/>
  <c r="AK16" i="38" s="1"/>
  <c r="AK16" i="41" s="1"/>
  <c r="AL16" i="38" a="1"/>
  <c r="AL16" i="38" s="1"/>
  <c r="AL16" i="41" s="1"/>
  <c r="AM16" i="38" a="1"/>
  <c r="AM16" i="38" s="1"/>
  <c r="AM16" i="41" s="1"/>
  <c r="P17" i="38" a="1"/>
  <c r="P17" i="38" s="1"/>
  <c r="P17" i="41" s="1"/>
  <c r="Q17" i="38" a="1"/>
  <c r="Q17" i="38" s="1"/>
  <c r="Q17" i="41" s="1"/>
  <c r="R17" i="38" a="1"/>
  <c r="R17" i="38" s="1"/>
  <c r="R17" i="41" s="1"/>
  <c r="S17" i="38" a="1"/>
  <c r="S17" i="38" s="1"/>
  <c r="S17" i="41" s="1"/>
  <c r="T17" i="38" a="1"/>
  <c r="T17" i="38" s="1"/>
  <c r="T17" i="41" s="1"/>
  <c r="U17" i="38" a="1"/>
  <c r="U17" i="38" s="1"/>
  <c r="U17" i="41" s="1"/>
  <c r="P17" i="36" s="1"/>
  <c r="V17" i="38" a="1"/>
  <c r="V17" i="38" s="1"/>
  <c r="V17" i="41" s="1"/>
  <c r="Q17" i="36" s="1"/>
  <c r="W17" i="38" a="1"/>
  <c r="W17" i="38" s="1"/>
  <c r="W17" i="41" s="1"/>
  <c r="R17" i="36" s="1"/>
  <c r="X17" i="38" a="1"/>
  <c r="X17" i="38" s="1"/>
  <c r="X17" i="41" s="1"/>
  <c r="S17" i="36" s="1"/>
  <c r="Y17" i="38" a="1"/>
  <c r="Y17" i="38" s="1"/>
  <c r="Y17" i="41" s="1"/>
  <c r="C67" i="44" s="1"/>
  <c r="Z17" i="38" a="1"/>
  <c r="Z17" i="38" s="1"/>
  <c r="Z17" i="41" s="1"/>
  <c r="D67" i="44" s="1"/>
  <c r="AA17" i="38" a="1"/>
  <c r="AA17" i="38" s="1"/>
  <c r="AA17" i="41" s="1"/>
  <c r="E67" i="44" s="1"/>
  <c r="AB17" i="38" a="1"/>
  <c r="AB17" i="38" s="1"/>
  <c r="AB17" i="41" s="1"/>
  <c r="F67" i="44" s="1"/>
  <c r="AC17" i="38" a="1"/>
  <c r="AC17" i="38" s="1"/>
  <c r="AC17" i="41" s="1"/>
  <c r="X17" i="36" s="1"/>
  <c r="AD17" i="38" a="1"/>
  <c r="AD17" i="38" s="1"/>
  <c r="AD17" i="41" s="1"/>
  <c r="Y17" i="36" s="1"/>
  <c r="AE17" i="38" a="1"/>
  <c r="AE17" i="38" s="1"/>
  <c r="AE17" i="41" s="1"/>
  <c r="Z17" i="36" s="1"/>
  <c r="AF17" i="38" a="1"/>
  <c r="AF17" i="38" s="1"/>
  <c r="AF17" i="41" s="1"/>
  <c r="AA17" i="36" s="1"/>
  <c r="AG17" i="38" a="1"/>
  <c r="AG17" i="38" s="1"/>
  <c r="AG17" i="41" s="1"/>
  <c r="AB17" i="36" s="1"/>
  <c r="AH17" i="38" a="1"/>
  <c r="AH17" i="38" s="1"/>
  <c r="AH17" i="41" s="1"/>
  <c r="AC17" i="36" s="1"/>
  <c r="AI17" i="38" a="1"/>
  <c r="AI17" i="38" s="1"/>
  <c r="AI17" i="41" s="1"/>
  <c r="AJ17" i="38" a="1"/>
  <c r="AJ17" i="38" s="1"/>
  <c r="AJ17" i="41" s="1"/>
  <c r="AK17" i="38" a="1"/>
  <c r="AK17" i="38" s="1"/>
  <c r="AK17" i="41" s="1"/>
  <c r="AL17" i="38" a="1"/>
  <c r="AL17" i="38" s="1"/>
  <c r="AL17" i="41" s="1"/>
  <c r="AM17" i="38" a="1"/>
  <c r="AM17" i="38" s="1"/>
  <c r="AM17" i="41" s="1"/>
  <c r="P18" i="38" a="1"/>
  <c r="P18" i="38" s="1"/>
  <c r="P18" i="41" s="1"/>
  <c r="Q18" i="38" a="1"/>
  <c r="Q18" i="38" s="1"/>
  <c r="Q18" i="41" s="1"/>
  <c r="R18" i="38" a="1"/>
  <c r="R18" i="38" s="1"/>
  <c r="R18" i="41" s="1"/>
  <c r="S18" i="38" a="1"/>
  <c r="S18" i="38" s="1"/>
  <c r="S18" i="41" s="1"/>
  <c r="T18" i="38" a="1"/>
  <c r="T18" i="38" s="1"/>
  <c r="T18" i="41" s="1"/>
  <c r="U18" i="38" a="1"/>
  <c r="U18" i="38" s="1"/>
  <c r="U18" i="41" s="1"/>
  <c r="P18" i="36" s="1"/>
  <c r="V18" i="38" a="1"/>
  <c r="V18" i="38" s="1"/>
  <c r="V18" i="41" s="1"/>
  <c r="Q18" i="36" s="1"/>
  <c r="W18" i="38" a="1"/>
  <c r="W18" i="38" s="1"/>
  <c r="W18" i="41" s="1"/>
  <c r="R18" i="36" s="1"/>
  <c r="X18" i="38" a="1"/>
  <c r="X18" i="38" s="1"/>
  <c r="X18" i="41" s="1"/>
  <c r="S18" i="36" s="1"/>
  <c r="Y18" i="38" a="1"/>
  <c r="Y18" i="38" s="1"/>
  <c r="Y18" i="41" s="1"/>
  <c r="C68" i="44" s="1"/>
  <c r="Z18" i="38" a="1"/>
  <c r="Z18" i="38" s="1"/>
  <c r="Z18" i="41" s="1"/>
  <c r="D68" i="44" s="1"/>
  <c r="AA18" i="38" a="1"/>
  <c r="AA18" i="38" s="1"/>
  <c r="AA18" i="41" s="1"/>
  <c r="E68" i="44" s="1"/>
  <c r="AB18" i="38" a="1"/>
  <c r="AB18" i="38" s="1"/>
  <c r="AB18" i="41" s="1"/>
  <c r="F68" i="44" s="1"/>
  <c r="AC18" i="38" a="1"/>
  <c r="AC18" i="38" s="1"/>
  <c r="AC18" i="41" s="1"/>
  <c r="X18" i="36" s="1"/>
  <c r="AD18" i="38" a="1"/>
  <c r="AD18" i="38" s="1"/>
  <c r="AD18" i="41" s="1"/>
  <c r="Y18" i="36" s="1"/>
  <c r="AE18" i="38" a="1"/>
  <c r="AE18" i="38" s="1"/>
  <c r="AE18" i="41" s="1"/>
  <c r="Z18" i="36" s="1"/>
  <c r="AF18" i="38" a="1"/>
  <c r="AF18" i="38" s="1"/>
  <c r="AF18" i="41" s="1"/>
  <c r="AA18" i="36" s="1"/>
  <c r="AG18" i="38" a="1"/>
  <c r="AG18" i="38" s="1"/>
  <c r="AG18" i="41" s="1"/>
  <c r="AB18" i="36" s="1"/>
  <c r="AH18" i="38" a="1"/>
  <c r="AH18" i="38" s="1"/>
  <c r="AH18" i="41" s="1"/>
  <c r="AC18" i="36" s="1"/>
  <c r="AI18" i="38" a="1"/>
  <c r="AI18" i="38" s="1"/>
  <c r="AI18" i="41" s="1"/>
  <c r="AJ18" i="38" a="1"/>
  <c r="AJ18" i="38" s="1"/>
  <c r="AJ18" i="41" s="1"/>
  <c r="AK18" i="38" a="1"/>
  <c r="AK18" i="38" s="1"/>
  <c r="AK18" i="41" s="1"/>
  <c r="AL18" i="38" a="1"/>
  <c r="AL18" i="38" s="1"/>
  <c r="AL18" i="41" s="1"/>
  <c r="AM18" i="38" a="1"/>
  <c r="AM18" i="38" s="1"/>
  <c r="AM18" i="41" s="1"/>
  <c r="P19" i="38" a="1"/>
  <c r="P19" i="38" s="1"/>
  <c r="P19" i="41" s="1"/>
  <c r="Q19" i="38" a="1"/>
  <c r="Q19" i="38" s="1"/>
  <c r="Q19" i="41" s="1"/>
  <c r="R19" i="38" a="1"/>
  <c r="R19" i="38" s="1"/>
  <c r="R19" i="41" s="1"/>
  <c r="S19" i="38" a="1"/>
  <c r="S19" i="38" s="1"/>
  <c r="S19" i="41" s="1"/>
  <c r="T19" i="38" a="1"/>
  <c r="T19" i="38" s="1"/>
  <c r="T19" i="41" s="1"/>
  <c r="U19" i="38" a="1"/>
  <c r="U19" i="38" s="1"/>
  <c r="U19" i="41" s="1"/>
  <c r="P19" i="36" s="1"/>
  <c r="V19" i="38" a="1"/>
  <c r="V19" i="38" s="1"/>
  <c r="V19" i="41" s="1"/>
  <c r="Q19" i="36" s="1"/>
  <c r="W19" i="38" a="1"/>
  <c r="W19" i="38" s="1"/>
  <c r="W19" i="41" s="1"/>
  <c r="R19" i="36" s="1"/>
  <c r="X19" i="38" a="1"/>
  <c r="X19" i="38" s="1"/>
  <c r="X19" i="41" s="1"/>
  <c r="S19" i="36" s="1"/>
  <c r="Y19" i="38" a="1"/>
  <c r="Y19" i="38" s="1"/>
  <c r="Y19" i="41" s="1"/>
  <c r="C69" i="44" s="1"/>
  <c r="Z19" i="38" a="1"/>
  <c r="Z19" i="38" s="1"/>
  <c r="Z19" i="41" s="1"/>
  <c r="D69" i="44" s="1"/>
  <c r="AA19" i="38" a="1"/>
  <c r="AA19" i="38" s="1"/>
  <c r="AA19" i="41" s="1"/>
  <c r="E69" i="44" s="1"/>
  <c r="AB19" i="38" a="1"/>
  <c r="AB19" i="38" s="1"/>
  <c r="AB19" i="41" s="1"/>
  <c r="F69" i="44" s="1"/>
  <c r="AC19" i="38" a="1"/>
  <c r="AC19" i="38" s="1"/>
  <c r="AC19" i="41" s="1"/>
  <c r="X19" i="36" s="1"/>
  <c r="AD19" i="38" a="1"/>
  <c r="AD19" i="38" s="1"/>
  <c r="AD19" i="41" s="1"/>
  <c r="Y19" i="36" s="1"/>
  <c r="AE19" i="38" a="1"/>
  <c r="AE19" i="38" s="1"/>
  <c r="AE19" i="41" s="1"/>
  <c r="Z19" i="36" s="1"/>
  <c r="AF19" i="38" a="1"/>
  <c r="AF19" i="38" s="1"/>
  <c r="AF19" i="41" s="1"/>
  <c r="AA19" i="36" s="1"/>
  <c r="AG19" i="38" a="1"/>
  <c r="AG19" i="38" s="1"/>
  <c r="AG19" i="41" s="1"/>
  <c r="AB19" i="36" s="1"/>
  <c r="AH19" i="38" a="1"/>
  <c r="AH19" i="38" s="1"/>
  <c r="AH19" i="41" s="1"/>
  <c r="AC19" i="36" s="1"/>
  <c r="AI19" i="38" a="1"/>
  <c r="AI19" i="38" s="1"/>
  <c r="AI19" i="41" s="1"/>
  <c r="AJ19" i="38" a="1"/>
  <c r="AJ19" i="38" s="1"/>
  <c r="AJ19" i="41" s="1"/>
  <c r="AK19" i="38" a="1"/>
  <c r="AK19" i="38" s="1"/>
  <c r="AK19" i="41" s="1"/>
  <c r="AL19" i="38" a="1"/>
  <c r="AL19" i="38" s="1"/>
  <c r="AL19" i="41" s="1"/>
  <c r="AM19" i="38" a="1"/>
  <c r="AM19" i="38" s="1"/>
  <c r="AM19" i="41" s="1"/>
  <c r="P20" i="38" a="1"/>
  <c r="P20" i="38" s="1"/>
  <c r="P20" i="41" s="1"/>
  <c r="Q20" i="38" a="1"/>
  <c r="Q20" i="38" s="1"/>
  <c r="Q20" i="41" s="1"/>
  <c r="R20" i="38" a="1"/>
  <c r="R20" i="38" s="1"/>
  <c r="R20" i="41" s="1"/>
  <c r="S20" i="38" a="1"/>
  <c r="S20" i="38" s="1"/>
  <c r="S20" i="41" s="1"/>
  <c r="T20" i="38" a="1"/>
  <c r="T20" i="38" s="1"/>
  <c r="T20" i="41" s="1"/>
  <c r="U20" i="38" a="1"/>
  <c r="U20" i="38" s="1"/>
  <c r="U20" i="41" s="1"/>
  <c r="P20" i="36" s="1"/>
  <c r="V20" i="38" a="1"/>
  <c r="V20" i="38" s="1"/>
  <c r="V20" i="41" s="1"/>
  <c r="Q20" i="36" s="1"/>
  <c r="W20" i="38" a="1"/>
  <c r="W20" i="38" s="1"/>
  <c r="W20" i="41" s="1"/>
  <c r="R20" i="36" s="1"/>
  <c r="X20" i="38" a="1"/>
  <c r="X20" i="38" s="1"/>
  <c r="X20" i="41" s="1"/>
  <c r="S20" i="36" s="1"/>
  <c r="Y20" i="38" a="1"/>
  <c r="Y20" i="38" s="1"/>
  <c r="Y20" i="41" s="1"/>
  <c r="C70" i="44" s="1"/>
  <c r="Z20" i="38" a="1"/>
  <c r="Z20" i="38" s="1"/>
  <c r="Z20" i="41" s="1"/>
  <c r="D70" i="44" s="1"/>
  <c r="AA20" i="38" a="1"/>
  <c r="AA20" i="38" s="1"/>
  <c r="AA20" i="41" s="1"/>
  <c r="E70" i="44" s="1"/>
  <c r="AB20" i="38" a="1"/>
  <c r="AB20" i="38" s="1"/>
  <c r="AB20" i="41" s="1"/>
  <c r="F70" i="44" s="1"/>
  <c r="AC20" i="38" a="1"/>
  <c r="AC20" i="38" s="1"/>
  <c r="AC20" i="41" s="1"/>
  <c r="X20" i="36" s="1"/>
  <c r="AD20" i="38" a="1"/>
  <c r="AD20" i="38" s="1"/>
  <c r="AD20" i="41" s="1"/>
  <c r="Y20" i="36" s="1"/>
  <c r="AE20" i="38" a="1"/>
  <c r="AE20" i="38" s="1"/>
  <c r="AE20" i="41" s="1"/>
  <c r="Z20" i="36" s="1"/>
  <c r="AF20" i="38" a="1"/>
  <c r="AF20" i="38" s="1"/>
  <c r="AF20" i="41" s="1"/>
  <c r="AA20" i="36" s="1"/>
  <c r="AG20" i="38" a="1"/>
  <c r="AG20" i="38" s="1"/>
  <c r="AG20" i="41" s="1"/>
  <c r="AB20" i="36" s="1"/>
  <c r="AH20" i="38" a="1"/>
  <c r="AH20" i="38" s="1"/>
  <c r="AH20" i="41" s="1"/>
  <c r="AC20" i="36" s="1"/>
  <c r="AI20" i="38" a="1"/>
  <c r="AI20" i="38" s="1"/>
  <c r="AI20" i="41" s="1"/>
  <c r="AJ20" i="38" a="1"/>
  <c r="AJ20" i="38" s="1"/>
  <c r="AJ20" i="41" s="1"/>
  <c r="AK20" i="38" a="1"/>
  <c r="AK20" i="38" s="1"/>
  <c r="AK20" i="41" s="1"/>
  <c r="AL20" i="38" a="1"/>
  <c r="AL20" i="38" s="1"/>
  <c r="AL20" i="41" s="1"/>
  <c r="AM20" i="38" a="1"/>
  <c r="AM20" i="38" s="1"/>
  <c r="AM20" i="41" s="1"/>
  <c r="P21" i="38" a="1"/>
  <c r="P21" i="38" s="1"/>
  <c r="P21" i="41" s="1"/>
  <c r="Q21" i="38" a="1"/>
  <c r="Q21" i="38" s="1"/>
  <c r="Q21" i="41" s="1"/>
  <c r="R21" i="38" a="1"/>
  <c r="R21" i="38" s="1"/>
  <c r="R21" i="41" s="1"/>
  <c r="S21" i="38" a="1"/>
  <c r="S21" i="38" s="1"/>
  <c r="S21" i="41" s="1"/>
  <c r="T21" i="38" a="1"/>
  <c r="T21" i="38" s="1"/>
  <c r="T21" i="41" s="1"/>
  <c r="U21" i="38" a="1"/>
  <c r="U21" i="38" s="1"/>
  <c r="U21" i="41" s="1"/>
  <c r="P21" i="36" s="1"/>
  <c r="V21" i="38" a="1"/>
  <c r="V21" i="38" s="1"/>
  <c r="V21" i="41" s="1"/>
  <c r="Q21" i="36" s="1"/>
  <c r="W21" i="38" a="1"/>
  <c r="W21" i="38" s="1"/>
  <c r="W21" i="41" s="1"/>
  <c r="R21" i="36" s="1"/>
  <c r="X21" i="38" a="1"/>
  <c r="X21" i="38" s="1"/>
  <c r="X21" i="41" s="1"/>
  <c r="S21" i="36" s="1"/>
  <c r="Y21" i="38" a="1"/>
  <c r="Y21" i="38" s="1"/>
  <c r="Y21" i="41" s="1"/>
  <c r="C71" i="44" s="1"/>
  <c r="Z21" i="38" a="1"/>
  <c r="Z21" i="38" s="1"/>
  <c r="Z21" i="41" s="1"/>
  <c r="D71" i="44" s="1"/>
  <c r="AA21" i="38" a="1"/>
  <c r="AA21" i="38" s="1"/>
  <c r="AA21" i="41" s="1"/>
  <c r="E71" i="44" s="1"/>
  <c r="AB21" i="38" a="1"/>
  <c r="AB21" i="38" s="1"/>
  <c r="AB21" i="41" s="1"/>
  <c r="F71" i="44" s="1"/>
  <c r="AC21" i="38" a="1"/>
  <c r="AC21" i="38" s="1"/>
  <c r="AC21" i="41" s="1"/>
  <c r="X21" i="36" s="1"/>
  <c r="AD21" i="38" a="1"/>
  <c r="AD21" i="38" s="1"/>
  <c r="AD21" i="41" s="1"/>
  <c r="Y21" i="36" s="1"/>
  <c r="AE21" i="38" a="1"/>
  <c r="AE21" i="38" s="1"/>
  <c r="AE21" i="41" s="1"/>
  <c r="Z21" i="36" s="1"/>
  <c r="AF21" i="38" a="1"/>
  <c r="AF21" i="38" s="1"/>
  <c r="AF21" i="41" s="1"/>
  <c r="AA21" i="36" s="1"/>
  <c r="AG21" i="38" a="1"/>
  <c r="AG21" i="38" s="1"/>
  <c r="AG21" i="41" s="1"/>
  <c r="AB21" i="36" s="1"/>
  <c r="AH21" i="38" a="1"/>
  <c r="AH21" i="38" s="1"/>
  <c r="AH21" i="41" s="1"/>
  <c r="AC21" i="36" s="1"/>
  <c r="AI21" i="38" a="1"/>
  <c r="AI21" i="38" s="1"/>
  <c r="AI21" i="41" s="1"/>
  <c r="AJ21" i="38" a="1"/>
  <c r="AJ21" i="38" s="1"/>
  <c r="AJ21" i="41" s="1"/>
  <c r="AK21" i="38" a="1"/>
  <c r="AK21" i="38" s="1"/>
  <c r="AK21" i="41" s="1"/>
  <c r="AL21" i="38" a="1"/>
  <c r="AL21" i="38" s="1"/>
  <c r="AL21" i="41" s="1"/>
  <c r="AM21" i="38" a="1"/>
  <c r="AM21" i="38" s="1"/>
  <c r="AM21" i="41" s="1"/>
  <c r="P22" i="38" a="1"/>
  <c r="P22" i="38" s="1"/>
  <c r="P22" i="41" s="1"/>
  <c r="Q22" i="38" a="1"/>
  <c r="Q22" i="38" s="1"/>
  <c r="Q22" i="41" s="1"/>
  <c r="R22" i="38" a="1"/>
  <c r="R22" i="38" s="1"/>
  <c r="R22" i="41" s="1"/>
  <c r="S22" i="38" a="1"/>
  <c r="S22" i="38" s="1"/>
  <c r="S22" i="41" s="1"/>
  <c r="T22" i="38" a="1"/>
  <c r="T22" i="38" s="1"/>
  <c r="T22" i="41" s="1"/>
  <c r="U22" i="38" a="1"/>
  <c r="U22" i="38" s="1"/>
  <c r="U22" i="41" s="1"/>
  <c r="V22" i="38" a="1"/>
  <c r="V22" i="38" s="1"/>
  <c r="V22" i="41" s="1"/>
  <c r="W22" i="38" a="1"/>
  <c r="W22" i="38" s="1"/>
  <c r="W22" i="41" s="1"/>
  <c r="X22" i="38" a="1"/>
  <c r="X22" i="38" s="1"/>
  <c r="X22" i="41" s="1"/>
  <c r="Y22" i="38" a="1"/>
  <c r="Y22" i="38" s="1"/>
  <c r="Y22" i="41" s="1"/>
  <c r="Z22" i="38" a="1"/>
  <c r="Z22" i="38" s="1"/>
  <c r="Z22" i="41" s="1"/>
  <c r="AA22" i="38" a="1"/>
  <c r="AA22" i="38" s="1"/>
  <c r="AA22" i="41" s="1"/>
  <c r="AB22" i="38" a="1"/>
  <c r="AB22" i="38" s="1"/>
  <c r="AB22" i="41" s="1"/>
  <c r="AC22" i="38" a="1"/>
  <c r="AC22" i="38" s="1"/>
  <c r="AC22" i="41" s="1"/>
  <c r="AD22" i="38" a="1"/>
  <c r="AD22" i="38" s="1"/>
  <c r="AD22" i="41" s="1"/>
  <c r="AE22" i="38" a="1"/>
  <c r="AE22" i="38" s="1"/>
  <c r="AE22" i="41" s="1"/>
  <c r="AF22" i="38" a="1"/>
  <c r="AF22" i="38" s="1"/>
  <c r="AF22" i="41" s="1"/>
  <c r="AG22" i="38" a="1"/>
  <c r="AG22" i="38" s="1"/>
  <c r="AG22" i="41" s="1"/>
  <c r="AH22" i="38" a="1"/>
  <c r="AH22" i="38" s="1"/>
  <c r="AH22" i="41" s="1"/>
  <c r="AI22" i="38" a="1"/>
  <c r="AI22" i="38" s="1"/>
  <c r="AI22" i="41" s="1"/>
  <c r="AJ22" i="38" a="1"/>
  <c r="AJ22" i="38" s="1"/>
  <c r="AJ22" i="41" s="1"/>
  <c r="AK22" i="38" a="1"/>
  <c r="AK22" i="38" s="1"/>
  <c r="AK22" i="41" s="1"/>
  <c r="AL22" i="38" a="1"/>
  <c r="AL22" i="38" s="1"/>
  <c r="AL22" i="41" s="1"/>
  <c r="AM22" i="38" a="1"/>
  <c r="AM22" i="38" s="1"/>
  <c r="AM22" i="41" s="1"/>
  <c r="P23" i="38" a="1"/>
  <c r="P23" i="38" s="1"/>
  <c r="P23" i="41" s="1"/>
  <c r="Q23" i="38" a="1"/>
  <c r="Q23" i="38" s="1"/>
  <c r="Q23" i="41" s="1"/>
  <c r="R23" i="38" a="1"/>
  <c r="R23" i="38" s="1"/>
  <c r="R23" i="41" s="1"/>
  <c r="S23" i="38" a="1"/>
  <c r="S23" i="38" s="1"/>
  <c r="S23" i="41" s="1"/>
  <c r="T23" i="38" a="1"/>
  <c r="T23" i="38" s="1"/>
  <c r="T23" i="41" s="1"/>
  <c r="U23" i="38" a="1"/>
  <c r="U23" i="38" s="1"/>
  <c r="U23" i="41" s="1"/>
  <c r="V23" i="38" a="1"/>
  <c r="V23" i="38" s="1"/>
  <c r="V23" i="41" s="1"/>
  <c r="W23" i="38" a="1"/>
  <c r="W23" i="38" s="1"/>
  <c r="W23" i="41" s="1"/>
  <c r="X23" i="38" a="1"/>
  <c r="X23" i="38" s="1"/>
  <c r="X23" i="41" s="1"/>
  <c r="Y23" i="38" a="1"/>
  <c r="Y23" i="38" s="1"/>
  <c r="Y23" i="41" s="1"/>
  <c r="Z23" i="38" a="1"/>
  <c r="Z23" i="38" s="1"/>
  <c r="Z23" i="41" s="1"/>
  <c r="AA23" i="38" a="1"/>
  <c r="AA23" i="38" s="1"/>
  <c r="AA23" i="41" s="1"/>
  <c r="AB23" i="38" a="1"/>
  <c r="AB23" i="38" s="1"/>
  <c r="AB23" i="41" s="1"/>
  <c r="AC23" i="38" a="1"/>
  <c r="AC23" i="38" s="1"/>
  <c r="AC23" i="41" s="1"/>
  <c r="AD23" i="38" a="1"/>
  <c r="AD23" i="38" s="1"/>
  <c r="AD23" i="41" s="1"/>
  <c r="AE23" i="38" a="1"/>
  <c r="AE23" i="38" s="1"/>
  <c r="AE23" i="41" s="1"/>
  <c r="AF23" i="38" a="1"/>
  <c r="AF23" i="38" s="1"/>
  <c r="AF23" i="41" s="1"/>
  <c r="AG23" i="38" a="1"/>
  <c r="AG23" i="38" s="1"/>
  <c r="AG23" i="41" s="1"/>
  <c r="AH23" i="38" a="1"/>
  <c r="AH23" i="38" s="1"/>
  <c r="AH23" i="41" s="1"/>
  <c r="AI23" i="38" a="1"/>
  <c r="AI23" i="38" s="1"/>
  <c r="AI23" i="41" s="1"/>
  <c r="AJ23" i="38" a="1"/>
  <c r="AJ23" i="38" s="1"/>
  <c r="AJ23" i="41" s="1"/>
  <c r="AK23" i="38" a="1"/>
  <c r="AK23" i="38" s="1"/>
  <c r="AK23" i="41" s="1"/>
  <c r="AL23" i="38" a="1"/>
  <c r="AL23" i="38" s="1"/>
  <c r="AL23" i="41" s="1"/>
  <c r="AM23" i="38" a="1"/>
  <c r="AM23" i="38" s="1"/>
  <c r="AM23" i="41" s="1"/>
  <c r="P24" i="38" a="1"/>
  <c r="P24" i="38" s="1"/>
  <c r="P24" i="41" s="1"/>
  <c r="Q24" i="38" a="1"/>
  <c r="Q24" i="38" s="1"/>
  <c r="Q24" i="41" s="1"/>
  <c r="R24" i="38" a="1"/>
  <c r="R24" i="38" s="1"/>
  <c r="R24" i="41" s="1"/>
  <c r="S24" i="38" a="1"/>
  <c r="S24" i="38" s="1"/>
  <c r="S24" i="41" s="1"/>
  <c r="T24" i="38" a="1"/>
  <c r="T24" i="38" s="1"/>
  <c r="T24" i="41" s="1"/>
  <c r="U24" i="38" a="1"/>
  <c r="U24" i="38" s="1"/>
  <c r="U24" i="41" s="1"/>
  <c r="V24" i="38" a="1"/>
  <c r="V24" i="38" s="1"/>
  <c r="V24" i="41" s="1"/>
  <c r="W24" i="38" a="1"/>
  <c r="W24" i="38" s="1"/>
  <c r="W24" i="41" s="1"/>
  <c r="X24" i="38" a="1"/>
  <c r="X24" i="38" s="1"/>
  <c r="X24" i="41" s="1"/>
  <c r="Y24" i="38" a="1"/>
  <c r="Y24" i="38" s="1"/>
  <c r="Y24" i="41" s="1"/>
  <c r="Z24" i="38" a="1"/>
  <c r="Z24" i="38" s="1"/>
  <c r="Z24" i="41" s="1"/>
  <c r="AA24" i="38" a="1"/>
  <c r="AA24" i="38" s="1"/>
  <c r="AA24" i="41" s="1"/>
  <c r="AB24" i="38" a="1"/>
  <c r="AB24" i="38" s="1"/>
  <c r="AB24" i="41" s="1"/>
  <c r="AC24" i="38" a="1"/>
  <c r="AC24" i="38" s="1"/>
  <c r="AC24" i="41" s="1"/>
  <c r="AD24" i="38" a="1"/>
  <c r="AD24" i="38" s="1"/>
  <c r="AD24" i="41" s="1"/>
  <c r="AE24" i="38" a="1"/>
  <c r="AE24" i="38" s="1"/>
  <c r="AE24" i="41" s="1"/>
  <c r="AF24" i="38" a="1"/>
  <c r="AF24" i="38" s="1"/>
  <c r="AF24" i="41" s="1"/>
  <c r="AG24" i="38" a="1"/>
  <c r="AG24" i="38" s="1"/>
  <c r="AG24" i="41" s="1"/>
  <c r="AH24" i="38" a="1"/>
  <c r="AH24" i="38" s="1"/>
  <c r="AH24" i="41" s="1"/>
  <c r="AI24" i="38" a="1"/>
  <c r="AI24" i="38" s="1"/>
  <c r="AI24" i="41" s="1"/>
  <c r="AJ24" i="38" a="1"/>
  <c r="AJ24" i="38" s="1"/>
  <c r="AJ24" i="41" s="1"/>
  <c r="AK24" i="38" a="1"/>
  <c r="AK24" i="38" s="1"/>
  <c r="AK24" i="41" s="1"/>
  <c r="AL24" i="38" a="1"/>
  <c r="AL24" i="38" s="1"/>
  <c r="AL24" i="41" s="1"/>
  <c r="AM24" i="38" a="1"/>
  <c r="AM24" i="38" s="1"/>
  <c r="AM24" i="41" s="1"/>
  <c r="P25" i="38" a="1"/>
  <c r="P25" i="38" s="1"/>
  <c r="P25" i="41" s="1"/>
  <c r="Q25" i="38" a="1"/>
  <c r="Q25" i="38" s="1"/>
  <c r="Q25" i="41" s="1"/>
  <c r="R25" i="38" a="1"/>
  <c r="R25" i="38" s="1"/>
  <c r="R25" i="41" s="1"/>
  <c r="S25" i="38" a="1"/>
  <c r="S25" i="38" s="1"/>
  <c r="S25" i="41" s="1"/>
  <c r="T25" i="38" a="1"/>
  <c r="T25" i="38" s="1"/>
  <c r="T25" i="41" s="1"/>
  <c r="U25" i="38" a="1"/>
  <c r="U25" i="38" s="1"/>
  <c r="U25" i="41" s="1"/>
  <c r="V25" i="38" a="1"/>
  <c r="V25" i="38" s="1"/>
  <c r="V25" i="41" s="1"/>
  <c r="W25" i="38" a="1"/>
  <c r="W25" i="38" s="1"/>
  <c r="W25" i="41" s="1"/>
  <c r="X25" i="38" a="1"/>
  <c r="X25" i="38" s="1"/>
  <c r="X25" i="41" s="1"/>
  <c r="Y25" i="38" a="1"/>
  <c r="Y25" i="38" s="1"/>
  <c r="Y25" i="41" s="1"/>
  <c r="Z25" i="38" a="1"/>
  <c r="Z25" i="38" s="1"/>
  <c r="Z25" i="41" s="1"/>
  <c r="AA25" i="38" a="1"/>
  <c r="AA25" i="38" s="1"/>
  <c r="AA25" i="41" s="1"/>
  <c r="AB25" i="38" a="1"/>
  <c r="AB25" i="38" s="1"/>
  <c r="AB25" i="41" s="1"/>
  <c r="AC25" i="38" a="1"/>
  <c r="AC25" i="38" s="1"/>
  <c r="AC25" i="41" s="1"/>
  <c r="AD25" i="38" a="1"/>
  <c r="AD25" i="38" s="1"/>
  <c r="AD25" i="41" s="1"/>
  <c r="AE25" i="38" a="1"/>
  <c r="AE25" i="38" s="1"/>
  <c r="AE25" i="41" s="1"/>
  <c r="AF25" i="38" a="1"/>
  <c r="AF25" i="38" s="1"/>
  <c r="AF25" i="41" s="1"/>
  <c r="AG25" i="38" a="1"/>
  <c r="AG25" i="38" s="1"/>
  <c r="AG25" i="41" s="1"/>
  <c r="AH25" i="38" a="1"/>
  <c r="AH25" i="38" s="1"/>
  <c r="AH25" i="41" s="1"/>
  <c r="AI25" i="38" a="1"/>
  <c r="AI25" i="38" s="1"/>
  <c r="AI25" i="41" s="1"/>
  <c r="AJ25" i="38" a="1"/>
  <c r="AJ25" i="38" s="1"/>
  <c r="AJ25" i="41" s="1"/>
  <c r="AK25" i="38" a="1"/>
  <c r="AK25" i="38" s="1"/>
  <c r="AK25" i="41" s="1"/>
  <c r="AL25" i="38" a="1"/>
  <c r="AL25" i="38" s="1"/>
  <c r="AL25" i="41" s="1"/>
  <c r="AM25" i="38" a="1"/>
  <c r="AM25" i="38" s="1"/>
  <c r="AM25" i="41" s="1"/>
  <c r="P26" i="38" a="1"/>
  <c r="P26" i="38" s="1"/>
  <c r="P26" i="41" s="1"/>
  <c r="Q26" i="38" a="1"/>
  <c r="Q26" i="38" s="1"/>
  <c r="Q26" i="41" s="1"/>
  <c r="R26" i="38" a="1"/>
  <c r="R26" i="38" s="1"/>
  <c r="R26" i="41" s="1"/>
  <c r="S26" i="38" a="1"/>
  <c r="S26" i="38" s="1"/>
  <c r="S26" i="41" s="1"/>
  <c r="T26" i="38" a="1"/>
  <c r="T26" i="38" s="1"/>
  <c r="T26" i="41" s="1"/>
  <c r="U26" i="38" a="1"/>
  <c r="U26" i="38" s="1"/>
  <c r="U26" i="41" s="1"/>
  <c r="V26" i="38" a="1"/>
  <c r="V26" i="38" s="1"/>
  <c r="V26" i="41" s="1"/>
  <c r="W26" i="38" a="1"/>
  <c r="W26" i="38" s="1"/>
  <c r="W26" i="41" s="1"/>
  <c r="X26" i="38" a="1"/>
  <c r="X26" i="38" s="1"/>
  <c r="X26" i="41" s="1"/>
  <c r="Y26" i="38" a="1"/>
  <c r="Y26" i="38" s="1"/>
  <c r="Y26" i="41" s="1"/>
  <c r="Z26" i="38" a="1"/>
  <c r="Z26" i="38" s="1"/>
  <c r="Z26" i="41" s="1"/>
  <c r="AA26" i="38" a="1"/>
  <c r="AA26" i="38" s="1"/>
  <c r="AA26" i="41" s="1"/>
  <c r="AB26" i="38" a="1"/>
  <c r="AB26" i="38" s="1"/>
  <c r="AB26" i="41" s="1"/>
  <c r="AC26" i="38" a="1"/>
  <c r="AC26" i="38" s="1"/>
  <c r="AC26" i="41" s="1"/>
  <c r="AD26" i="38" a="1"/>
  <c r="AD26" i="38" s="1"/>
  <c r="AD26" i="41" s="1"/>
  <c r="AE26" i="38" a="1"/>
  <c r="AE26" i="38" s="1"/>
  <c r="AE26" i="41" s="1"/>
  <c r="AF26" i="38" a="1"/>
  <c r="AF26" i="38" s="1"/>
  <c r="AF26" i="41" s="1"/>
  <c r="AG26" i="38" a="1"/>
  <c r="AG26" i="38" s="1"/>
  <c r="AG26" i="41" s="1"/>
  <c r="AH26" i="38" a="1"/>
  <c r="AH26" i="38" s="1"/>
  <c r="AH26" i="41" s="1"/>
  <c r="AI26" i="38" a="1"/>
  <c r="AI26" i="38" s="1"/>
  <c r="AI26" i="41" s="1"/>
  <c r="AJ26" i="38" a="1"/>
  <c r="AJ26" i="38" s="1"/>
  <c r="AJ26" i="41" s="1"/>
  <c r="AK26" i="38" a="1"/>
  <c r="AK26" i="38" s="1"/>
  <c r="AK26" i="41" s="1"/>
  <c r="AL26" i="38" a="1"/>
  <c r="AL26" i="38" s="1"/>
  <c r="AL26" i="41" s="1"/>
  <c r="AM26" i="38" a="1"/>
  <c r="AM26" i="38" s="1"/>
  <c r="AM26" i="41" s="1"/>
  <c r="P27" i="38" a="1"/>
  <c r="P27" i="38" s="1"/>
  <c r="P27" i="41" s="1"/>
  <c r="Q27" i="38" a="1"/>
  <c r="Q27" i="38" s="1"/>
  <c r="Q27" i="41" s="1"/>
  <c r="R27" i="38" a="1"/>
  <c r="R27" i="38" s="1"/>
  <c r="R27" i="41" s="1"/>
  <c r="S27" i="38" a="1"/>
  <c r="S27" i="38" s="1"/>
  <c r="S27" i="41" s="1"/>
  <c r="T27" i="38" a="1"/>
  <c r="T27" i="38" s="1"/>
  <c r="T27" i="41" s="1"/>
  <c r="U27" i="38" a="1"/>
  <c r="U27" i="38" s="1"/>
  <c r="U27" i="41" s="1"/>
  <c r="V27" i="38" a="1"/>
  <c r="V27" i="38" s="1"/>
  <c r="V27" i="41" s="1"/>
  <c r="W27" i="38" a="1"/>
  <c r="W27" i="38" s="1"/>
  <c r="W27" i="41" s="1"/>
  <c r="X27" i="38" a="1"/>
  <c r="X27" i="38" s="1"/>
  <c r="X27" i="41" s="1"/>
  <c r="Y27" i="38" a="1"/>
  <c r="Y27" i="38" s="1"/>
  <c r="Y27" i="41" s="1"/>
  <c r="Z27" i="38" a="1"/>
  <c r="Z27" i="38" s="1"/>
  <c r="Z27" i="41" s="1"/>
  <c r="AA27" i="38" a="1"/>
  <c r="AA27" i="38" s="1"/>
  <c r="AA27" i="41" s="1"/>
  <c r="AB27" i="38" a="1"/>
  <c r="AB27" i="38" s="1"/>
  <c r="AB27" i="41" s="1"/>
  <c r="AC27" i="38" a="1"/>
  <c r="AC27" i="38" s="1"/>
  <c r="AC27" i="41" s="1"/>
  <c r="AD27" i="38" a="1"/>
  <c r="AD27" i="38" s="1"/>
  <c r="AD27" i="41" s="1"/>
  <c r="AE27" i="38" a="1"/>
  <c r="AE27" i="38" s="1"/>
  <c r="AE27" i="41" s="1"/>
  <c r="AF27" i="38" a="1"/>
  <c r="AF27" i="38" s="1"/>
  <c r="AF27" i="41" s="1"/>
  <c r="AG27" i="38" a="1"/>
  <c r="AG27" i="38" s="1"/>
  <c r="AG27" i="41" s="1"/>
  <c r="AH27" i="38" a="1"/>
  <c r="AH27" i="38" s="1"/>
  <c r="AH27" i="41" s="1"/>
  <c r="AI27" i="38" a="1"/>
  <c r="AI27" i="38" s="1"/>
  <c r="AI27" i="41" s="1"/>
  <c r="AJ27" i="38" a="1"/>
  <c r="AJ27" i="38" s="1"/>
  <c r="AJ27" i="41" s="1"/>
  <c r="AK27" i="38" a="1"/>
  <c r="AK27" i="38" s="1"/>
  <c r="AK27" i="41" s="1"/>
  <c r="AL27" i="38" a="1"/>
  <c r="AL27" i="38" s="1"/>
  <c r="AL27" i="41" s="1"/>
  <c r="AM27" i="38" a="1"/>
  <c r="AM27" i="38" s="1"/>
  <c r="AM27" i="41" s="1"/>
  <c r="P28" i="38" a="1"/>
  <c r="P28" i="38" s="1"/>
  <c r="P28" i="41" s="1"/>
  <c r="Q28" i="38" a="1"/>
  <c r="Q28" i="38" s="1"/>
  <c r="Q28" i="41" s="1"/>
  <c r="R28" i="38" a="1"/>
  <c r="R28" i="38" s="1"/>
  <c r="R28" i="41" s="1"/>
  <c r="S28" i="38" a="1"/>
  <c r="S28" i="38" s="1"/>
  <c r="S28" i="41" s="1"/>
  <c r="T28" i="38" a="1"/>
  <c r="T28" i="38" s="1"/>
  <c r="T28" i="41" s="1"/>
  <c r="U28" i="38" a="1"/>
  <c r="U28" i="38" s="1"/>
  <c r="U28" i="41" s="1"/>
  <c r="V28" i="38" a="1"/>
  <c r="V28" i="38" s="1"/>
  <c r="V28" i="41" s="1"/>
  <c r="W28" i="38" a="1"/>
  <c r="W28" i="38" s="1"/>
  <c r="W28" i="41" s="1"/>
  <c r="X28" i="38" a="1"/>
  <c r="X28" i="38" s="1"/>
  <c r="X28" i="41" s="1"/>
  <c r="Y28" i="38" a="1"/>
  <c r="Y28" i="38" s="1"/>
  <c r="Y28" i="41" s="1"/>
  <c r="Z28" i="38" a="1"/>
  <c r="Z28" i="38" s="1"/>
  <c r="Z28" i="41" s="1"/>
  <c r="AA28" i="38" a="1"/>
  <c r="AA28" i="38" s="1"/>
  <c r="AA28" i="41" s="1"/>
  <c r="AB28" i="38" a="1"/>
  <c r="AB28" i="38" s="1"/>
  <c r="AB28" i="41" s="1"/>
  <c r="AC28" i="38" a="1"/>
  <c r="AC28" i="38" s="1"/>
  <c r="AC28" i="41" s="1"/>
  <c r="AD28" i="38" a="1"/>
  <c r="AD28" i="38" s="1"/>
  <c r="AD28" i="41" s="1"/>
  <c r="AE28" i="38" a="1"/>
  <c r="AE28" i="38" s="1"/>
  <c r="AE28" i="41" s="1"/>
  <c r="AF28" i="38" a="1"/>
  <c r="AF28" i="38" s="1"/>
  <c r="AF28" i="41" s="1"/>
  <c r="AG28" i="38" a="1"/>
  <c r="AG28" i="38" s="1"/>
  <c r="AG28" i="41" s="1"/>
  <c r="AH28" i="38" a="1"/>
  <c r="AH28" i="38" s="1"/>
  <c r="AH28" i="41" s="1"/>
  <c r="AI28" i="38" a="1"/>
  <c r="AI28" i="38" s="1"/>
  <c r="AI28" i="41" s="1"/>
  <c r="AJ28" i="38" a="1"/>
  <c r="AJ28" i="38" s="1"/>
  <c r="AJ28" i="41" s="1"/>
  <c r="AK28" i="38" a="1"/>
  <c r="AK28" i="38" s="1"/>
  <c r="AK28" i="41" s="1"/>
  <c r="AL28" i="38" a="1"/>
  <c r="AL28" i="38" s="1"/>
  <c r="AL28" i="41" s="1"/>
  <c r="AM28" i="38" a="1"/>
  <c r="AM28" i="38" s="1"/>
  <c r="AM28" i="41" s="1"/>
  <c r="P29" i="38" a="1"/>
  <c r="P29" i="38" s="1"/>
  <c r="P29" i="41" s="1"/>
  <c r="Q29" i="38" a="1"/>
  <c r="Q29" i="38" s="1"/>
  <c r="Q29" i="41" s="1"/>
  <c r="R29" i="38" a="1"/>
  <c r="R29" i="38" s="1"/>
  <c r="R29" i="41" s="1"/>
  <c r="S29" i="38" a="1"/>
  <c r="S29" i="38" s="1"/>
  <c r="S29" i="41" s="1"/>
  <c r="T29" i="38" a="1"/>
  <c r="T29" i="38" s="1"/>
  <c r="T29" i="41" s="1"/>
  <c r="U29" i="38" a="1"/>
  <c r="U29" i="38" s="1"/>
  <c r="U29" i="41" s="1"/>
  <c r="V29" i="38" a="1"/>
  <c r="V29" i="38" s="1"/>
  <c r="V29" i="41" s="1"/>
  <c r="W29" i="38" a="1"/>
  <c r="W29" i="38" s="1"/>
  <c r="W29" i="41" s="1"/>
  <c r="X29" i="38" a="1"/>
  <c r="X29" i="38" s="1"/>
  <c r="X29" i="41" s="1"/>
  <c r="Y29" i="38" a="1"/>
  <c r="Y29" i="38" s="1"/>
  <c r="Y29" i="41" s="1"/>
  <c r="Z29" i="38" a="1"/>
  <c r="Z29" i="38" s="1"/>
  <c r="Z29" i="41" s="1"/>
  <c r="AA29" i="38" a="1"/>
  <c r="AA29" i="38" s="1"/>
  <c r="AA29" i="41" s="1"/>
  <c r="AB29" i="38" a="1"/>
  <c r="AB29" i="38" s="1"/>
  <c r="AB29" i="41" s="1"/>
  <c r="AC29" i="38" a="1"/>
  <c r="AC29" i="38" s="1"/>
  <c r="AC29" i="41" s="1"/>
  <c r="AD29" i="38" a="1"/>
  <c r="AD29" i="38" s="1"/>
  <c r="AD29" i="41" s="1"/>
  <c r="AE29" i="38" a="1"/>
  <c r="AE29" i="38" s="1"/>
  <c r="AE29" i="41" s="1"/>
  <c r="AF29" i="38" a="1"/>
  <c r="AF29" i="38" s="1"/>
  <c r="AF29" i="41" s="1"/>
  <c r="AG29" i="38" a="1"/>
  <c r="AG29" i="38" s="1"/>
  <c r="AG29" i="41" s="1"/>
  <c r="AH29" i="38" a="1"/>
  <c r="AH29" i="38" s="1"/>
  <c r="AH29" i="41" s="1"/>
  <c r="AI29" i="38" a="1"/>
  <c r="AI29" i="38" s="1"/>
  <c r="AI29" i="41" s="1"/>
  <c r="AJ29" i="38" a="1"/>
  <c r="AJ29" i="38" s="1"/>
  <c r="AJ29" i="41" s="1"/>
  <c r="AK29" i="38" a="1"/>
  <c r="AK29" i="38" s="1"/>
  <c r="AK29" i="41" s="1"/>
  <c r="AL29" i="38" a="1"/>
  <c r="AL29" i="38" s="1"/>
  <c r="AL29" i="41" s="1"/>
  <c r="AM29" i="38" a="1"/>
  <c r="AM29" i="38" s="1"/>
  <c r="AM29" i="41" s="1"/>
  <c r="P30" i="38" a="1"/>
  <c r="P30" i="38" s="1"/>
  <c r="P30" i="41" s="1"/>
  <c r="Q30" i="38" a="1"/>
  <c r="Q30" i="38" s="1"/>
  <c r="Q30" i="41" s="1"/>
  <c r="R30" i="38" a="1"/>
  <c r="R30" i="38" s="1"/>
  <c r="R30" i="41" s="1"/>
  <c r="S30" i="38" a="1"/>
  <c r="S30" i="38" s="1"/>
  <c r="S30" i="41" s="1"/>
  <c r="T30" i="38" a="1"/>
  <c r="T30" i="38" s="1"/>
  <c r="T30" i="41" s="1"/>
  <c r="U30" i="38" a="1"/>
  <c r="U30" i="38" s="1"/>
  <c r="U30" i="41" s="1"/>
  <c r="V30" i="38" a="1"/>
  <c r="V30" i="38" s="1"/>
  <c r="V30" i="41" s="1"/>
  <c r="W30" i="38" a="1"/>
  <c r="W30" i="38" s="1"/>
  <c r="W30" i="41" s="1"/>
  <c r="X30" i="38" a="1"/>
  <c r="X30" i="38" s="1"/>
  <c r="X30" i="41" s="1"/>
  <c r="Y30" i="38" a="1"/>
  <c r="Y30" i="38" s="1"/>
  <c r="Y30" i="41" s="1"/>
  <c r="Z30" i="38" a="1"/>
  <c r="Z30" i="38" s="1"/>
  <c r="Z30" i="41" s="1"/>
  <c r="AA30" i="38" a="1"/>
  <c r="AA30" i="38" s="1"/>
  <c r="AA30" i="41" s="1"/>
  <c r="AB30" i="38" a="1"/>
  <c r="AB30" i="38" s="1"/>
  <c r="AB30" i="41" s="1"/>
  <c r="AC30" i="38" a="1"/>
  <c r="AC30" i="38" s="1"/>
  <c r="AC30" i="41" s="1"/>
  <c r="AD30" i="38" a="1"/>
  <c r="AD30" i="38" s="1"/>
  <c r="AD30" i="41" s="1"/>
  <c r="AE30" i="38" a="1"/>
  <c r="AE30" i="38" s="1"/>
  <c r="AE30" i="41" s="1"/>
  <c r="AF30" i="38" a="1"/>
  <c r="AF30" i="38" s="1"/>
  <c r="AF30" i="41" s="1"/>
  <c r="AG30" i="38" a="1"/>
  <c r="AG30" i="38" s="1"/>
  <c r="AG30" i="41" s="1"/>
  <c r="AH30" i="38" a="1"/>
  <c r="AH30" i="38" s="1"/>
  <c r="AH30" i="41" s="1"/>
  <c r="AI30" i="38" a="1"/>
  <c r="AI30" i="38" s="1"/>
  <c r="AI30" i="41" s="1"/>
  <c r="AJ30" i="38" a="1"/>
  <c r="AJ30" i="38" s="1"/>
  <c r="AJ30" i="41" s="1"/>
  <c r="AK30" i="38" a="1"/>
  <c r="AK30" i="38" s="1"/>
  <c r="AK30" i="41" s="1"/>
  <c r="AL30" i="38" a="1"/>
  <c r="AL30" i="38" s="1"/>
  <c r="AL30" i="41" s="1"/>
  <c r="AM30" i="38" a="1"/>
  <c r="AM30" i="38" s="1"/>
  <c r="AM30" i="41" s="1"/>
  <c r="P31" i="38" a="1"/>
  <c r="P31" i="38" s="1"/>
  <c r="P31" i="41" s="1"/>
  <c r="Q31" i="38" a="1"/>
  <c r="Q31" i="38" s="1"/>
  <c r="Q31" i="41" s="1"/>
  <c r="R31" i="38" a="1"/>
  <c r="R31" i="38" s="1"/>
  <c r="R31" i="41" s="1"/>
  <c r="S31" i="38" a="1"/>
  <c r="S31" i="38" s="1"/>
  <c r="S31" i="41" s="1"/>
  <c r="T31" i="38" a="1"/>
  <c r="T31" i="38" s="1"/>
  <c r="T31" i="41" s="1"/>
  <c r="U31" i="38" a="1"/>
  <c r="U31" i="38" s="1"/>
  <c r="U31" i="41" s="1"/>
  <c r="V31" i="38" a="1"/>
  <c r="V31" i="38" s="1"/>
  <c r="V31" i="41" s="1"/>
  <c r="W31" i="38" a="1"/>
  <c r="W31" i="38" s="1"/>
  <c r="W31" i="41" s="1"/>
  <c r="X31" i="38" a="1"/>
  <c r="X31" i="38" s="1"/>
  <c r="X31" i="41" s="1"/>
  <c r="Y31" i="38" a="1"/>
  <c r="Y31" i="38" s="1"/>
  <c r="Y31" i="41" s="1"/>
  <c r="Z31" i="38" a="1"/>
  <c r="Z31" i="38" s="1"/>
  <c r="Z31" i="41" s="1"/>
  <c r="AA31" i="38" a="1"/>
  <c r="AA31" i="38" s="1"/>
  <c r="AA31" i="41" s="1"/>
  <c r="AB31" i="38" a="1"/>
  <c r="AB31" i="38" s="1"/>
  <c r="AB31" i="41" s="1"/>
  <c r="AC31" i="38" a="1"/>
  <c r="AC31" i="38" s="1"/>
  <c r="AC31" i="41" s="1"/>
  <c r="AD31" i="38" a="1"/>
  <c r="AD31" i="38" s="1"/>
  <c r="AD31" i="41" s="1"/>
  <c r="AE31" i="38" a="1"/>
  <c r="AE31" i="38" s="1"/>
  <c r="AE31" i="41" s="1"/>
  <c r="AF31" i="38" a="1"/>
  <c r="AF31" i="38" s="1"/>
  <c r="AF31" i="41" s="1"/>
  <c r="AG31" i="38" a="1"/>
  <c r="AG31" i="38" s="1"/>
  <c r="AG31" i="41" s="1"/>
  <c r="AH31" i="38" a="1"/>
  <c r="AH31" i="38" s="1"/>
  <c r="AH31" i="41" s="1"/>
  <c r="AI31" i="38" a="1"/>
  <c r="AI31" i="38" s="1"/>
  <c r="AI31" i="41" s="1"/>
  <c r="AJ31" i="38" a="1"/>
  <c r="AJ31" i="38" s="1"/>
  <c r="AJ31" i="41" s="1"/>
  <c r="AK31" i="38" a="1"/>
  <c r="AK31" i="38" s="1"/>
  <c r="AK31" i="41" s="1"/>
  <c r="AL31" i="38" a="1"/>
  <c r="AL31" i="38" s="1"/>
  <c r="AL31" i="41" s="1"/>
  <c r="AM31" i="38" a="1"/>
  <c r="AM31" i="38" s="1"/>
  <c r="AM31" i="41" s="1"/>
  <c r="P32" i="38" a="1"/>
  <c r="P32" i="38" s="1"/>
  <c r="P32" i="41" s="1"/>
  <c r="Q32" i="38" a="1"/>
  <c r="Q32" i="38" s="1"/>
  <c r="Q32" i="41" s="1"/>
  <c r="R32" i="38" a="1"/>
  <c r="R32" i="38" s="1"/>
  <c r="R32" i="41" s="1"/>
  <c r="S32" i="38" a="1"/>
  <c r="S32" i="38" s="1"/>
  <c r="S32" i="41" s="1"/>
  <c r="T32" i="38" a="1"/>
  <c r="T32" i="38" s="1"/>
  <c r="T32" i="41" s="1"/>
  <c r="U32" i="38" a="1"/>
  <c r="U32" i="38" s="1"/>
  <c r="U32" i="41" s="1"/>
  <c r="V32" i="38" a="1"/>
  <c r="V32" i="38" s="1"/>
  <c r="V32" i="41" s="1"/>
  <c r="W32" i="38" a="1"/>
  <c r="W32" i="38" s="1"/>
  <c r="W32" i="41" s="1"/>
  <c r="X32" i="38" a="1"/>
  <c r="X32" i="38" s="1"/>
  <c r="X32" i="41" s="1"/>
  <c r="Y32" i="38" a="1"/>
  <c r="Y32" i="38" s="1"/>
  <c r="Y32" i="41" s="1"/>
  <c r="Z32" i="38" a="1"/>
  <c r="Z32" i="38" s="1"/>
  <c r="Z32" i="41" s="1"/>
  <c r="AA32" i="38" a="1"/>
  <c r="AA32" i="38" s="1"/>
  <c r="AA32" i="41" s="1"/>
  <c r="AB32" i="38" a="1"/>
  <c r="AB32" i="38" s="1"/>
  <c r="AB32" i="41" s="1"/>
  <c r="AC32" i="38" a="1"/>
  <c r="AC32" i="38" s="1"/>
  <c r="AC32" i="41" s="1"/>
  <c r="AD32" i="38" a="1"/>
  <c r="AD32" i="38" s="1"/>
  <c r="AD32" i="41" s="1"/>
  <c r="AE32" i="38" a="1"/>
  <c r="AE32" i="38" s="1"/>
  <c r="AE32" i="41" s="1"/>
  <c r="AF32" i="38" a="1"/>
  <c r="AF32" i="38" s="1"/>
  <c r="AF32" i="41" s="1"/>
  <c r="AG32" i="38" a="1"/>
  <c r="AG32" i="38" s="1"/>
  <c r="AG32" i="41" s="1"/>
  <c r="AH32" i="38" a="1"/>
  <c r="AH32" i="38" s="1"/>
  <c r="AH32" i="41" s="1"/>
  <c r="AI32" i="38" a="1"/>
  <c r="AI32" i="38" s="1"/>
  <c r="AI32" i="41" s="1"/>
  <c r="AJ32" i="38" a="1"/>
  <c r="AJ32" i="38" s="1"/>
  <c r="AJ32" i="41" s="1"/>
  <c r="AK32" i="38" a="1"/>
  <c r="AK32" i="38" s="1"/>
  <c r="AK32" i="41" s="1"/>
  <c r="AL32" i="38" a="1"/>
  <c r="AL32" i="38" s="1"/>
  <c r="AL32" i="41" s="1"/>
  <c r="AM32" i="38" a="1"/>
  <c r="AM32" i="38" s="1"/>
  <c r="AM32" i="41" s="1"/>
  <c r="P33" i="38" a="1"/>
  <c r="P33" i="38" s="1"/>
  <c r="P33" i="41" s="1"/>
  <c r="Q33" i="38" a="1"/>
  <c r="Q33" i="38" s="1"/>
  <c r="Q33" i="41" s="1"/>
  <c r="R33" i="38" a="1"/>
  <c r="R33" i="38" s="1"/>
  <c r="R33" i="41" s="1"/>
  <c r="S33" i="38" a="1"/>
  <c r="S33" i="38" s="1"/>
  <c r="S33" i="41" s="1"/>
  <c r="T33" i="38" a="1"/>
  <c r="T33" i="38" s="1"/>
  <c r="T33" i="41" s="1"/>
  <c r="U33" i="38" a="1"/>
  <c r="U33" i="38" s="1"/>
  <c r="U33" i="41" s="1"/>
  <c r="V33" i="38" a="1"/>
  <c r="V33" i="38" s="1"/>
  <c r="V33" i="41" s="1"/>
  <c r="W33" i="38" a="1"/>
  <c r="W33" i="38" s="1"/>
  <c r="W33" i="41" s="1"/>
  <c r="X33" i="38" a="1"/>
  <c r="X33" i="38" s="1"/>
  <c r="X33" i="41" s="1"/>
  <c r="Y33" i="38" a="1"/>
  <c r="Y33" i="38" s="1"/>
  <c r="Y33" i="41" s="1"/>
  <c r="Z33" i="38" a="1"/>
  <c r="Z33" i="38" s="1"/>
  <c r="Z33" i="41" s="1"/>
  <c r="AA33" i="38" a="1"/>
  <c r="AA33" i="38" s="1"/>
  <c r="AA33" i="41" s="1"/>
  <c r="AB33" i="38" a="1"/>
  <c r="AB33" i="38" s="1"/>
  <c r="AB33" i="41" s="1"/>
  <c r="AC33" i="38" a="1"/>
  <c r="AC33" i="38" s="1"/>
  <c r="AC33" i="41" s="1"/>
  <c r="AD33" i="38" a="1"/>
  <c r="AD33" i="38" s="1"/>
  <c r="AD33" i="41" s="1"/>
  <c r="AE33" i="38" a="1"/>
  <c r="AE33" i="38" s="1"/>
  <c r="AE33" i="41" s="1"/>
  <c r="AF33" i="38" a="1"/>
  <c r="AF33" i="38" s="1"/>
  <c r="AF33" i="41" s="1"/>
  <c r="AG33" i="38" a="1"/>
  <c r="AG33" i="38" s="1"/>
  <c r="AG33" i="41" s="1"/>
  <c r="AH33" i="38" a="1"/>
  <c r="AH33" i="38" s="1"/>
  <c r="AH33" i="41" s="1"/>
  <c r="AI33" i="38" a="1"/>
  <c r="AI33" i="38" s="1"/>
  <c r="AI33" i="41" s="1"/>
  <c r="AJ33" i="38" a="1"/>
  <c r="AJ33" i="38" s="1"/>
  <c r="AJ33" i="41" s="1"/>
  <c r="AK33" i="38" a="1"/>
  <c r="AK33" i="38" s="1"/>
  <c r="AK33" i="41" s="1"/>
  <c r="AL33" i="38" a="1"/>
  <c r="AL33" i="38" s="1"/>
  <c r="AL33" i="41" s="1"/>
  <c r="AM33" i="38" a="1"/>
  <c r="AM33" i="38" s="1"/>
  <c r="AM33" i="41" s="1"/>
  <c r="P34" i="38" a="1"/>
  <c r="P34" i="38" s="1"/>
  <c r="P34" i="41" s="1"/>
  <c r="Q34" i="38" a="1"/>
  <c r="Q34" i="38" s="1"/>
  <c r="Q34" i="41" s="1"/>
  <c r="R34" i="38" a="1"/>
  <c r="R34" i="38" s="1"/>
  <c r="R34" i="41" s="1"/>
  <c r="S34" i="38" a="1"/>
  <c r="S34" i="38" s="1"/>
  <c r="S34" i="41" s="1"/>
  <c r="T34" i="38" a="1"/>
  <c r="T34" i="38" s="1"/>
  <c r="T34" i="41" s="1"/>
  <c r="U34" i="38" a="1"/>
  <c r="U34" i="38" s="1"/>
  <c r="U34" i="41" s="1"/>
  <c r="V34" i="38" a="1"/>
  <c r="V34" i="38" s="1"/>
  <c r="V34" i="41" s="1"/>
  <c r="W34" i="38" a="1"/>
  <c r="W34" i="38" s="1"/>
  <c r="W34" i="41" s="1"/>
  <c r="X34" i="38" a="1"/>
  <c r="X34" i="38" s="1"/>
  <c r="X34" i="41" s="1"/>
  <c r="Y34" i="38" a="1"/>
  <c r="Y34" i="38" s="1"/>
  <c r="Y34" i="41" s="1"/>
  <c r="Z34" i="38" a="1"/>
  <c r="Z34" i="38" s="1"/>
  <c r="Z34" i="41" s="1"/>
  <c r="AA34" i="38" a="1"/>
  <c r="AA34" i="38" s="1"/>
  <c r="AA34" i="41" s="1"/>
  <c r="AB34" i="38" a="1"/>
  <c r="AB34" i="38" s="1"/>
  <c r="AB34" i="41" s="1"/>
  <c r="AC34" i="38" a="1"/>
  <c r="AC34" i="38" s="1"/>
  <c r="AC34" i="41" s="1"/>
  <c r="AD34" i="38" a="1"/>
  <c r="AD34" i="38" s="1"/>
  <c r="AD34" i="41" s="1"/>
  <c r="AE34" i="38" a="1"/>
  <c r="AE34" i="38" s="1"/>
  <c r="AE34" i="41" s="1"/>
  <c r="AF34" i="38" a="1"/>
  <c r="AF34" i="38" s="1"/>
  <c r="AF34" i="41" s="1"/>
  <c r="AG34" i="38" a="1"/>
  <c r="AG34" i="38" s="1"/>
  <c r="AG34" i="41" s="1"/>
  <c r="AH34" i="38" a="1"/>
  <c r="AH34" i="38" s="1"/>
  <c r="AH34" i="41" s="1"/>
  <c r="AI34" i="38" a="1"/>
  <c r="AI34" i="38" s="1"/>
  <c r="AI34" i="41" s="1"/>
  <c r="AJ34" i="38" a="1"/>
  <c r="AJ34" i="38" s="1"/>
  <c r="AJ34" i="41" s="1"/>
  <c r="AK34" i="38" a="1"/>
  <c r="AK34" i="38" s="1"/>
  <c r="AK34" i="41" s="1"/>
  <c r="AL34" i="38" a="1"/>
  <c r="AL34" i="38" s="1"/>
  <c r="AL34" i="41" s="1"/>
  <c r="AM34" i="38" a="1"/>
  <c r="AM34" i="38" s="1"/>
  <c r="AM34" i="41" s="1"/>
  <c r="P35" i="38" a="1"/>
  <c r="P35" i="38" s="1"/>
  <c r="P35" i="41" s="1"/>
  <c r="Q35" i="38" a="1"/>
  <c r="Q35" i="38" s="1"/>
  <c r="Q35" i="41" s="1"/>
  <c r="R35" i="38" a="1"/>
  <c r="R35" i="38" s="1"/>
  <c r="R35" i="41" s="1"/>
  <c r="S35" i="38" a="1"/>
  <c r="S35" i="38" s="1"/>
  <c r="S35" i="41" s="1"/>
  <c r="T35" i="38" a="1"/>
  <c r="T35" i="38" s="1"/>
  <c r="T35" i="41" s="1"/>
  <c r="U35" i="38" a="1"/>
  <c r="U35" i="38" s="1"/>
  <c r="U35" i="41" s="1"/>
  <c r="V35" i="38" a="1"/>
  <c r="V35" i="38" s="1"/>
  <c r="V35" i="41" s="1"/>
  <c r="W35" i="38" a="1"/>
  <c r="W35" i="38" s="1"/>
  <c r="W35" i="41" s="1"/>
  <c r="X35" i="38" a="1"/>
  <c r="X35" i="38" s="1"/>
  <c r="X35" i="41" s="1"/>
  <c r="Y35" i="38" a="1"/>
  <c r="Y35" i="38" s="1"/>
  <c r="Y35" i="41" s="1"/>
  <c r="Z35" i="38" a="1"/>
  <c r="Z35" i="38" s="1"/>
  <c r="Z35" i="41" s="1"/>
  <c r="AA35" i="38" a="1"/>
  <c r="AA35" i="38" s="1"/>
  <c r="AA35" i="41" s="1"/>
  <c r="AB35" i="38" a="1"/>
  <c r="AB35" i="38" s="1"/>
  <c r="AB35" i="41" s="1"/>
  <c r="AC35" i="38" a="1"/>
  <c r="AC35" i="38" s="1"/>
  <c r="AC35" i="41" s="1"/>
  <c r="AD35" i="38" a="1"/>
  <c r="AD35" i="38" s="1"/>
  <c r="AD35" i="41" s="1"/>
  <c r="AE35" i="38" a="1"/>
  <c r="AE35" i="38" s="1"/>
  <c r="AE35" i="41" s="1"/>
  <c r="AF35" i="38" a="1"/>
  <c r="AF35" i="38" s="1"/>
  <c r="AF35" i="41" s="1"/>
  <c r="AG35" i="38" a="1"/>
  <c r="AG35" i="38" s="1"/>
  <c r="AG35" i="41" s="1"/>
  <c r="AH35" i="38" a="1"/>
  <c r="AH35" i="38" s="1"/>
  <c r="AH35" i="41" s="1"/>
  <c r="AI35" i="38" a="1"/>
  <c r="AI35" i="38" s="1"/>
  <c r="AI35" i="41" s="1"/>
  <c r="AJ35" i="38" a="1"/>
  <c r="AJ35" i="38" s="1"/>
  <c r="AJ35" i="41" s="1"/>
  <c r="AK35" i="38" a="1"/>
  <c r="AK35" i="38" s="1"/>
  <c r="AK35" i="41" s="1"/>
  <c r="AL35" i="38" a="1"/>
  <c r="AL35" i="38" s="1"/>
  <c r="AL35" i="41" s="1"/>
  <c r="AM35" i="38" a="1"/>
  <c r="AM35" i="38" s="1"/>
  <c r="AM35" i="41" s="1"/>
  <c r="P36" i="38" a="1"/>
  <c r="P36" i="38" s="1"/>
  <c r="P36" i="41" s="1"/>
  <c r="Q36" i="38" a="1"/>
  <c r="Q36" i="38" s="1"/>
  <c r="Q36" i="41" s="1"/>
  <c r="R36" i="38" a="1"/>
  <c r="R36" i="38" s="1"/>
  <c r="R36" i="41" s="1"/>
  <c r="S36" i="38" a="1"/>
  <c r="S36" i="38" s="1"/>
  <c r="S36" i="41" s="1"/>
  <c r="T36" i="38" a="1"/>
  <c r="T36" i="38" s="1"/>
  <c r="T36" i="41" s="1"/>
  <c r="U36" i="38" a="1"/>
  <c r="U36" i="38" s="1"/>
  <c r="U36" i="41" s="1"/>
  <c r="V36" i="38" a="1"/>
  <c r="V36" i="38" s="1"/>
  <c r="V36" i="41" s="1"/>
  <c r="W36" i="38" a="1"/>
  <c r="W36" i="38" s="1"/>
  <c r="W36" i="41" s="1"/>
  <c r="X36" i="38" a="1"/>
  <c r="X36" i="38" s="1"/>
  <c r="X36" i="41" s="1"/>
  <c r="Y36" i="38" a="1"/>
  <c r="Y36" i="38" s="1"/>
  <c r="Y36" i="41" s="1"/>
  <c r="Z36" i="38" a="1"/>
  <c r="Z36" i="38" s="1"/>
  <c r="Z36" i="41" s="1"/>
  <c r="AA36" i="38" a="1"/>
  <c r="AA36" i="38" s="1"/>
  <c r="AA36" i="41" s="1"/>
  <c r="AB36" i="38" a="1"/>
  <c r="AB36" i="38" s="1"/>
  <c r="AB36" i="41" s="1"/>
  <c r="AC36" i="38" a="1"/>
  <c r="AC36" i="38" s="1"/>
  <c r="AC36" i="41" s="1"/>
  <c r="AD36" i="38" a="1"/>
  <c r="AD36" i="38" s="1"/>
  <c r="AD36" i="41" s="1"/>
  <c r="AE36" i="38" a="1"/>
  <c r="AE36" i="38" s="1"/>
  <c r="AE36" i="41" s="1"/>
  <c r="AF36" i="38" a="1"/>
  <c r="AF36" i="38" s="1"/>
  <c r="AF36" i="41" s="1"/>
  <c r="AG36" i="38" a="1"/>
  <c r="AG36" i="38" s="1"/>
  <c r="AG36" i="41" s="1"/>
  <c r="AH36" i="38" a="1"/>
  <c r="AH36" i="38" s="1"/>
  <c r="AH36" i="41" s="1"/>
  <c r="AI36" i="38" a="1"/>
  <c r="AI36" i="38" s="1"/>
  <c r="AI36" i="41" s="1"/>
  <c r="AJ36" i="38" a="1"/>
  <c r="AJ36" i="38" s="1"/>
  <c r="AJ36" i="41" s="1"/>
  <c r="AK36" i="38" a="1"/>
  <c r="AK36" i="38" s="1"/>
  <c r="AK36" i="41" s="1"/>
  <c r="AL36" i="38" a="1"/>
  <c r="AL36" i="38" s="1"/>
  <c r="AL36" i="41" s="1"/>
  <c r="AM36" i="38" a="1"/>
  <c r="AM36" i="38" s="1"/>
  <c r="AM36" i="41" s="1"/>
  <c r="P37" i="38" a="1"/>
  <c r="P37" i="38" s="1"/>
  <c r="P37" i="41" s="1"/>
  <c r="Q37" i="38" a="1"/>
  <c r="Q37" i="38" s="1"/>
  <c r="Q37" i="41" s="1"/>
  <c r="R37" i="38" a="1"/>
  <c r="R37" i="38" s="1"/>
  <c r="R37" i="41" s="1"/>
  <c r="S37" i="38" a="1"/>
  <c r="S37" i="38" s="1"/>
  <c r="S37" i="41" s="1"/>
  <c r="T37" i="38" a="1"/>
  <c r="T37" i="38" s="1"/>
  <c r="T37" i="41" s="1"/>
  <c r="U37" i="38" a="1"/>
  <c r="U37" i="38" s="1"/>
  <c r="U37" i="41" s="1"/>
  <c r="V37" i="38" a="1"/>
  <c r="V37" i="38" s="1"/>
  <c r="V37" i="41" s="1"/>
  <c r="W37" i="38" a="1"/>
  <c r="W37" i="38" s="1"/>
  <c r="W37" i="41" s="1"/>
  <c r="X37" i="38" a="1"/>
  <c r="X37" i="38" s="1"/>
  <c r="X37" i="41" s="1"/>
  <c r="Y37" i="38" a="1"/>
  <c r="Y37" i="38" s="1"/>
  <c r="Y37" i="41" s="1"/>
  <c r="Z37" i="38" a="1"/>
  <c r="Z37" i="38" s="1"/>
  <c r="Z37" i="41" s="1"/>
  <c r="AA37" i="38" a="1"/>
  <c r="AA37" i="38" s="1"/>
  <c r="AA37" i="41" s="1"/>
  <c r="AB37" i="38" a="1"/>
  <c r="AB37" i="38" s="1"/>
  <c r="AB37" i="41" s="1"/>
  <c r="AC37" i="38" a="1"/>
  <c r="AC37" i="38" s="1"/>
  <c r="AC37" i="41" s="1"/>
  <c r="AD37" i="38" a="1"/>
  <c r="AD37" i="38" s="1"/>
  <c r="AD37" i="41" s="1"/>
  <c r="AE37" i="38" a="1"/>
  <c r="AE37" i="38" s="1"/>
  <c r="AE37" i="41" s="1"/>
  <c r="AF37" i="38" a="1"/>
  <c r="AF37" i="38" s="1"/>
  <c r="AF37" i="41" s="1"/>
  <c r="AG37" i="38" a="1"/>
  <c r="AG37" i="38" s="1"/>
  <c r="AG37" i="41" s="1"/>
  <c r="AH37" i="38" a="1"/>
  <c r="AH37" i="38" s="1"/>
  <c r="AH37" i="41" s="1"/>
  <c r="AI37" i="38" a="1"/>
  <c r="AI37" i="38" s="1"/>
  <c r="AI37" i="41" s="1"/>
  <c r="AJ37" i="38" a="1"/>
  <c r="AJ37" i="38" s="1"/>
  <c r="AJ37" i="41" s="1"/>
  <c r="AK37" i="38" a="1"/>
  <c r="AK37" i="38" s="1"/>
  <c r="AK37" i="41" s="1"/>
  <c r="AL37" i="38" a="1"/>
  <c r="AL37" i="38" s="1"/>
  <c r="AL37" i="41" s="1"/>
  <c r="AM37" i="38" a="1"/>
  <c r="AM37" i="38" s="1"/>
  <c r="AM37" i="41" s="1"/>
  <c r="P38" i="38" a="1"/>
  <c r="P38" i="38" s="1"/>
  <c r="P38" i="41" s="1"/>
  <c r="Q38" i="38" a="1"/>
  <c r="Q38" i="38" s="1"/>
  <c r="Q38" i="41" s="1"/>
  <c r="R38" i="38" a="1"/>
  <c r="R38" i="38" s="1"/>
  <c r="R38" i="41" s="1"/>
  <c r="S38" i="38" a="1"/>
  <c r="S38" i="38" s="1"/>
  <c r="S38" i="41" s="1"/>
  <c r="T38" i="38" a="1"/>
  <c r="T38" i="38" s="1"/>
  <c r="T38" i="41" s="1"/>
  <c r="U38" i="38" a="1"/>
  <c r="U38" i="38" s="1"/>
  <c r="U38" i="41" s="1"/>
  <c r="V38" i="38" a="1"/>
  <c r="V38" i="38" s="1"/>
  <c r="V38" i="41" s="1"/>
  <c r="W38" i="38" a="1"/>
  <c r="W38" i="38" s="1"/>
  <c r="W38" i="41" s="1"/>
  <c r="X38" i="38" a="1"/>
  <c r="X38" i="38" s="1"/>
  <c r="X38" i="41" s="1"/>
  <c r="Y38" i="38" a="1"/>
  <c r="Y38" i="38" s="1"/>
  <c r="Y38" i="41" s="1"/>
  <c r="Z38" i="38" a="1"/>
  <c r="Z38" i="38" s="1"/>
  <c r="Z38" i="41" s="1"/>
  <c r="AA38" i="38" a="1"/>
  <c r="AA38" i="38" s="1"/>
  <c r="AA38" i="41" s="1"/>
  <c r="AB38" i="38" a="1"/>
  <c r="AB38" i="38" s="1"/>
  <c r="AB38" i="41" s="1"/>
  <c r="AC38" i="38" a="1"/>
  <c r="AC38" i="38" s="1"/>
  <c r="AC38" i="41" s="1"/>
  <c r="AD38" i="38" a="1"/>
  <c r="AD38" i="38" s="1"/>
  <c r="AD38" i="41" s="1"/>
  <c r="AE38" i="38" a="1"/>
  <c r="AE38" i="38" s="1"/>
  <c r="AE38" i="41" s="1"/>
  <c r="AF38" i="38" a="1"/>
  <c r="AF38" i="38" s="1"/>
  <c r="AF38" i="41" s="1"/>
  <c r="AG38" i="38" a="1"/>
  <c r="AG38" i="38" s="1"/>
  <c r="AG38" i="41" s="1"/>
  <c r="AH38" i="38" a="1"/>
  <c r="AH38" i="38" s="1"/>
  <c r="AH38" i="41" s="1"/>
  <c r="AI38" i="38" a="1"/>
  <c r="AI38" i="38" s="1"/>
  <c r="AI38" i="41" s="1"/>
  <c r="AJ38" i="38" a="1"/>
  <c r="AJ38" i="38" s="1"/>
  <c r="AJ38" i="41" s="1"/>
  <c r="AK38" i="38" a="1"/>
  <c r="AK38" i="38" s="1"/>
  <c r="AK38" i="41" s="1"/>
  <c r="AL38" i="38" a="1"/>
  <c r="AL38" i="38" s="1"/>
  <c r="AL38" i="41" s="1"/>
  <c r="AM38" i="38" a="1"/>
  <c r="AM38" i="38" s="1"/>
  <c r="AM38" i="41" s="1"/>
  <c r="P39" i="38" a="1"/>
  <c r="P39" i="38" s="1"/>
  <c r="P39" i="41" s="1"/>
  <c r="Q39" i="38" a="1"/>
  <c r="Q39" i="38" s="1"/>
  <c r="Q39" i="41" s="1"/>
  <c r="R39" i="38" a="1"/>
  <c r="R39" i="38" s="1"/>
  <c r="R39" i="41" s="1"/>
  <c r="S39" i="38" a="1"/>
  <c r="S39" i="38" s="1"/>
  <c r="S39" i="41" s="1"/>
  <c r="T39" i="38" a="1"/>
  <c r="T39" i="38" s="1"/>
  <c r="T39" i="41" s="1"/>
  <c r="U39" i="38" a="1"/>
  <c r="U39" i="38" s="1"/>
  <c r="U39" i="41" s="1"/>
  <c r="V39" i="38" a="1"/>
  <c r="V39" i="38" s="1"/>
  <c r="V39" i="41" s="1"/>
  <c r="W39" i="38" a="1"/>
  <c r="W39" i="38" s="1"/>
  <c r="W39" i="41" s="1"/>
  <c r="X39" i="38" a="1"/>
  <c r="X39" i="38" s="1"/>
  <c r="X39" i="41" s="1"/>
  <c r="Y39" i="38" a="1"/>
  <c r="Y39" i="38" s="1"/>
  <c r="Y39" i="41" s="1"/>
  <c r="Z39" i="38" a="1"/>
  <c r="Z39" i="38" s="1"/>
  <c r="Z39" i="41" s="1"/>
  <c r="AA39" i="38" a="1"/>
  <c r="AA39" i="38" s="1"/>
  <c r="AA39" i="41" s="1"/>
  <c r="AB39" i="38" a="1"/>
  <c r="AB39" i="38" s="1"/>
  <c r="AB39" i="41" s="1"/>
  <c r="AC39" i="38" a="1"/>
  <c r="AC39" i="38" s="1"/>
  <c r="AC39" i="41" s="1"/>
  <c r="AD39" i="38" a="1"/>
  <c r="AD39" i="38" s="1"/>
  <c r="AD39" i="41" s="1"/>
  <c r="AE39" i="38" a="1"/>
  <c r="AE39" i="38" s="1"/>
  <c r="AE39" i="41" s="1"/>
  <c r="AF39" i="38" a="1"/>
  <c r="AF39" i="38" s="1"/>
  <c r="AF39" i="41" s="1"/>
  <c r="AG39" i="38" a="1"/>
  <c r="AG39" i="38" s="1"/>
  <c r="AG39" i="41" s="1"/>
  <c r="AH39" i="38" a="1"/>
  <c r="AH39" i="38" s="1"/>
  <c r="AH39" i="41" s="1"/>
  <c r="AI39" i="38" a="1"/>
  <c r="AI39" i="38" s="1"/>
  <c r="AI39" i="41" s="1"/>
  <c r="AJ39" i="38" a="1"/>
  <c r="AJ39" i="38" s="1"/>
  <c r="AJ39" i="41" s="1"/>
  <c r="AK39" i="38" a="1"/>
  <c r="AK39" i="38" s="1"/>
  <c r="AK39" i="41" s="1"/>
  <c r="AL39" i="38" a="1"/>
  <c r="AL39" i="38" s="1"/>
  <c r="AL39" i="41" s="1"/>
  <c r="AM39" i="38" a="1"/>
  <c r="AM39" i="38" s="1"/>
  <c r="AM39" i="41" s="1"/>
  <c r="P40" i="38" a="1"/>
  <c r="P40" i="38" s="1"/>
  <c r="P40" i="41" s="1"/>
  <c r="Q40" i="38" a="1"/>
  <c r="Q40" i="38" s="1"/>
  <c r="Q40" i="41" s="1"/>
  <c r="R40" i="38" a="1"/>
  <c r="R40" i="38" s="1"/>
  <c r="R40" i="41" s="1"/>
  <c r="S40" i="38" a="1"/>
  <c r="S40" i="38" s="1"/>
  <c r="S40" i="41" s="1"/>
  <c r="T40" i="38" a="1"/>
  <c r="T40" i="38" s="1"/>
  <c r="T40" i="41" s="1"/>
  <c r="U40" i="38" a="1"/>
  <c r="U40" i="38" s="1"/>
  <c r="U40" i="41" s="1"/>
  <c r="V40" i="38" a="1"/>
  <c r="V40" i="38" s="1"/>
  <c r="V40" i="41" s="1"/>
  <c r="W40" i="38" a="1"/>
  <c r="W40" i="38" s="1"/>
  <c r="W40" i="41" s="1"/>
  <c r="X40" i="38" a="1"/>
  <c r="X40" i="38" s="1"/>
  <c r="X40" i="41" s="1"/>
  <c r="Y40" i="38" a="1"/>
  <c r="Y40" i="38" s="1"/>
  <c r="Y40" i="41" s="1"/>
  <c r="Z40" i="38" a="1"/>
  <c r="Z40" i="38" s="1"/>
  <c r="Z40" i="41" s="1"/>
  <c r="AA40" i="38" a="1"/>
  <c r="AA40" i="38" s="1"/>
  <c r="AA40" i="41" s="1"/>
  <c r="AB40" i="38" a="1"/>
  <c r="AB40" i="38" s="1"/>
  <c r="AB40" i="41" s="1"/>
  <c r="AC40" i="38" a="1"/>
  <c r="AC40" i="38" s="1"/>
  <c r="AC40" i="41" s="1"/>
  <c r="AD40" i="38" a="1"/>
  <c r="AD40" i="38" s="1"/>
  <c r="AD40" i="41" s="1"/>
  <c r="AE40" i="38" a="1"/>
  <c r="AE40" i="38" s="1"/>
  <c r="AE40" i="41" s="1"/>
  <c r="AF40" i="38" a="1"/>
  <c r="AF40" i="38" s="1"/>
  <c r="AF40" i="41" s="1"/>
  <c r="AG40" i="38" a="1"/>
  <c r="AG40" i="38" s="1"/>
  <c r="AG40" i="41" s="1"/>
  <c r="AH40" i="38" a="1"/>
  <c r="AH40" i="38" s="1"/>
  <c r="AH40" i="41" s="1"/>
  <c r="AI40" i="38" a="1"/>
  <c r="AI40" i="38" s="1"/>
  <c r="AI40" i="41" s="1"/>
  <c r="AJ40" i="38" a="1"/>
  <c r="AJ40" i="38" s="1"/>
  <c r="AJ40" i="41" s="1"/>
  <c r="AK40" i="38" a="1"/>
  <c r="AK40" i="38" s="1"/>
  <c r="AK40" i="41" s="1"/>
  <c r="AL40" i="38" a="1"/>
  <c r="AL40" i="38" s="1"/>
  <c r="AL40" i="41" s="1"/>
  <c r="AM40" i="38" a="1"/>
  <c r="AM40" i="38" s="1"/>
  <c r="AM40" i="41" s="1"/>
  <c r="P41" i="38" a="1"/>
  <c r="P41" i="38" s="1"/>
  <c r="P41" i="41" s="1"/>
  <c r="Q41" i="38" a="1"/>
  <c r="Q41" i="38" s="1"/>
  <c r="Q41" i="41" s="1"/>
  <c r="R41" i="38" a="1"/>
  <c r="R41" i="38" s="1"/>
  <c r="R41" i="41" s="1"/>
  <c r="S41" i="38" a="1"/>
  <c r="S41" i="38" s="1"/>
  <c r="S41" i="41" s="1"/>
  <c r="T41" i="38" a="1"/>
  <c r="T41" i="38" s="1"/>
  <c r="T41" i="41" s="1"/>
  <c r="U41" i="38" a="1"/>
  <c r="U41" i="38" s="1"/>
  <c r="U41" i="41" s="1"/>
  <c r="V41" i="38" a="1"/>
  <c r="V41" i="38" s="1"/>
  <c r="V41" i="41" s="1"/>
  <c r="W41" i="38" a="1"/>
  <c r="W41" i="38" s="1"/>
  <c r="W41" i="41" s="1"/>
  <c r="X41" i="38" a="1"/>
  <c r="X41" i="38" s="1"/>
  <c r="X41" i="41" s="1"/>
  <c r="Y41" i="38" a="1"/>
  <c r="Y41" i="38" s="1"/>
  <c r="Y41" i="41" s="1"/>
  <c r="Z41" i="38" a="1"/>
  <c r="Z41" i="38" s="1"/>
  <c r="Z41" i="41" s="1"/>
  <c r="AA41" i="38" a="1"/>
  <c r="AA41" i="38" s="1"/>
  <c r="AA41" i="41" s="1"/>
  <c r="AB41" i="38" a="1"/>
  <c r="AB41" i="38" s="1"/>
  <c r="AB41" i="41" s="1"/>
  <c r="AC41" i="38" a="1"/>
  <c r="AC41" i="38" s="1"/>
  <c r="AC41" i="41" s="1"/>
  <c r="AD41" i="38" a="1"/>
  <c r="AD41" i="38" s="1"/>
  <c r="AD41" i="41" s="1"/>
  <c r="AE41" i="38" a="1"/>
  <c r="AE41" i="38" s="1"/>
  <c r="AE41" i="41" s="1"/>
  <c r="AF41" i="38" a="1"/>
  <c r="AF41" i="38" s="1"/>
  <c r="AF41" i="41" s="1"/>
  <c r="AG41" i="38" a="1"/>
  <c r="AG41" i="38" s="1"/>
  <c r="AG41" i="41" s="1"/>
  <c r="AH41" i="38" a="1"/>
  <c r="AH41" i="38" s="1"/>
  <c r="AH41" i="41" s="1"/>
  <c r="AI41" i="38" a="1"/>
  <c r="AI41" i="38" s="1"/>
  <c r="AI41" i="41" s="1"/>
  <c r="AJ41" i="38" a="1"/>
  <c r="AJ41" i="38" s="1"/>
  <c r="AJ41" i="41" s="1"/>
  <c r="AK41" i="38" a="1"/>
  <c r="AK41" i="38" s="1"/>
  <c r="AK41" i="41" s="1"/>
  <c r="AL41" i="38" a="1"/>
  <c r="AL41" i="38" s="1"/>
  <c r="AL41" i="41" s="1"/>
  <c r="AM41" i="38" a="1"/>
  <c r="AM41" i="38" s="1"/>
  <c r="AM41" i="41" s="1"/>
  <c r="P42" i="38" a="1"/>
  <c r="P42" i="38" s="1"/>
  <c r="P42" i="41" s="1"/>
  <c r="Q42" i="38" a="1"/>
  <c r="Q42" i="38" s="1"/>
  <c r="Q42" i="41" s="1"/>
  <c r="R42" i="38" a="1"/>
  <c r="R42" i="38" s="1"/>
  <c r="R42" i="41" s="1"/>
  <c r="S42" i="38" a="1"/>
  <c r="S42" i="38" s="1"/>
  <c r="S42" i="41" s="1"/>
  <c r="T42" i="38" a="1"/>
  <c r="T42" i="38" s="1"/>
  <c r="T42" i="41" s="1"/>
  <c r="U42" i="38" a="1"/>
  <c r="U42" i="38" s="1"/>
  <c r="U42" i="41" s="1"/>
  <c r="V42" i="38" a="1"/>
  <c r="V42" i="38" s="1"/>
  <c r="V42" i="41" s="1"/>
  <c r="W42" i="38" a="1"/>
  <c r="W42" i="38" s="1"/>
  <c r="W42" i="41" s="1"/>
  <c r="X42" i="38" a="1"/>
  <c r="X42" i="38" s="1"/>
  <c r="X42" i="41" s="1"/>
  <c r="Y42" i="38" a="1"/>
  <c r="Y42" i="38" s="1"/>
  <c r="Y42" i="41" s="1"/>
  <c r="Z42" i="38" a="1"/>
  <c r="Z42" i="38" s="1"/>
  <c r="Z42" i="41" s="1"/>
  <c r="AA42" i="38" a="1"/>
  <c r="AA42" i="38" s="1"/>
  <c r="AA42" i="41" s="1"/>
  <c r="AB42" i="38" a="1"/>
  <c r="AB42" i="38" s="1"/>
  <c r="AB42" i="41" s="1"/>
  <c r="AC42" i="38" a="1"/>
  <c r="AC42" i="38" s="1"/>
  <c r="AC42" i="41" s="1"/>
  <c r="AD42" i="38" a="1"/>
  <c r="AD42" i="38" s="1"/>
  <c r="AD42" i="41" s="1"/>
  <c r="AE42" i="38" a="1"/>
  <c r="AE42" i="38" s="1"/>
  <c r="AE42" i="41" s="1"/>
  <c r="AF42" i="38" a="1"/>
  <c r="AF42" i="38" s="1"/>
  <c r="AF42" i="41" s="1"/>
  <c r="AG42" i="38" a="1"/>
  <c r="AG42" i="38" s="1"/>
  <c r="AG42" i="41" s="1"/>
  <c r="AH42" i="38" a="1"/>
  <c r="AH42" i="38" s="1"/>
  <c r="AH42" i="41" s="1"/>
  <c r="AI42" i="38" a="1"/>
  <c r="AI42" i="38" s="1"/>
  <c r="AI42" i="41" s="1"/>
  <c r="AJ42" i="38" a="1"/>
  <c r="AJ42" i="38" s="1"/>
  <c r="AJ42" i="41" s="1"/>
  <c r="AK42" i="38" a="1"/>
  <c r="AK42" i="38" s="1"/>
  <c r="AK42" i="41" s="1"/>
  <c r="AL42" i="38" a="1"/>
  <c r="AL42" i="38" s="1"/>
  <c r="AL42" i="41" s="1"/>
  <c r="AM42" i="38" a="1"/>
  <c r="AM42" i="38" s="1"/>
  <c r="AM42" i="41" s="1"/>
  <c r="P43" i="38" a="1"/>
  <c r="P43" i="38" s="1"/>
  <c r="P43" i="41" s="1"/>
  <c r="Q43" i="38" a="1"/>
  <c r="Q43" i="38" s="1"/>
  <c r="Q43" i="41" s="1"/>
  <c r="R43" i="38" a="1"/>
  <c r="R43" i="38" s="1"/>
  <c r="R43" i="41" s="1"/>
  <c r="S43" i="38" a="1"/>
  <c r="S43" i="38" s="1"/>
  <c r="S43" i="41" s="1"/>
  <c r="T43" i="38" a="1"/>
  <c r="T43" i="38" s="1"/>
  <c r="T43" i="41" s="1"/>
  <c r="U43" i="38" a="1"/>
  <c r="U43" i="38" s="1"/>
  <c r="U43" i="41" s="1"/>
  <c r="V43" i="38" a="1"/>
  <c r="V43" i="38" s="1"/>
  <c r="V43" i="41" s="1"/>
  <c r="W43" i="38" a="1"/>
  <c r="W43" i="38" s="1"/>
  <c r="W43" i="41" s="1"/>
  <c r="X43" i="38" a="1"/>
  <c r="X43" i="38" s="1"/>
  <c r="X43" i="41" s="1"/>
  <c r="Y43" i="38" a="1"/>
  <c r="Y43" i="38" s="1"/>
  <c r="Y43" i="41" s="1"/>
  <c r="Z43" i="38" a="1"/>
  <c r="Z43" i="38" s="1"/>
  <c r="Z43" i="41" s="1"/>
  <c r="AA43" i="38" a="1"/>
  <c r="AA43" i="38" s="1"/>
  <c r="AA43" i="41" s="1"/>
  <c r="AB43" i="38" a="1"/>
  <c r="AB43" i="38" s="1"/>
  <c r="AB43" i="41" s="1"/>
  <c r="AC43" i="38" a="1"/>
  <c r="AC43" i="38" s="1"/>
  <c r="AC43" i="41" s="1"/>
  <c r="AD43" i="38" a="1"/>
  <c r="AD43" i="38" s="1"/>
  <c r="AD43" i="41" s="1"/>
  <c r="AE43" i="38" a="1"/>
  <c r="AE43" i="38" s="1"/>
  <c r="AE43" i="41" s="1"/>
  <c r="AF43" i="38" a="1"/>
  <c r="AF43" i="38" s="1"/>
  <c r="AF43" i="41" s="1"/>
  <c r="AG43" i="38" a="1"/>
  <c r="AG43" i="38" s="1"/>
  <c r="AG43" i="41" s="1"/>
  <c r="AH43" i="38" a="1"/>
  <c r="AH43" i="38" s="1"/>
  <c r="AH43" i="41" s="1"/>
  <c r="AI43" i="38" a="1"/>
  <c r="AI43" i="38" s="1"/>
  <c r="AI43" i="41" s="1"/>
  <c r="AJ43" i="38" a="1"/>
  <c r="AJ43" i="38" s="1"/>
  <c r="AJ43" i="41" s="1"/>
  <c r="AK43" i="38" a="1"/>
  <c r="AK43" i="38" s="1"/>
  <c r="AK43" i="41" s="1"/>
  <c r="AL43" i="38" a="1"/>
  <c r="AL43" i="38" s="1"/>
  <c r="AL43" i="41" s="1"/>
  <c r="AM43" i="38" a="1"/>
  <c r="AM43" i="38" s="1"/>
  <c r="AM43" i="41" s="1"/>
  <c r="P44" i="38" a="1"/>
  <c r="P44" i="38" s="1"/>
  <c r="P44" i="41" s="1"/>
  <c r="Q44" i="38" a="1"/>
  <c r="Q44" i="38" s="1"/>
  <c r="Q44" i="41" s="1"/>
  <c r="R44" i="38" a="1"/>
  <c r="R44" i="38" s="1"/>
  <c r="R44" i="41" s="1"/>
  <c r="S44" i="38" a="1"/>
  <c r="S44" i="38" s="1"/>
  <c r="S44" i="41" s="1"/>
  <c r="T44" i="38" a="1"/>
  <c r="T44" i="38" s="1"/>
  <c r="T44" i="41" s="1"/>
  <c r="U44" i="38" a="1"/>
  <c r="U44" i="38" s="1"/>
  <c r="U44" i="41" s="1"/>
  <c r="V44" i="38" a="1"/>
  <c r="V44" i="38" s="1"/>
  <c r="V44" i="41" s="1"/>
  <c r="W44" i="38" a="1"/>
  <c r="W44" i="38" s="1"/>
  <c r="W44" i="41" s="1"/>
  <c r="X44" i="38" a="1"/>
  <c r="X44" i="38" s="1"/>
  <c r="X44" i="41" s="1"/>
  <c r="Y44" i="38" a="1"/>
  <c r="Y44" i="38" s="1"/>
  <c r="Y44" i="41" s="1"/>
  <c r="Z44" i="38" a="1"/>
  <c r="Z44" i="38" s="1"/>
  <c r="Z44" i="41" s="1"/>
  <c r="AA44" i="38" a="1"/>
  <c r="AA44" i="38" s="1"/>
  <c r="AA44" i="41" s="1"/>
  <c r="AB44" i="38" a="1"/>
  <c r="AB44" i="38" s="1"/>
  <c r="AB44" i="41" s="1"/>
  <c r="AC44" i="38" a="1"/>
  <c r="AC44" i="38" s="1"/>
  <c r="AC44" i="41" s="1"/>
  <c r="AD44" i="38" a="1"/>
  <c r="AD44" i="38" s="1"/>
  <c r="AD44" i="41" s="1"/>
  <c r="AE44" i="38" a="1"/>
  <c r="AE44" i="38" s="1"/>
  <c r="AE44" i="41" s="1"/>
  <c r="AF44" i="38" a="1"/>
  <c r="AF44" i="38" s="1"/>
  <c r="AF44" i="41" s="1"/>
  <c r="AG44" i="38" a="1"/>
  <c r="AG44" i="38" s="1"/>
  <c r="AG44" i="41" s="1"/>
  <c r="AH44" i="38" a="1"/>
  <c r="AH44" i="38" s="1"/>
  <c r="AH44" i="41" s="1"/>
  <c r="AI44" i="38" a="1"/>
  <c r="AI44" i="38" s="1"/>
  <c r="AI44" i="41" s="1"/>
  <c r="AJ44" i="38" a="1"/>
  <c r="AJ44" i="38" s="1"/>
  <c r="AJ44" i="41" s="1"/>
  <c r="AK44" i="38" a="1"/>
  <c r="AK44" i="38" s="1"/>
  <c r="AK44" i="41" s="1"/>
  <c r="AL44" i="38" a="1"/>
  <c r="AL44" i="38" s="1"/>
  <c r="AL44" i="41" s="1"/>
  <c r="AM44" i="38" a="1"/>
  <c r="AM44" i="38" s="1"/>
  <c r="AM44" i="41" s="1"/>
  <c r="P45" i="38" a="1"/>
  <c r="P45" i="38" s="1"/>
  <c r="P45" i="41" s="1"/>
  <c r="Q45" i="38" a="1"/>
  <c r="Q45" i="38" s="1"/>
  <c r="Q45" i="41" s="1"/>
  <c r="R45" i="38" a="1"/>
  <c r="R45" i="38" s="1"/>
  <c r="R45" i="41" s="1"/>
  <c r="S45" i="38" a="1"/>
  <c r="S45" i="38" s="1"/>
  <c r="S45" i="41" s="1"/>
  <c r="T45" i="38" a="1"/>
  <c r="T45" i="38" s="1"/>
  <c r="T45" i="41" s="1"/>
  <c r="U45" i="38" a="1"/>
  <c r="U45" i="38" s="1"/>
  <c r="U45" i="41" s="1"/>
  <c r="V45" i="38" a="1"/>
  <c r="V45" i="38" s="1"/>
  <c r="V45" i="41" s="1"/>
  <c r="W45" i="38" a="1"/>
  <c r="W45" i="38" s="1"/>
  <c r="W45" i="41" s="1"/>
  <c r="X45" i="38" a="1"/>
  <c r="X45" i="38" s="1"/>
  <c r="X45" i="41" s="1"/>
  <c r="Y45" i="38" a="1"/>
  <c r="Y45" i="38" s="1"/>
  <c r="Y45" i="41" s="1"/>
  <c r="Z45" i="38" a="1"/>
  <c r="Z45" i="38" s="1"/>
  <c r="Z45" i="41" s="1"/>
  <c r="AA45" i="38" a="1"/>
  <c r="AA45" i="38" s="1"/>
  <c r="AA45" i="41" s="1"/>
  <c r="AB45" i="38" a="1"/>
  <c r="AB45" i="38" s="1"/>
  <c r="AB45" i="41" s="1"/>
  <c r="AC45" i="38" a="1"/>
  <c r="AC45" i="38" s="1"/>
  <c r="AC45" i="41" s="1"/>
  <c r="AD45" i="38" a="1"/>
  <c r="AD45" i="38" s="1"/>
  <c r="AD45" i="41" s="1"/>
  <c r="AE45" i="38" a="1"/>
  <c r="AE45" i="38" s="1"/>
  <c r="AE45" i="41" s="1"/>
  <c r="AF45" i="38" a="1"/>
  <c r="AF45" i="38" s="1"/>
  <c r="AF45" i="41" s="1"/>
  <c r="AG45" i="38" a="1"/>
  <c r="AG45" i="38" s="1"/>
  <c r="AG45" i="41" s="1"/>
  <c r="AH45" i="38" a="1"/>
  <c r="AH45" i="38" s="1"/>
  <c r="AH45" i="41" s="1"/>
  <c r="AI45" i="38" a="1"/>
  <c r="AI45" i="38" s="1"/>
  <c r="AI45" i="41" s="1"/>
  <c r="AJ45" i="38" a="1"/>
  <c r="AJ45" i="38" s="1"/>
  <c r="AJ45" i="41" s="1"/>
  <c r="AK45" i="38" a="1"/>
  <c r="AK45" i="38" s="1"/>
  <c r="AK45" i="41" s="1"/>
  <c r="AL45" i="38" a="1"/>
  <c r="AL45" i="38" s="1"/>
  <c r="AL45" i="41" s="1"/>
  <c r="AM45" i="38" a="1"/>
  <c r="AM45" i="38" s="1"/>
  <c r="AM45" i="41" s="1"/>
  <c r="P46" i="38" a="1"/>
  <c r="P46" i="38" s="1"/>
  <c r="P46" i="41" s="1"/>
  <c r="Q46" i="38" a="1"/>
  <c r="Q46" i="38" s="1"/>
  <c r="Q46" i="41" s="1"/>
  <c r="R46" i="38" a="1"/>
  <c r="R46" i="38" s="1"/>
  <c r="R46" i="41" s="1"/>
  <c r="S46" i="38" a="1"/>
  <c r="S46" i="38" s="1"/>
  <c r="S46" i="41" s="1"/>
  <c r="T46" i="38" a="1"/>
  <c r="T46" i="38" s="1"/>
  <c r="T46" i="41" s="1"/>
  <c r="U46" i="38" a="1"/>
  <c r="U46" i="38" s="1"/>
  <c r="U46" i="41" s="1"/>
  <c r="V46" i="38" a="1"/>
  <c r="V46" i="38" s="1"/>
  <c r="V46" i="41" s="1"/>
  <c r="W46" i="38" a="1"/>
  <c r="W46" i="38" s="1"/>
  <c r="W46" i="41" s="1"/>
  <c r="X46" i="38" a="1"/>
  <c r="X46" i="38" s="1"/>
  <c r="X46" i="41" s="1"/>
  <c r="Y46" i="38" a="1"/>
  <c r="Y46" i="38" s="1"/>
  <c r="Y46" i="41" s="1"/>
  <c r="Z46" i="38" a="1"/>
  <c r="Z46" i="38" s="1"/>
  <c r="Z46" i="41" s="1"/>
  <c r="AA46" i="38" a="1"/>
  <c r="AA46" i="38" s="1"/>
  <c r="AA46" i="41" s="1"/>
  <c r="AB46" i="38" a="1"/>
  <c r="AB46" i="38" s="1"/>
  <c r="AB46" i="41" s="1"/>
  <c r="AC46" i="38" a="1"/>
  <c r="AC46" i="38" s="1"/>
  <c r="AC46" i="41" s="1"/>
  <c r="AD46" i="38" a="1"/>
  <c r="AD46" i="38" s="1"/>
  <c r="AD46" i="41" s="1"/>
  <c r="AE46" i="38" a="1"/>
  <c r="AE46" i="38" s="1"/>
  <c r="AE46" i="41" s="1"/>
  <c r="AF46" i="38" a="1"/>
  <c r="AF46" i="38" s="1"/>
  <c r="AF46" i="41" s="1"/>
  <c r="AG46" i="38" a="1"/>
  <c r="AG46" i="38" s="1"/>
  <c r="AG46" i="41" s="1"/>
  <c r="AH46" i="38" a="1"/>
  <c r="AH46" i="38" s="1"/>
  <c r="AH46" i="41" s="1"/>
  <c r="AI46" i="38" a="1"/>
  <c r="AI46" i="38" s="1"/>
  <c r="AI46" i="41" s="1"/>
  <c r="AJ46" i="38" a="1"/>
  <c r="AJ46" i="38" s="1"/>
  <c r="AJ46" i="41" s="1"/>
  <c r="AK46" i="38" a="1"/>
  <c r="AK46" i="38" s="1"/>
  <c r="AK46" i="41" s="1"/>
  <c r="AL46" i="38" a="1"/>
  <c r="AL46" i="38" s="1"/>
  <c r="AL46" i="41" s="1"/>
  <c r="AM46" i="38" a="1"/>
  <c r="AM46" i="38" s="1"/>
  <c r="AM46" i="41" s="1"/>
  <c r="P47" i="38" a="1"/>
  <c r="P47" i="38" s="1"/>
  <c r="P47" i="41" s="1"/>
  <c r="Q47" i="38" a="1"/>
  <c r="Q47" i="38" s="1"/>
  <c r="Q47" i="41" s="1"/>
  <c r="R47" i="38" a="1"/>
  <c r="R47" i="38" s="1"/>
  <c r="R47" i="41" s="1"/>
  <c r="S47" i="38" a="1"/>
  <c r="S47" i="38" s="1"/>
  <c r="S47" i="41" s="1"/>
  <c r="T47" i="38" a="1"/>
  <c r="T47" i="38" s="1"/>
  <c r="T47" i="41" s="1"/>
  <c r="U47" i="38" a="1"/>
  <c r="U47" i="38" s="1"/>
  <c r="U47" i="41" s="1"/>
  <c r="V47" i="38" a="1"/>
  <c r="V47" i="38" s="1"/>
  <c r="V47" i="41" s="1"/>
  <c r="W47" i="38" a="1"/>
  <c r="W47" i="38" s="1"/>
  <c r="W47" i="41" s="1"/>
  <c r="X47" i="38" a="1"/>
  <c r="X47" i="38" s="1"/>
  <c r="X47" i="41" s="1"/>
  <c r="Y47" i="38" a="1"/>
  <c r="Y47" i="38" s="1"/>
  <c r="Y47" i="41" s="1"/>
  <c r="Z47" i="38" a="1"/>
  <c r="Z47" i="38" s="1"/>
  <c r="Z47" i="41" s="1"/>
  <c r="AA47" i="38" a="1"/>
  <c r="AA47" i="38" s="1"/>
  <c r="AA47" i="41" s="1"/>
  <c r="AB47" i="38" a="1"/>
  <c r="AB47" i="38" s="1"/>
  <c r="AB47" i="41" s="1"/>
  <c r="AC47" i="38" a="1"/>
  <c r="AC47" i="38" s="1"/>
  <c r="AC47" i="41" s="1"/>
  <c r="AD47" i="38" a="1"/>
  <c r="AD47" i="38" s="1"/>
  <c r="AD47" i="41" s="1"/>
  <c r="AE47" i="38" a="1"/>
  <c r="AE47" i="38" s="1"/>
  <c r="AE47" i="41" s="1"/>
  <c r="AF47" i="38" a="1"/>
  <c r="AF47" i="38" s="1"/>
  <c r="AF47" i="41" s="1"/>
  <c r="AG47" i="38" a="1"/>
  <c r="AG47" i="38" s="1"/>
  <c r="AG47" i="41" s="1"/>
  <c r="AH47" i="38" a="1"/>
  <c r="AH47" i="38" s="1"/>
  <c r="AH47" i="41" s="1"/>
  <c r="AI47" i="38" a="1"/>
  <c r="AI47" i="38" s="1"/>
  <c r="AI47" i="41" s="1"/>
  <c r="AJ47" i="38" a="1"/>
  <c r="AJ47" i="38" s="1"/>
  <c r="AJ47" i="41" s="1"/>
  <c r="AK47" i="38" a="1"/>
  <c r="AK47" i="38" s="1"/>
  <c r="AK47" i="41" s="1"/>
  <c r="AL47" i="38" a="1"/>
  <c r="AL47" i="38" s="1"/>
  <c r="AL47" i="41" s="1"/>
  <c r="AM47" i="38" a="1"/>
  <c r="AM47" i="38" s="1"/>
  <c r="AM47" i="41" s="1"/>
  <c r="P48" i="38" a="1"/>
  <c r="P48" i="38" s="1"/>
  <c r="P48" i="41" s="1"/>
  <c r="Q48" i="38" a="1"/>
  <c r="Q48" i="38" s="1"/>
  <c r="Q48" i="41" s="1"/>
  <c r="R48" i="38" a="1"/>
  <c r="R48" i="38" s="1"/>
  <c r="R48" i="41" s="1"/>
  <c r="S48" i="38" a="1"/>
  <c r="S48" i="38" s="1"/>
  <c r="S48" i="41" s="1"/>
  <c r="T48" i="38" a="1"/>
  <c r="T48" i="38" s="1"/>
  <c r="T48" i="41" s="1"/>
  <c r="U48" i="38" a="1"/>
  <c r="U48" i="38" s="1"/>
  <c r="U48" i="41" s="1"/>
  <c r="V48" i="38" a="1"/>
  <c r="V48" i="38" s="1"/>
  <c r="V48" i="41" s="1"/>
  <c r="W48" i="38" a="1"/>
  <c r="W48" i="38" s="1"/>
  <c r="W48" i="41" s="1"/>
  <c r="X48" i="38" a="1"/>
  <c r="X48" i="38" s="1"/>
  <c r="X48" i="41" s="1"/>
  <c r="Y48" i="38" a="1"/>
  <c r="Y48" i="38" s="1"/>
  <c r="Y48" i="41" s="1"/>
  <c r="Z48" i="38" a="1"/>
  <c r="Z48" i="38" s="1"/>
  <c r="Z48" i="41" s="1"/>
  <c r="AA48" i="38" a="1"/>
  <c r="AA48" i="38" s="1"/>
  <c r="AA48" i="41" s="1"/>
  <c r="AB48" i="38" a="1"/>
  <c r="AB48" i="38" s="1"/>
  <c r="AB48" i="41" s="1"/>
  <c r="AC48" i="38" a="1"/>
  <c r="AC48" i="38" s="1"/>
  <c r="AC48" i="41" s="1"/>
  <c r="AD48" i="38" a="1"/>
  <c r="AD48" i="38" s="1"/>
  <c r="AD48" i="41" s="1"/>
  <c r="AE48" i="38" a="1"/>
  <c r="AE48" i="38" s="1"/>
  <c r="AE48" i="41" s="1"/>
  <c r="AF48" i="38" a="1"/>
  <c r="AF48" i="38" s="1"/>
  <c r="AF48" i="41" s="1"/>
  <c r="AG48" i="38" a="1"/>
  <c r="AG48" i="38" s="1"/>
  <c r="AG48" i="41" s="1"/>
  <c r="AH48" i="38" a="1"/>
  <c r="AH48" i="38" s="1"/>
  <c r="AH48" i="41" s="1"/>
  <c r="AI48" i="38" a="1"/>
  <c r="AI48" i="38" s="1"/>
  <c r="AI48" i="41" s="1"/>
  <c r="AJ48" i="38" a="1"/>
  <c r="AJ48" i="38" s="1"/>
  <c r="AJ48" i="41" s="1"/>
  <c r="AK48" i="38" a="1"/>
  <c r="AK48" i="38" s="1"/>
  <c r="AK48" i="41" s="1"/>
  <c r="AL48" i="38" a="1"/>
  <c r="AL48" i="38" s="1"/>
  <c r="AL48" i="41" s="1"/>
  <c r="AM48" i="38" a="1"/>
  <c r="AM48" i="38" s="1"/>
  <c r="AM48" i="41" s="1"/>
  <c r="P49" i="38" a="1"/>
  <c r="P49" i="38" s="1"/>
  <c r="P49" i="41" s="1"/>
  <c r="Q49" i="38" a="1"/>
  <c r="Q49" i="38" s="1"/>
  <c r="Q49" i="41" s="1"/>
  <c r="R49" i="38" a="1"/>
  <c r="R49" i="38" s="1"/>
  <c r="R49" i="41" s="1"/>
  <c r="S49" i="38" a="1"/>
  <c r="S49" i="38" s="1"/>
  <c r="S49" i="41" s="1"/>
  <c r="T49" i="38" a="1"/>
  <c r="T49" i="38" s="1"/>
  <c r="T49" i="41" s="1"/>
  <c r="U49" i="38" a="1"/>
  <c r="U49" i="38" s="1"/>
  <c r="U49" i="41" s="1"/>
  <c r="V49" i="38" a="1"/>
  <c r="V49" i="38" s="1"/>
  <c r="V49" i="41" s="1"/>
  <c r="W49" i="38" a="1"/>
  <c r="W49" i="38" s="1"/>
  <c r="W49" i="41" s="1"/>
  <c r="X49" i="38" a="1"/>
  <c r="X49" i="38" s="1"/>
  <c r="X49" i="41" s="1"/>
  <c r="Y49" i="38" a="1"/>
  <c r="Y49" i="38" s="1"/>
  <c r="Y49" i="41" s="1"/>
  <c r="Z49" i="38" a="1"/>
  <c r="Z49" i="38" s="1"/>
  <c r="Z49" i="41" s="1"/>
  <c r="AA49" i="38" a="1"/>
  <c r="AA49" i="38" s="1"/>
  <c r="AA49" i="41" s="1"/>
  <c r="AB49" i="38" a="1"/>
  <c r="AB49" i="38" s="1"/>
  <c r="AB49" i="41" s="1"/>
  <c r="AC49" i="38" a="1"/>
  <c r="AC49" i="38" s="1"/>
  <c r="AC49" i="41" s="1"/>
  <c r="AD49" i="38" a="1"/>
  <c r="AD49" i="38" s="1"/>
  <c r="AD49" i="41" s="1"/>
  <c r="AE49" i="38" a="1"/>
  <c r="AE49" i="38" s="1"/>
  <c r="AE49" i="41" s="1"/>
  <c r="AF49" i="38" a="1"/>
  <c r="AF49" i="38" s="1"/>
  <c r="AF49" i="41" s="1"/>
  <c r="AG49" i="38" a="1"/>
  <c r="AG49" i="38" s="1"/>
  <c r="AG49" i="41" s="1"/>
  <c r="AH49" i="38" a="1"/>
  <c r="AH49" i="38" s="1"/>
  <c r="AH49" i="41" s="1"/>
  <c r="AI49" i="38" a="1"/>
  <c r="AI49" i="38" s="1"/>
  <c r="AI49" i="41" s="1"/>
  <c r="AJ49" i="38" a="1"/>
  <c r="AJ49" i="38" s="1"/>
  <c r="AJ49" i="41" s="1"/>
  <c r="AK49" i="38" a="1"/>
  <c r="AK49" i="38" s="1"/>
  <c r="AK49" i="41" s="1"/>
  <c r="AL49" i="38" a="1"/>
  <c r="AL49" i="38" s="1"/>
  <c r="AL49" i="41" s="1"/>
  <c r="AM49" i="38" a="1"/>
  <c r="AM49" i="38" s="1"/>
  <c r="AM49" i="41" s="1"/>
  <c r="P50" i="38" a="1"/>
  <c r="P50" i="38" s="1"/>
  <c r="P50" i="41" s="1"/>
  <c r="Q50" i="38" a="1"/>
  <c r="Q50" i="38" s="1"/>
  <c r="Q50" i="41" s="1"/>
  <c r="R50" i="38" a="1"/>
  <c r="R50" i="38" s="1"/>
  <c r="R50" i="41" s="1"/>
  <c r="S50" i="38" a="1"/>
  <c r="S50" i="38" s="1"/>
  <c r="S50" i="41" s="1"/>
  <c r="T50" i="38" a="1"/>
  <c r="T50" i="38" s="1"/>
  <c r="T50" i="41" s="1"/>
  <c r="U50" i="38" a="1"/>
  <c r="U50" i="38" s="1"/>
  <c r="U50" i="41" s="1"/>
  <c r="V50" i="38" a="1"/>
  <c r="V50" i="38" s="1"/>
  <c r="V50" i="41" s="1"/>
  <c r="W50" i="38" a="1"/>
  <c r="W50" i="38" s="1"/>
  <c r="W50" i="41" s="1"/>
  <c r="X50" i="38" a="1"/>
  <c r="X50" i="38" s="1"/>
  <c r="X50" i="41" s="1"/>
  <c r="Y50" i="38" a="1"/>
  <c r="Y50" i="38" s="1"/>
  <c r="Y50" i="41" s="1"/>
  <c r="Z50" i="38" a="1"/>
  <c r="Z50" i="38" s="1"/>
  <c r="Z50" i="41" s="1"/>
  <c r="AA50" i="38" a="1"/>
  <c r="AA50" i="38" s="1"/>
  <c r="AA50" i="41" s="1"/>
  <c r="AB50" i="38" a="1"/>
  <c r="AB50" i="38" s="1"/>
  <c r="AB50" i="41" s="1"/>
  <c r="AC50" i="38" a="1"/>
  <c r="AC50" i="38" s="1"/>
  <c r="AC50" i="41" s="1"/>
  <c r="AD50" i="38" a="1"/>
  <c r="AD50" i="38" s="1"/>
  <c r="AD50" i="41" s="1"/>
  <c r="AE50" i="38" a="1"/>
  <c r="AE50" i="38" s="1"/>
  <c r="AE50" i="41" s="1"/>
  <c r="AF50" i="38" a="1"/>
  <c r="AF50" i="38" s="1"/>
  <c r="AF50" i="41" s="1"/>
  <c r="AG50" i="38" a="1"/>
  <c r="AG50" i="38" s="1"/>
  <c r="AG50" i="41" s="1"/>
  <c r="AH50" i="38" a="1"/>
  <c r="AH50" i="38" s="1"/>
  <c r="AH50" i="41" s="1"/>
  <c r="AI50" i="38" a="1"/>
  <c r="AI50" i="38" s="1"/>
  <c r="AI50" i="41" s="1"/>
  <c r="AJ50" i="38" a="1"/>
  <c r="AJ50" i="38" s="1"/>
  <c r="AJ50" i="41" s="1"/>
  <c r="AK50" i="38" a="1"/>
  <c r="AK50" i="38" s="1"/>
  <c r="AK50" i="41" s="1"/>
  <c r="AL50" i="38" a="1"/>
  <c r="AL50" i="38" s="1"/>
  <c r="AL50" i="41" s="1"/>
  <c r="AM50" i="38" a="1"/>
  <c r="AM50" i="38" s="1"/>
  <c r="AM50" i="41" s="1"/>
  <c r="P51" i="38" a="1"/>
  <c r="P51" i="38" s="1"/>
  <c r="P51" i="41" s="1"/>
  <c r="Q51" i="38" a="1"/>
  <c r="Q51" i="38" s="1"/>
  <c r="Q51" i="41" s="1"/>
  <c r="R51" i="38" a="1"/>
  <c r="R51" i="38" s="1"/>
  <c r="R51" i="41" s="1"/>
  <c r="S51" i="38" a="1"/>
  <c r="S51" i="38" s="1"/>
  <c r="S51" i="41" s="1"/>
  <c r="T51" i="38" a="1"/>
  <c r="T51" i="38" s="1"/>
  <c r="T51" i="41" s="1"/>
  <c r="U51" i="38" a="1"/>
  <c r="U51" i="38" s="1"/>
  <c r="U51" i="41" s="1"/>
  <c r="V51" i="38" a="1"/>
  <c r="V51" i="38" s="1"/>
  <c r="V51" i="41" s="1"/>
  <c r="W51" i="38" a="1"/>
  <c r="W51" i="38" s="1"/>
  <c r="W51" i="41" s="1"/>
  <c r="X51" i="38" a="1"/>
  <c r="X51" i="38" s="1"/>
  <c r="X51" i="41" s="1"/>
  <c r="Y51" i="38" a="1"/>
  <c r="Y51" i="38" s="1"/>
  <c r="Y51" i="41" s="1"/>
  <c r="Z51" i="38" a="1"/>
  <c r="Z51" i="38" s="1"/>
  <c r="Z51" i="41" s="1"/>
  <c r="AA51" i="38" a="1"/>
  <c r="AA51" i="38" s="1"/>
  <c r="AA51" i="41" s="1"/>
  <c r="AB51" i="38" a="1"/>
  <c r="AB51" i="38" s="1"/>
  <c r="AB51" i="41" s="1"/>
  <c r="AC51" i="38" a="1"/>
  <c r="AC51" i="38" s="1"/>
  <c r="AC51" i="41" s="1"/>
  <c r="AD51" i="38" a="1"/>
  <c r="AD51" i="38" s="1"/>
  <c r="AD51" i="41" s="1"/>
  <c r="AE51" i="38" a="1"/>
  <c r="AE51" i="38" s="1"/>
  <c r="AE51" i="41" s="1"/>
  <c r="AF51" i="38" a="1"/>
  <c r="AF51" i="38" s="1"/>
  <c r="AF51" i="41" s="1"/>
  <c r="AG51" i="38" a="1"/>
  <c r="AG51" i="38" s="1"/>
  <c r="AG51" i="41" s="1"/>
  <c r="AH51" i="38" a="1"/>
  <c r="AH51" i="38" s="1"/>
  <c r="AH51" i="41" s="1"/>
  <c r="AI51" i="38" a="1"/>
  <c r="AI51" i="38" s="1"/>
  <c r="AI51" i="41" s="1"/>
  <c r="AJ51" i="38" a="1"/>
  <c r="AJ51" i="38" s="1"/>
  <c r="AJ51" i="41" s="1"/>
  <c r="AK51" i="38" a="1"/>
  <c r="AK51" i="38" s="1"/>
  <c r="AK51" i="41" s="1"/>
  <c r="AL51" i="38" a="1"/>
  <c r="AL51" i="38" s="1"/>
  <c r="AL51" i="41" s="1"/>
  <c r="AM51" i="38" a="1"/>
  <c r="AM51" i="38" s="1"/>
  <c r="AM51" i="41" s="1"/>
  <c r="P52" i="38" a="1"/>
  <c r="P52" i="38" s="1"/>
  <c r="P52" i="41" s="1"/>
  <c r="Q52" i="38" a="1"/>
  <c r="Q52" i="38" s="1"/>
  <c r="Q52" i="41" s="1"/>
  <c r="R52" i="38" a="1"/>
  <c r="R52" i="38" s="1"/>
  <c r="R52" i="41" s="1"/>
  <c r="S52" i="38" a="1"/>
  <c r="S52" i="38" s="1"/>
  <c r="S52" i="41" s="1"/>
  <c r="T52" i="38" a="1"/>
  <c r="T52" i="38" s="1"/>
  <c r="T52" i="41" s="1"/>
  <c r="U52" i="38" a="1"/>
  <c r="U52" i="38" s="1"/>
  <c r="U52" i="41" s="1"/>
  <c r="V52" i="38" a="1"/>
  <c r="V52" i="38" s="1"/>
  <c r="V52" i="41" s="1"/>
  <c r="W52" i="38" a="1"/>
  <c r="W52" i="38" s="1"/>
  <c r="W52" i="41" s="1"/>
  <c r="X52" i="38" a="1"/>
  <c r="X52" i="38" s="1"/>
  <c r="X52" i="41" s="1"/>
  <c r="Y52" i="38" a="1"/>
  <c r="Y52" i="38" s="1"/>
  <c r="Y52" i="41" s="1"/>
  <c r="Z52" i="38" a="1"/>
  <c r="Z52" i="38" s="1"/>
  <c r="Z52" i="41" s="1"/>
  <c r="AA52" i="38" a="1"/>
  <c r="AA52" i="38" s="1"/>
  <c r="AA52" i="41" s="1"/>
  <c r="AB52" i="38" a="1"/>
  <c r="AB52" i="38" s="1"/>
  <c r="AB52" i="41" s="1"/>
  <c r="AC52" i="38" a="1"/>
  <c r="AC52" i="38" s="1"/>
  <c r="AC52" i="41" s="1"/>
  <c r="AD52" i="38" a="1"/>
  <c r="AD52" i="38" s="1"/>
  <c r="AD52" i="41" s="1"/>
  <c r="AE52" i="38" a="1"/>
  <c r="AE52" i="38" s="1"/>
  <c r="AE52" i="41" s="1"/>
  <c r="AF52" i="38" a="1"/>
  <c r="AF52" i="38" s="1"/>
  <c r="AF52" i="41" s="1"/>
  <c r="AG52" i="38" a="1"/>
  <c r="AG52" i="38" s="1"/>
  <c r="AG52" i="41" s="1"/>
  <c r="AH52" i="38" a="1"/>
  <c r="AH52" i="38" s="1"/>
  <c r="AH52" i="41" s="1"/>
  <c r="AI52" i="38" a="1"/>
  <c r="AI52" i="38" s="1"/>
  <c r="AI52" i="41" s="1"/>
  <c r="AJ52" i="38" a="1"/>
  <c r="AJ52" i="38" s="1"/>
  <c r="AJ52" i="41" s="1"/>
  <c r="AK52" i="38" a="1"/>
  <c r="AK52" i="38" s="1"/>
  <c r="AK52" i="41" s="1"/>
  <c r="AL52" i="38" a="1"/>
  <c r="AL52" i="38" s="1"/>
  <c r="AL52" i="41" s="1"/>
  <c r="AM52" i="38" a="1"/>
  <c r="AM52" i="38" s="1"/>
  <c r="AM52" i="41" s="1"/>
  <c r="P53" i="38" a="1"/>
  <c r="P53" i="38" s="1"/>
  <c r="P53" i="41" s="1"/>
  <c r="Q53" i="38" a="1"/>
  <c r="Q53" i="38" s="1"/>
  <c r="Q53" i="41" s="1"/>
  <c r="R53" i="38" a="1"/>
  <c r="R53" i="38" s="1"/>
  <c r="R53" i="41" s="1"/>
  <c r="S53" i="38" a="1"/>
  <c r="S53" i="38" s="1"/>
  <c r="S53" i="41" s="1"/>
  <c r="T53" i="38" a="1"/>
  <c r="T53" i="38" s="1"/>
  <c r="T53" i="41" s="1"/>
  <c r="U53" i="38" a="1"/>
  <c r="U53" i="38" s="1"/>
  <c r="U53" i="41" s="1"/>
  <c r="V53" i="38" a="1"/>
  <c r="V53" i="38" s="1"/>
  <c r="V53" i="41" s="1"/>
  <c r="W53" i="38" a="1"/>
  <c r="W53" i="38" s="1"/>
  <c r="W53" i="41" s="1"/>
  <c r="X53" i="38" a="1"/>
  <c r="X53" i="38" s="1"/>
  <c r="X53" i="41" s="1"/>
  <c r="Y53" i="38" a="1"/>
  <c r="Y53" i="38" s="1"/>
  <c r="Y53" i="41" s="1"/>
  <c r="Z53" i="38" a="1"/>
  <c r="Z53" i="38" s="1"/>
  <c r="Z53" i="41" s="1"/>
  <c r="AA53" i="38" a="1"/>
  <c r="AA53" i="38" s="1"/>
  <c r="AA53" i="41" s="1"/>
  <c r="AB53" i="38" a="1"/>
  <c r="AB53" i="38" s="1"/>
  <c r="AB53" i="41" s="1"/>
  <c r="AC53" i="38" a="1"/>
  <c r="AC53" i="38" s="1"/>
  <c r="AC53" i="41" s="1"/>
  <c r="AD53" i="38" a="1"/>
  <c r="AD53" i="38" s="1"/>
  <c r="AD53" i="41" s="1"/>
  <c r="AE53" i="38" a="1"/>
  <c r="AE53" i="38" s="1"/>
  <c r="AE53" i="41" s="1"/>
  <c r="AF53" i="38" a="1"/>
  <c r="AF53" i="38" s="1"/>
  <c r="AF53" i="41" s="1"/>
  <c r="AG53" i="38" a="1"/>
  <c r="AG53" i="38" s="1"/>
  <c r="AG53" i="41" s="1"/>
  <c r="AH53" i="38" a="1"/>
  <c r="AH53" i="38" s="1"/>
  <c r="AH53" i="41" s="1"/>
  <c r="AI53" i="38" a="1"/>
  <c r="AI53" i="38" s="1"/>
  <c r="AI53" i="41" s="1"/>
  <c r="AJ53" i="38" a="1"/>
  <c r="AJ53" i="38" s="1"/>
  <c r="AJ53" i="41" s="1"/>
  <c r="AK53" i="38" a="1"/>
  <c r="AK53" i="38" s="1"/>
  <c r="AK53" i="41" s="1"/>
  <c r="AL53" i="38" a="1"/>
  <c r="AL53" i="38" s="1"/>
  <c r="AL53" i="41" s="1"/>
  <c r="AM53" i="38" a="1"/>
  <c r="AM53" i="38" s="1"/>
  <c r="AM53" i="41" s="1"/>
  <c r="P54" i="38" a="1"/>
  <c r="P54" i="38" s="1"/>
  <c r="P54" i="41" s="1"/>
  <c r="Q54" i="38" a="1"/>
  <c r="Q54" i="38" s="1"/>
  <c r="Q54" i="41" s="1"/>
  <c r="R54" i="38" a="1"/>
  <c r="R54" i="38" s="1"/>
  <c r="R54" i="41" s="1"/>
  <c r="S54" i="38" a="1"/>
  <c r="S54" i="38" s="1"/>
  <c r="S54" i="41" s="1"/>
  <c r="T54" i="38" a="1"/>
  <c r="T54" i="38" s="1"/>
  <c r="T54" i="41" s="1"/>
  <c r="U54" i="38" a="1"/>
  <c r="U54" i="38" s="1"/>
  <c r="U54" i="41" s="1"/>
  <c r="V54" i="38" a="1"/>
  <c r="V54" i="38" s="1"/>
  <c r="V54" i="41" s="1"/>
  <c r="W54" i="38" a="1"/>
  <c r="W54" i="38" s="1"/>
  <c r="W54" i="41" s="1"/>
  <c r="X54" i="38" a="1"/>
  <c r="X54" i="38" s="1"/>
  <c r="X54" i="41" s="1"/>
  <c r="Y54" i="38" a="1"/>
  <c r="Y54" i="38" s="1"/>
  <c r="Y54" i="41" s="1"/>
  <c r="Z54" i="38" a="1"/>
  <c r="Z54" i="38" s="1"/>
  <c r="Z54" i="41" s="1"/>
  <c r="AA54" i="38" a="1"/>
  <c r="AA54" i="38" s="1"/>
  <c r="AA54" i="41" s="1"/>
  <c r="AB54" i="38" a="1"/>
  <c r="AB54" i="38" s="1"/>
  <c r="AB54" i="41" s="1"/>
  <c r="AC54" i="38" a="1"/>
  <c r="AC54" i="38" s="1"/>
  <c r="AC54" i="41" s="1"/>
  <c r="AD54" i="38" a="1"/>
  <c r="AD54" i="38" s="1"/>
  <c r="AD54" i="41" s="1"/>
  <c r="AE54" i="38" a="1"/>
  <c r="AE54" i="38" s="1"/>
  <c r="AE54" i="41" s="1"/>
  <c r="AF54" i="38" a="1"/>
  <c r="AF54" i="38" s="1"/>
  <c r="AF54" i="41" s="1"/>
  <c r="AG54" i="38" a="1"/>
  <c r="AG54" i="38" s="1"/>
  <c r="AG54" i="41" s="1"/>
  <c r="AH54" i="38" a="1"/>
  <c r="AH54" i="38" s="1"/>
  <c r="AH54" i="41" s="1"/>
  <c r="AI54" i="38" a="1"/>
  <c r="AI54" i="38" s="1"/>
  <c r="AI54" i="41" s="1"/>
  <c r="AJ54" i="38" a="1"/>
  <c r="AJ54" i="38" s="1"/>
  <c r="AJ54" i="41" s="1"/>
  <c r="AK54" i="38" a="1"/>
  <c r="AK54" i="38" s="1"/>
  <c r="AK54" i="41" s="1"/>
  <c r="AL54" i="38" a="1"/>
  <c r="AL54" i="38" s="1"/>
  <c r="AL54" i="41" s="1"/>
  <c r="AM54" i="38" a="1"/>
  <c r="AM54" i="38" s="1"/>
  <c r="AM54" i="41" s="1"/>
  <c r="P55" i="38" a="1"/>
  <c r="P55" i="38" s="1"/>
  <c r="P55" i="41" s="1"/>
  <c r="Q55" i="38" a="1"/>
  <c r="Q55" i="38" s="1"/>
  <c r="Q55" i="41" s="1"/>
  <c r="R55" i="38" a="1"/>
  <c r="R55" i="38" s="1"/>
  <c r="R55" i="41" s="1"/>
  <c r="S55" i="38" a="1"/>
  <c r="S55" i="38" s="1"/>
  <c r="S55" i="41" s="1"/>
  <c r="T55" i="38" a="1"/>
  <c r="T55" i="38" s="1"/>
  <c r="T55" i="41" s="1"/>
  <c r="U55" i="38" a="1"/>
  <c r="U55" i="38" s="1"/>
  <c r="U55" i="41" s="1"/>
  <c r="V55" i="38" a="1"/>
  <c r="V55" i="38" s="1"/>
  <c r="V55" i="41" s="1"/>
  <c r="W55" i="38" a="1"/>
  <c r="W55" i="38" s="1"/>
  <c r="W55" i="41" s="1"/>
  <c r="X55" i="38" a="1"/>
  <c r="X55" i="38" s="1"/>
  <c r="X55" i="41" s="1"/>
  <c r="Y55" i="38" a="1"/>
  <c r="Y55" i="38" s="1"/>
  <c r="Y55" i="41" s="1"/>
  <c r="Z55" i="38" a="1"/>
  <c r="Z55" i="38" s="1"/>
  <c r="Z55" i="41" s="1"/>
  <c r="AA55" i="38" a="1"/>
  <c r="AA55" i="38" s="1"/>
  <c r="AA55" i="41" s="1"/>
  <c r="AB55" i="38" a="1"/>
  <c r="AB55" i="38" s="1"/>
  <c r="AB55" i="41" s="1"/>
  <c r="AC55" i="38" a="1"/>
  <c r="AC55" i="38" s="1"/>
  <c r="AC55" i="41" s="1"/>
  <c r="AD55" i="38" a="1"/>
  <c r="AD55" i="38" s="1"/>
  <c r="AD55" i="41" s="1"/>
  <c r="AE55" i="38" a="1"/>
  <c r="AE55" i="38" s="1"/>
  <c r="AE55" i="41" s="1"/>
  <c r="AF55" i="38" a="1"/>
  <c r="AF55" i="38" s="1"/>
  <c r="AF55" i="41" s="1"/>
  <c r="AG55" i="38" a="1"/>
  <c r="AG55" i="38" s="1"/>
  <c r="AG55" i="41" s="1"/>
  <c r="AH55" i="38" a="1"/>
  <c r="AH55" i="38" s="1"/>
  <c r="AH55" i="41" s="1"/>
  <c r="AI55" i="38" a="1"/>
  <c r="AI55" i="38" s="1"/>
  <c r="AI55" i="41" s="1"/>
  <c r="AJ55" i="38" a="1"/>
  <c r="AJ55" i="38" s="1"/>
  <c r="AJ55" i="41" s="1"/>
  <c r="AK55" i="38" a="1"/>
  <c r="AK55" i="38" s="1"/>
  <c r="AK55" i="41" s="1"/>
  <c r="AL55" i="38" a="1"/>
  <c r="AL55" i="38" s="1"/>
  <c r="AL55" i="41" s="1"/>
  <c r="AM55" i="38" a="1"/>
  <c r="AM55" i="38" s="1"/>
  <c r="AM55" i="41" s="1"/>
  <c r="P56" i="38" a="1"/>
  <c r="P56" i="38" s="1"/>
  <c r="P56" i="41" s="1"/>
  <c r="Q56" i="38" a="1"/>
  <c r="Q56" i="38" s="1"/>
  <c r="Q56" i="41" s="1"/>
  <c r="R56" i="38" a="1"/>
  <c r="R56" i="38" s="1"/>
  <c r="R56" i="41" s="1"/>
  <c r="S56" i="38" a="1"/>
  <c r="S56" i="38" s="1"/>
  <c r="S56" i="41" s="1"/>
  <c r="T56" i="38" a="1"/>
  <c r="T56" i="38" s="1"/>
  <c r="T56" i="41" s="1"/>
  <c r="U56" i="38" a="1"/>
  <c r="U56" i="38" s="1"/>
  <c r="U56" i="41" s="1"/>
  <c r="V56" i="38" a="1"/>
  <c r="V56" i="38" s="1"/>
  <c r="V56" i="41" s="1"/>
  <c r="W56" i="38" a="1"/>
  <c r="W56" i="38" s="1"/>
  <c r="W56" i="41" s="1"/>
  <c r="X56" i="38" a="1"/>
  <c r="X56" i="38" s="1"/>
  <c r="X56" i="41" s="1"/>
  <c r="Y56" i="38" a="1"/>
  <c r="Y56" i="38" s="1"/>
  <c r="Y56" i="41" s="1"/>
  <c r="Z56" i="38" a="1"/>
  <c r="Z56" i="38" s="1"/>
  <c r="Z56" i="41" s="1"/>
  <c r="AA56" i="38" a="1"/>
  <c r="AA56" i="38" s="1"/>
  <c r="AA56" i="41" s="1"/>
  <c r="AB56" i="38" a="1"/>
  <c r="AB56" i="38" s="1"/>
  <c r="AB56" i="41" s="1"/>
  <c r="AC56" i="38" a="1"/>
  <c r="AC56" i="38" s="1"/>
  <c r="AC56" i="41" s="1"/>
  <c r="AD56" i="38" a="1"/>
  <c r="AD56" i="38" s="1"/>
  <c r="AD56" i="41" s="1"/>
  <c r="AE56" i="38" a="1"/>
  <c r="AE56" i="38" s="1"/>
  <c r="AE56" i="41" s="1"/>
  <c r="AF56" i="38" a="1"/>
  <c r="AF56" i="38" s="1"/>
  <c r="AF56" i="41" s="1"/>
  <c r="AG56" i="38" a="1"/>
  <c r="AG56" i="38" s="1"/>
  <c r="AG56" i="41" s="1"/>
  <c r="AH56" i="38" a="1"/>
  <c r="AH56" i="38" s="1"/>
  <c r="AH56" i="41" s="1"/>
  <c r="AI56" i="38" a="1"/>
  <c r="AI56" i="38" s="1"/>
  <c r="AI56" i="41" s="1"/>
  <c r="AJ56" i="38" a="1"/>
  <c r="AJ56" i="38" s="1"/>
  <c r="AJ56" i="41" s="1"/>
  <c r="AK56" i="38" a="1"/>
  <c r="AK56" i="38" s="1"/>
  <c r="AK56" i="41" s="1"/>
  <c r="AL56" i="38" a="1"/>
  <c r="AL56" i="38" s="1"/>
  <c r="AL56" i="41" s="1"/>
  <c r="AM56" i="38" a="1"/>
  <c r="AM56" i="38" s="1"/>
  <c r="AM56" i="41" s="1"/>
  <c r="P57" i="38" a="1"/>
  <c r="P57" i="38" s="1"/>
  <c r="P57" i="41" s="1"/>
  <c r="Q57" i="38" a="1"/>
  <c r="Q57" i="38" s="1"/>
  <c r="Q57" i="41" s="1"/>
  <c r="R57" i="38" a="1"/>
  <c r="R57" i="38" s="1"/>
  <c r="R57" i="41" s="1"/>
  <c r="S57" i="38" a="1"/>
  <c r="S57" i="38" s="1"/>
  <c r="S57" i="41" s="1"/>
  <c r="T57" i="38" a="1"/>
  <c r="T57" i="38" s="1"/>
  <c r="T57" i="41" s="1"/>
  <c r="U57" i="38" a="1"/>
  <c r="U57" i="38" s="1"/>
  <c r="U57" i="41" s="1"/>
  <c r="V57" i="38" a="1"/>
  <c r="V57" i="38" s="1"/>
  <c r="V57" i="41" s="1"/>
  <c r="W57" i="38" a="1"/>
  <c r="W57" i="38" s="1"/>
  <c r="W57" i="41" s="1"/>
  <c r="X57" i="38" a="1"/>
  <c r="X57" i="38" s="1"/>
  <c r="X57" i="41" s="1"/>
  <c r="Y57" i="38" a="1"/>
  <c r="Y57" i="38" s="1"/>
  <c r="Y57" i="41" s="1"/>
  <c r="Z57" i="38" a="1"/>
  <c r="Z57" i="38" s="1"/>
  <c r="Z57" i="41" s="1"/>
  <c r="AA57" i="38" a="1"/>
  <c r="AA57" i="38" s="1"/>
  <c r="AA57" i="41" s="1"/>
  <c r="AB57" i="38" a="1"/>
  <c r="AB57" i="38" s="1"/>
  <c r="AB57" i="41" s="1"/>
  <c r="AC57" i="38" a="1"/>
  <c r="AC57" i="38" s="1"/>
  <c r="AC57" i="41" s="1"/>
  <c r="AD57" i="38" a="1"/>
  <c r="AD57" i="38" s="1"/>
  <c r="AD57" i="41" s="1"/>
  <c r="AE57" i="38" a="1"/>
  <c r="AE57" i="38" s="1"/>
  <c r="AE57" i="41" s="1"/>
  <c r="AF57" i="38" a="1"/>
  <c r="AF57" i="38" s="1"/>
  <c r="AF57" i="41" s="1"/>
  <c r="AG57" i="38" a="1"/>
  <c r="AG57" i="38" s="1"/>
  <c r="AG57" i="41" s="1"/>
  <c r="AH57" i="38" a="1"/>
  <c r="AH57" i="38" s="1"/>
  <c r="AH57" i="41" s="1"/>
  <c r="AI57" i="38" a="1"/>
  <c r="AI57" i="38" s="1"/>
  <c r="AI57" i="41" s="1"/>
  <c r="AJ57" i="38" a="1"/>
  <c r="AJ57" i="38" s="1"/>
  <c r="AJ57" i="41" s="1"/>
  <c r="AK57" i="38" a="1"/>
  <c r="AK57" i="38" s="1"/>
  <c r="AK57" i="41" s="1"/>
  <c r="AL57" i="38" a="1"/>
  <c r="AL57" i="38" s="1"/>
  <c r="AL57" i="41" s="1"/>
  <c r="AM57" i="38" a="1"/>
  <c r="AM57" i="38" s="1"/>
  <c r="AM57" i="41" s="1"/>
  <c r="Q58" i="38" a="1"/>
  <c r="Q58" i="38" s="1"/>
  <c r="Q58" i="41" s="1"/>
  <c r="R58" i="38" a="1"/>
  <c r="R58" i="38" s="1"/>
  <c r="R58" i="41" s="1"/>
  <c r="S58" i="38" a="1"/>
  <c r="S58" i="38" s="1"/>
  <c r="S58" i="41" s="1"/>
  <c r="T58" i="38" a="1"/>
  <c r="T58" i="38" s="1"/>
  <c r="T58" i="41" s="1"/>
  <c r="U58" i="38" a="1"/>
  <c r="U58" i="38" s="1"/>
  <c r="U58" i="41" s="1"/>
  <c r="V58" i="38" a="1"/>
  <c r="V58" i="38" s="1"/>
  <c r="V58" i="41" s="1"/>
  <c r="W58" i="38" a="1"/>
  <c r="W58" i="38" s="1"/>
  <c r="W58" i="41" s="1"/>
  <c r="X58" i="38" a="1"/>
  <c r="X58" i="38" s="1"/>
  <c r="X58" i="41" s="1"/>
  <c r="Y58" i="38" a="1"/>
  <c r="Y58" i="38" s="1"/>
  <c r="Y58" i="41" s="1"/>
  <c r="Z58" i="38" a="1"/>
  <c r="Z58" i="38" s="1"/>
  <c r="Z58" i="41" s="1"/>
  <c r="AA58" i="38" a="1"/>
  <c r="AA58" i="38" s="1"/>
  <c r="AA58" i="41" s="1"/>
  <c r="AB58" i="38" a="1"/>
  <c r="AB58" i="38" s="1"/>
  <c r="AB58" i="41" s="1"/>
  <c r="AC58" i="38" a="1"/>
  <c r="AC58" i="38" s="1"/>
  <c r="AC58" i="41" s="1"/>
  <c r="AD58" i="38" a="1"/>
  <c r="AD58" i="38" s="1"/>
  <c r="AD58" i="41" s="1"/>
  <c r="AE58" i="38" a="1"/>
  <c r="AE58" i="38" s="1"/>
  <c r="AE58" i="41" s="1"/>
  <c r="AF58" i="38" a="1"/>
  <c r="AF58" i="38" s="1"/>
  <c r="AF58" i="41" s="1"/>
  <c r="AG58" i="38" a="1"/>
  <c r="AG58" i="38" s="1"/>
  <c r="AG58" i="41" s="1"/>
  <c r="AH58" i="38" a="1"/>
  <c r="AH58" i="38" s="1"/>
  <c r="AH58" i="41" s="1"/>
  <c r="AI58" i="38" a="1"/>
  <c r="AI58" i="38" s="1"/>
  <c r="AI58" i="41" s="1"/>
  <c r="AJ58" i="38" a="1"/>
  <c r="AJ58" i="38" s="1"/>
  <c r="AJ58" i="41" s="1"/>
  <c r="AK58" i="38" a="1"/>
  <c r="AK58" i="38" s="1"/>
  <c r="AK58" i="41" s="1"/>
  <c r="AL58" i="38" a="1"/>
  <c r="AL58" i="38" s="1"/>
  <c r="AL58" i="41" s="1"/>
  <c r="AM58" i="38" a="1"/>
  <c r="AM58" i="38" s="1"/>
  <c r="AM58" i="41" s="1"/>
  <c r="P59" i="38" a="1"/>
  <c r="P59" i="38" s="1"/>
  <c r="P59" i="41" s="1"/>
  <c r="Q59" i="38" a="1"/>
  <c r="Q59" i="38" s="1"/>
  <c r="Q59" i="41" s="1"/>
  <c r="R59" i="38" a="1"/>
  <c r="R59" i="38" s="1"/>
  <c r="R59" i="41" s="1"/>
  <c r="S59" i="38" a="1"/>
  <c r="S59" i="38" s="1"/>
  <c r="S59" i="41" s="1"/>
  <c r="T59" i="38" a="1"/>
  <c r="T59" i="38" s="1"/>
  <c r="T59" i="41" s="1"/>
  <c r="U59" i="38" a="1"/>
  <c r="U59" i="38" s="1"/>
  <c r="U59" i="41" s="1"/>
  <c r="V59" i="38" a="1"/>
  <c r="V59" i="38" s="1"/>
  <c r="V59" i="41" s="1"/>
  <c r="W59" i="38" a="1"/>
  <c r="W59" i="38" s="1"/>
  <c r="W59" i="41" s="1"/>
  <c r="X59" i="38" a="1"/>
  <c r="X59" i="38" s="1"/>
  <c r="X59" i="41" s="1"/>
  <c r="Y59" i="38" a="1"/>
  <c r="Y59" i="38" s="1"/>
  <c r="Y59" i="41" s="1"/>
  <c r="Z59" i="38" a="1"/>
  <c r="Z59" i="38" s="1"/>
  <c r="Z59" i="41" s="1"/>
  <c r="AA59" i="38" a="1"/>
  <c r="AA59" i="38" s="1"/>
  <c r="AA59" i="41" s="1"/>
  <c r="AB59" i="38" a="1"/>
  <c r="AB59" i="38" s="1"/>
  <c r="AB59" i="41" s="1"/>
  <c r="AC59" i="38" a="1"/>
  <c r="AC59" i="38" s="1"/>
  <c r="AC59" i="41" s="1"/>
  <c r="AD59" i="38" a="1"/>
  <c r="AD59" i="38" s="1"/>
  <c r="AD59" i="41" s="1"/>
  <c r="AE59" i="38" a="1"/>
  <c r="AE59" i="38" s="1"/>
  <c r="AE59" i="41" s="1"/>
  <c r="AF59" i="38" a="1"/>
  <c r="AF59" i="38" s="1"/>
  <c r="AF59" i="41" s="1"/>
  <c r="AG59" i="38" a="1"/>
  <c r="AG59" i="38" s="1"/>
  <c r="AG59" i="41" s="1"/>
  <c r="AH59" i="38" a="1"/>
  <c r="AH59" i="38" s="1"/>
  <c r="AH59" i="41" s="1"/>
  <c r="AI59" i="38" a="1"/>
  <c r="AI59" i="38" s="1"/>
  <c r="AI59" i="41" s="1"/>
  <c r="AJ59" i="38" a="1"/>
  <c r="AJ59" i="38" s="1"/>
  <c r="AJ59" i="41" s="1"/>
  <c r="AK59" i="38" a="1"/>
  <c r="AK59" i="38" s="1"/>
  <c r="AK59" i="41" s="1"/>
  <c r="AL59" i="38" a="1"/>
  <c r="AL59" i="38" s="1"/>
  <c r="AL59" i="41" s="1"/>
  <c r="AM59" i="38" a="1"/>
  <c r="AM59" i="38" s="1"/>
  <c r="AM59" i="41" s="1"/>
  <c r="P60" i="38" a="1"/>
  <c r="P60" i="38" s="1"/>
  <c r="P60" i="41" s="1"/>
  <c r="Q60" i="38" a="1"/>
  <c r="Q60" i="38" s="1"/>
  <c r="Q60" i="41" s="1"/>
  <c r="R60" i="38" a="1"/>
  <c r="R60" i="38" s="1"/>
  <c r="R60" i="41" s="1"/>
  <c r="S60" i="38" a="1"/>
  <c r="S60" i="38" s="1"/>
  <c r="S60" i="41" s="1"/>
  <c r="T60" i="38" a="1"/>
  <c r="T60" i="38" s="1"/>
  <c r="T60" i="41" s="1"/>
  <c r="U60" i="38" a="1"/>
  <c r="U60" i="38" s="1"/>
  <c r="U60" i="41" s="1"/>
  <c r="V60" i="38" a="1"/>
  <c r="V60" i="38" s="1"/>
  <c r="V60" i="41" s="1"/>
  <c r="W60" i="38" a="1"/>
  <c r="W60" i="38" s="1"/>
  <c r="W60" i="41" s="1"/>
  <c r="X60" i="38" a="1"/>
  <c r="X60" i="38" s="1"/>
  <c r="X60" i="41" s="1"/>
  <c r="Y60" i="38" a="1"/>
  <c r="Y60" i="38" s="1"/>
  <c r="Y60" i="41" s="1"/>
  <c r="Z60" i="38" a="1"/>
  <c r="Z60" i="38" s="1"/>
  <c r="Z60" i="41" s="1"/>
  <c r="AA60" i="38" a="1"/>
  <c r="AA60" i="38" s="1"/>
  <c r="AA60" i="41" s="1"/>
  <c r="AB60" i="38" a="1"/>
  <c r="AB60" i="38" s="1"/>
  <c r="AB60" i="41" s="1"/>
  <c r="AC60" i="38" a="1"/>
  <c r="AC60" i="38" s="1"/>
  <c r="AC60" i="41" s="1"/>
  <c r="AD60" i="38" a="1"/>
  <c r="AD60" i="38" s="1"/>
  <c r="AD60" i="41" s="1"/>
  <c r="AE60" i="38" a="1"/>
  <c r="AE60" i="38" s="1"/>
  <c r="AE60" i="41" s="1"/>
  <c r="AF60" i="38" a="1"/>
  <c r="AF60" i="38" s="1"/>
  <c r="AF60" i="41" s="1"/>
  <c r="AG60" i="38" a="1"/>
  <c r="AG60" i="38" s="1"/>
  <c r="AG60" i="41" s="1"/>
  <c r="AH60" i="38" a="1"/>
  <c r="AH60" i="38" s="1"/>
  <c r="AH60" i="41" s="1"/>
  <c r="AI60" i="38" a="1"/>
  <c r="AI60" i="38" s="1"/>
  <c r="AI60" i="41" s="1"/>
  <c r="AJ60" i="38" a="1"/>
  <c r="AJ60" i="38" s="1"/>
  <c r="AJ60" i="41" s="1"/>
  <c r="AK60" i="38" a="1"/>
  <c r="AK60" i="38" s="1"/>
  <c r="AK60" i="41" s="1"/>
  <c r="AL60" i="38" a="1"/>
  <c r="AL60" i="38" s="1"/>
  <c r="AL60" i="41" s="1"/>
  <c r="AM60" i="38" a="1"/>
  <c r="AM60" i="38" s="1"/>
  <c r="AM60" i="41" s="1"/>
  <c r="P61" i="38" a="1"/>
  <c r="P61" i="38" s="1"/>
  <c r="P61" i="41" s="1"/>
  <c r="Q61" i="38" a="1"/>
  <c r="Q61" i="38" s="1"/>
  <c r="Q61" i="41" s="1"/>
  <c r="R61" i="38" a="1"/>
  <c r="R61" i="38" s="1"/>
  <c r="R61" i="41" s="1"/>
  <c r="S61" i="38" a="1"/>
  <c r="S61" i="38" s="1"/>
  <c r="S61" i="41" s="1"/>
  <c r="T61" i="38" a="1"/>
  <c r="T61" i="38" s="1"/>
  <c r="T61" i="41" s="1"/>
  <c r="U61" i="38" a="1"/>
  <c r="U61" i="38" s="1"/>
  <c r="U61" i="41" s="1"/>
  <c r="V61" i="38" a="1"/>
  <c r="V61" i="38" s="1"/>
  <c r="V61" i="41" s="1"/>
  <c r="W61" i="38" a="1"/>
  <c r="W61" i="38" s="1"/>
  <c r="W61" i="41" s="1"/>
  <c r="X61" i="38" a="1"/>
  <c r="X61" i="38" s="1"/>
  <c r="X61" i="41" s="1"/>
  <c r="Y61" i="38" a="1"/>
  <c r="Y61" i="38" s="1"/>
  <c r="Y61" i="41" s="1"/>
  <c r="Z61" i="38" a="1"/>
  <c r="Z61" i="38" s="1"/>
  <c r="Z61" i="41" s="1"/>
  <c r="AA61" i="38" a="1"/>
  <c r="AA61" i="38" s="1"/>
  <c r="AA61" i="41" s="1"/>
  <c r="AB61" i="38" a="1"/>
  <c r="AB61" i="38" s="1"/>
  <c r="AB61" i="41" s="1"/>
  <c r="AC61" i="38" a="1"/>
  <c r="AC61" i="38" s="1"/>
  <c r="AC61" i="41" s="1"/>
  <c r="AD61" i="38" a="1"/>
  <c r="AD61" i="38" s="1"/>
  <c r="AD61" i="41" s="1"/>
  <c r="AE61" i="38" a="1"/>
  <c r="AE61" i="38" s="1"/>
  <c r="AE61" i="41" s="1"/>
  <c r="AF61" i="38" a="1"/>
  <c r="AF61" i="38" s="1"/>
  <c r="AF61" i="41" s="1"/>
  <c r="AG61" i="38" a="1"/>
  <c r="AG61" i="38" s="1"/>
  <c r="AG61" i="41" s="1"/>
  <c r="AH61" i="38" a="1"/>
  <c r="AH61" i="38" s="1"/>
  <c r="AH61" i="41" s="1"/>
  <c r="AI61" i="38" a="1"/>
  <c r="AI61" i="38" s="1"/>
  <c r="AI61" i="41" s="1"/>
  <c r="AJ61" i="38" a="1"/>
  <c r="AJ61" i="38" s="1"/>
  <c r="AJ61" i="41" s="1"/>
  <c r="AK61" i="38" a="1"/>
  <c r="AK61" i="38" s="1"/>
  <c r="AK61" i="41" s="1"/>
  <c r="AL61" i="38" a="1"/>
  <c r="AL61" i="38" s="1"/>
  <c r="AL61" i="41" s="1"/>
  <c r="AM61" i="38" a="1"/>
  <c r="AM61" i="38" s="1"/>
  <c r="AM61" i="41" s="1"/>
  <c r="P62" i="38" a="1"/>
  <c r="P62" i="38" s="1"/>
  <c r="P62" i="41" s="1"/>
  <c r="Q62" i="38" a="1"/>
  <c r="Q62" i="38" s="1"/>
  <c r="Q62" i="41" s="1"/>
  <c r="R62" i="38" a="1"/>
  <c r="R62" i="38" s="1"/>
  <c r="R62" i="41" s="1"/>
  <c r="S62" i="38" a="1"/>
  <c r="S62" i="38" s="1"/>
  <c r="S62" i="41" s="1"/>
  <c r="T62" i="38" a="1"/>
  <c r="T62" i="38" s="1"/>
  <c r="T62" i="41" s="1"/>
  <c r="U62" i="38" a="1"/>
  <c r="U62" i="38" s="1"/>
  <c r="U62" i="41" s="1"/>
  <c r="V62" i="38" a="1"/>
  <c r="V62" i="38" s="1"/>
  <c r="V62" i="41" s="1"/>
  <c r="W62" i="38" a="1"/>
  <c r="W62" i="38" s="1"/>
  <c r="W62" i="41" s="1"/>
  <c r="X62" i="38" a="1"/>
  <c r="X62" i="38" s="1"/>
  <c r="X62" i="41" s="1"/>
  <c r="Y62" i="38" a="1"/>
  <c r="Y62" i="38" s="1"/>
  <c r="Y62" i="41" s="1"/>
  <c r="Z62" i="38" a="1"/>
  <c r="Z62" i="38" s="1"/>
  <c r="Z62" i="41" s="1"/>
  <c r="AA62" i="38" a="1"/>
  <c r="AA62" i="38" s="1"/>
  <c r="AA62" i="41" s="1"/>
  <c r="AB62" i="38" a="1"/>
  <c r="AB62" i="38" s="1"/>
  <c r="AB62" i="41" s="1"/>
  <c r="AC62" i="38" a="1"/>
  <c r="AC62" i="38" s="1"/>
  <c r="AC62" i="41" s="1"/>
  <c r="AD62" i="38" a="1"/>
  <c r="AD62" i="38" s="1"/>
  <c r="AD62" i="41" s="1"/>
  <c r="AE62" i="38" a="1"/>
  <c r="AE62" i="38" s="1"/>
  <c r="AE62" i="41" s="1"/>
  <c r="AF62" i="38" a="1"/>
  <c r="AF62" i="38" s="1"/>
  <c r="AF62" i="41" s="1"/>
  <c r="AG62" i="38" a="1"/>
  <c r="AG62" i="38" s="1"/>
  <c r="AG62" i="41" s="1"/>
  <c r="AH62" i="38" a="1"/>
  <c r="AH62" i="38" s="1"/>
  <c r="AH62" i="41" s="1"/>
  <c r="AI62" i="38" a="1"/>
  <c r="AI62" i="38" s="1"/>
  <c r="AI62" i="41" s="1"/>
  <c r="AJ62" i="38" a="1"/>
  <c r="AJ62" i="38" s="1"/>
  <c r="AJ62" i="41" s="1"/>
  <c r="AK62" i="38" a="1"/>
  <c r="AK62" i="38" s="1"/>
  <c r="AK62" i="41" s="1"/>
  <c r="AL62" i="38" a="1"/>
  <c r="AL62" i="38" s="1"/>
  <c r="AL62" i="41" s="1"/>
  <c r="AM62" i="38" a="1"/>
  <c r="AM62" i="38" s="1"/>
  <c r="AM62" i="41" s="1"/>
  <c r="P63" i="38" a="1"/>
  <c r="P63" i="38" s="1"/>
  <c r="P63" i="41" s="1"/>
  <c r="Q63" i="38" a="1"/>
  <c r="Q63" i="38" s="1"/>
  <c r="Q63" i="41" s="1"/>
  <c r="R63" i="38" a="1"/>
  <c r="R63" i="38" s="1"/>
  <c r="R63" i="41" s="1"/>
  <c r="S63" i="38" a="1"/>
  <c r="S63" i="38" s="1"/>
  <c r="S63" i="41" s="1"/>
  <c r="T63" i="38" a="1"/>
  <c r="T63" i="38" s="1"/>
  <c r="T63" i="41" s="1"/>
  <c r="U63" i="38" a="1"/>
  <c r="U63" i="38" s="1"/>
  <c r="U63" i="41" s="1"/>
  <c r="V63" i="38" a="1"/>
  <c r="V63" i="38" s="1"/>
  <c r="V63" i="41" s="1"/>
  <c r="W63" i="38" a="1"/>
  <c r="W63" i="38" s="1"/>
  <c r="W63" i="41" s="1"/>
  <c r="X63" i="38" a="1"/>
  <c r="X63" i="38" s="1"/>
  <c r="X63" i="41" s="1"/>
  <c r="Y63" i="38" a="1"/>
  <c r="Y63" i="38" s="1"/>
  <c r="Z63" i="38" a="1"/>
  <c r="Z63" i="38" s="1"/>
  <c r="Z63" i="41" s="1"/>
  <c r="AA63" i="38" a="1"/>
  <c r="AA63" i="38" s="1"/>
  <c r="AA63" i="41" s="1"/>
  <c r="AB63" i="38" a="1"/>
  <c r="AB63" i="38" s="1"/>
  <c r="AB63" i="41" s="1"/>
  <c r="AC63" i="38" a="1"/>
  <c r="AC63" i="38" s="1"/>
  <c r="AC63" i="41" s="1"/>
  <c r="AD63" i="38" a="1"/>
  <c r="AD63" i="38" s="1"/>
  <c r="AD63" i="41" s="1"/>
  <c r="AE63" i="38" a="1"/>
  <c r="AE63" i="38" s="1"/>
  <c r="AE63" i="41" s="1"/>
  <c r="AF63" i="38" a="1"/>
  <c r="AF63" i="38" s="1"/>
  <c r="AF63" i="41" s="1"/>
  <c r="AG63" i="38" a="1"/>
  <c r="AG63" i="38" s="1"/>
  <c r="AG63" i="41" s="1"/>
  <c r="AH63" i="38" a="1"/>
  <c r="AH63" i="38" s="1"/>
  <c r="AH63" i="41" s="1"/>
  <c r="AI63" i="38" a="1"/>
  <c r="AI63" i="38" s="1"/>
  <c r="AI63" i="41" s="1"/>
  <c r="AJ63" i="38" a="1"/>
  <c r="AJ63" i="38" s="1"/>
  <c r="AJ63" i="41" s="1"/>
  <c r="AK63" i="38" a="1"/>
  <c r="AK63" i="38" s="1"/>
  <c r="AK63" i="41" s="1"/>
  <c r="AL63" i="38" a="1"/>
  <c r="AL63" i="38" s="1"/>
  <c r="AL63" i="41" s="1"/>
  <c r="AM63" i="38" a="1"/>
  <c r="AM63" i="38" s="1"/>
  <c r="AM63" i="41" s="1"/>
  <c r="P64" i="38" a="1"/>
  <c r="P64" i="38" s="1"/>
  <c r="P64" i="41" s="1"/>
  <c r="Q64" i="38" a="1"/>
  <c r="Q64" i="38" s="1"/>
  <c r="Q64" i="41" s="1"/>
  <c r="R64" i="38" a="1"/>
  <c r="R64" i="38" s="1"/>
  <c r="R64" i="41" s="1"/>
  <c r="S64" i="38" a="1"/>
  <c r="S64" i="38" s="1"/>
  <c r="S64" i="41" s="1"/>
  <c r="T64" i="38" a="1"/>
  <c r="T64" i="38" s="1"/>
  <c r="T64" i="41" s="1"/>
  <c r="U64" i="38" a="1"/>
  <c r="U64" i="38" s="1"/>
  <c r="U64" i="41" s="1"/>
  <c r="V64" i="38" a="1"/>
  <c r="V64" i="38" s="1"/>
  <c r="V64" i="41" s="1"/>
  <c r="W64" i="38" a="1"/>
  <c r="W64" i="38" s="1"/>
  <c r="W64" i="41" s="1"/>
  <c r="X64" i="38" a="1"/>
  <c r="X64" i="38" s="1"/>
  <c r="X64" i="41" s="1"/>
  <c r="Y64" i="38" a="1"/>
  <c r="Y64" i="38" s="1"/>
  <c r="Y64" i="41" s="1"/>
  <c r="Z64" i="38" a="1"/>
  <c r="Z64" i="38" s="1"/>
  <c r="Z64" i="41" s="1"/>
  <c r="AA64" i="38" a="1"/>
  <c r="AA64" i="38" s="1"/>
  <c r="AA64" i="41" s="1"/>
  <c r="AB64" i="38" a="1"/>
  <c r="AB64" i="38" s="1"/>
  <c r="AB64" i="41" s="1"/>
  <c r="AC64" i="38" a="1"/>
  <c r="AC64" i="38" s="1"/>
  <c r="AC64" i="41" s="1"/>
  <c r="AD64" i="38" a="1"/>
  <c r="AD64" i="38" s="1"/>
  <c r="AD64" i="41" s="1"/>
  <c r="AE64" i="38" a="1"/>
  <c r="AE64" i="38" s="1"/>
  <c r="AE64" i="41" s="1"/>
  <c r="AF64" i="38" a="1"/>
  <c r="AF64" i="38" s="1"/>
  <c r="AF64" i="41" s="1"/>
  <c r="AG64" i="38" a="1"/>
  <c r="AG64" i="38" s="1"/>
  <c r="AG64" i="41" s="1"/>
  <c r="AH64" i="38" a="1"/>
  <c r="AH64" i="38" s="1"/>
  <c r="AH64" i="41" s="1"/>
  <c r="AI64" i="38" a="1"/>
  <c r="AI64" i="38" s="1"/>
  <c r="AI64" i="41" s="1"/>
  <c r="AJ64" i="38" a="1"/>
  <c r="AJ64" i="38" s="1"/>
  <c r="AJ64" i="41" s="1"/>
  <c r="AK64" i="38" a="1"/>
  <c r="AK64" i="38" s="1"/>
  <c r="AK64" i="41" s="1"/>
  <c r="AL64" i="38" a="1"/>
  <c r="AL64" i="38" s="1"/>
  <c r="AL64" i="41" s="1"/>
  <c r="AM64" i="38" a="1"/>
  <c r="AM64" i="38" s="1"/>
  <c r="AM64" i="41" s="1"/>
  <c r="P65" i="38" a="1"/>
  <c r="P65" i="38" s="1"/>
  <c r="P65" i="41" s="1"/>
  <c r="Q65" i="38" a="1"/>
  <c r="Q65" i="38" s="1"/>
  <c r="Q65" i="41" s="1"/>
  <c r="R65" i="38" a="1"/>
  <c r="R65" i="38" s="1"/>
  <c r="R65" i="41" s="1"/>
  <c r="S65" i="38" a="1"/>
  <c r="S65" i="38" s="1"/>
  <c r="S65" i="41" s="1"/>
  <c r="T65" i="38" a="1"/>
  <c r="T65" i="38" s="1"/>
  <c r="T65" i="41" s="1"/>
  <c r="U65" i="38" a="1"/>
  <c r="U65" i="38" s="1"/>
  <c r="U65" i="41" s="1"/>
  <c r="V65" i="38" a="1"/>
  <c r="V65" i="38" s="1"/>
  <c r="V65" i="41" s="1"/>
  <c r="W65" i="38" a="1"/>
  <c r="W65" i="38" s="1"/>
  <c r="W65" i="41" s="1"/>
  <c r="X65" i="38" a="1"/>
  <c r="X65" i="38" s="1"/>
  <c r="X65" i="41" s="1"/>
  <c r="Y65" i="38" a="1"/>
  <c r="Y65" i="38" s="1"/>
  <c r="Y65" i="41" s="1"/>
  <c r="Z65" i="38" a="1"/>
  <c r="Z65" i="38" s="1"/>
  <c r="Z65" i="41" s="1"/>
  <c r="AA65" i="38" a="1"/>
  <c r="AA65" i="38" s="1"/>
  <c r="AA65" i="41" s="1"/>
  <c r="AB65" i="38" a="1"/>
  <c r="AB65" i="38" s="1"/>
  <c r="AB65" i="41" s="1"/>
  <c r="AC65" i="38" a="1"/>
  <c r="AC65" i="38" s="1"/>
  <c r="AC65" i="41" s="1"/>
  <c r="AD65" i="38" a="1"/>
  <c r="AD65" i="38" s="1"/>
  <c r="AD65" i="41" s="1"/>
  <c r="AE65" i="38" a="1"/>
  <c r="AE65" i="38" s="1"/>
  <c r="AE65" i="41" s="1"/>
  <c r="AF65" i="38" a="1"/>
  <c r="AF65" i="38" s="1"/>
  <c r="AF65" i="41" s="1"/>
  <c r="AG65" i="38" a="1"/>
  <c r="AG65" i="38" s="1"/>
  <c r="AG65" i="41" s="1"/>
  <c r="AH65" i="38" a="1"/>
  <c r="AH65" i="38" s="1"/>
  <c r="AH65" i="41" s="1"/>
  <c r="AI65" i="38" a="1"/>
  <c r="AI65" i="38" s="1"/>
  <c r="AI65" i="41" s="1"/>
  <c r="AJ65" i="38" a="1"/>
  <c r="AJ65" i="38" s="1"/>
  <c r="AJ65" i="41" s="1"/>
  <c r="AK65" i="38" a="1"/>
  <c r="AK65" i="38" s="1"/>
  <c r="AK65" i="41" s="1"/>
  <c r="AL65" i="38" a="1"/>
  <c r="AL65" i="38" s="1"/>
  <c r="AL65" i="41" s="1"/>
  <c r="AM65" i="38" a="1"/>
  <c r="AM65" i="38" s="1"/>
  <c r="AM65" i="41" s="1"/>
  <c r="P66" i="38" a="1"/>
  <c r="P66" i="38" s="1"/>
  <c r="P66" i="41" s="1"/>
  <c r="Q66" i="38" a="1"/>
  <c r="Q66" i="38" s="1"/>
  <c r="Q66" i="41" s="1"/>
  <c r="R66" i="38" a="1"/>
  <c r="R66" i="38" s="1"/>
  <c r="R66" i="41" s="1"/>
  <c r="S66" i="38" a="1"/>
  <c r="S66" i="38" s="1"/>
  <c r="S66" i="41" s="1"/>
  <c r="T66" i="38" a="1"/>
  <c r="T66" i="38" s="1"/>
  <c r="T66" i="41" s="1"/>
  <c r="U66" i="38" a="1"/>
  <c r="U66" i="38" s="1"/>
  <c r="U66" i="41" s="1"/>
  <c r="V66" i="38" a="1"/>
  <c r="V66" i="38" s="1"/>
  <c r="V66" i="41" s="1"/>
  <c r="W66" i="38" a="1"/>
  <c r="W66" i="38" s="1"/>
  <c r="W66" i="41" s="1"/>
  <c r="X66" i="38" a="1"/>
  <c r="X66" i="38" s="1"/>
  <c r="X66" i="41" s="1"/>
  <c r="Y66" i="38" a="1"/>
  <c r="Y66" i="38" s="1"/>
  <c r="Y66" i="41" s="1"/>
  <c r="Z66" i="38" a="1"/>
  <c r="Z66" i="38" s="1"/>
  <c r="Z66" i="41" s="1"/>
  <c r="AA66" i="38" a="1"/>
  <c r="AA66" i="38" s="1"/>
  <c r="AA66" i="41" s="1"/>
  <c r="AB66" i="38" a="1"/>
  <c r="AB66" i="38" s="1"/>
  <c r="AB66" i="41" s="1"/>
  <c r="AC66" i="38" a="1"/>
  <c r="AC66" i="38" s="1"/>
  <c r="AC66" i="41" s="1"/>
  <c r="AD66" i="38" a="1"/>
  <c r="AD66" i="38" s="1"/>
  <c r="AD66" i="41" s="1"/>
  <c r="AE66" i="38" a="1"/>
  <c r="AE66" i="38" s="1"/>
  <c r="AE66" i="41" s="1"/>
  <c r="AF66" i="38" a="1"/>
  <c r="AF66" i="38" s="1"/>
  <c r="AF66" i="41" s="1"/>
  <c r="AG66" i="38" a="1"/>
  <c r="AG66" i="38" s="1"/>
  <c r="AG66" i="41" s="1"/>
  <c r="AH66" i="38" a="1"/>
  <c r="AH66" i="38" s="1"/>
  <c r="AH66" i="41" s="1"/>
  <c r="AI66" i="38" a="1"/>
  <c r="AI66" i="38" s="1"/>
  <c r="AI66" i="41" s="1"/>
  <c r="AJ66" i="38" a="1"/>
  <c r="AJ66" i="38" s="1"/>
  <c r="AJ66" i="41" s="1"/>
  <c r="AK66" i="38" a="1"/>
  <c r="AK66" i="38" s="1"/>
  <c r="AK66" i="41" s="1"/>
  <c r="AL66" i="38" a="1"/>
  <c r="AL66" i="38" s="1"/>
  <c r="AL66" i="41" s="1"/>
  <c r="AM66" i="38" a="1"/>
  <c r="AM66" i="38" s="1"/>
  <c r="AM66" i="41" s="1"/>
  <c r="P67" i="38" a="1"/>
  <c r="P67" i="38" s="1"/>
  <c r="P67" i="41" s="1"/>
  <c r="Q67" i="38" a="1"/>
  <c r="Q67" i="38" s="1"/>
  <c r="Q67" i="41" s="1"/>
  <c r="R67" i="38" a="1"/>
  <c r="R67" i="38" s="1"/>
  <c r="R67" i="41" s="1"/>
  <c r="S67" i="38" a="1"/>
  <c r="S67" i="38" s="1"/>
  <c r="S67" i="41" s="1"/>
  <c r="T67" i="38" a="1"/>
  <c r="T67" i="38" s="1"/>
  <c r="T67" i="41" s="1"/>
  <c r="U67" i="38" a="1"/>
  <c r="U67" i="38" s="1"/>
  <c r="U67" i="41" s="1"/>
  <c r="V67" i="38" a="1"/>
  <c r="V67" i="38" s="1"/>
  <c r="V67" i="41" s="1"/>
  <c r="W67" i="38" a="1"/>
  <c r="W67" i="38" s="1"/>
  <c r="W67" i="41" s="1"/>
  <c r="X67" i="38" a="1"/>
  <c r="X67" i="38" s="1"/>
  <c r="X67" i="41" s="1"/>
  <c r="Y67" i="38" a="1"/>
  <c r="Y67" i="38" s="1"/>
  <c r="Y67" i="41" s="1"/>
  <c r="Z67" i="38" a="1"/>
  <c r="Z67" i="38" s="1"/>
  <c r="Z67" i="41" s="1"/>
  <c r="AA67" i="38" a="1"/>
  <c r="AA67" i="38" s="1"/>
  <c r="AA67" i="41" s="1"/>
  <c r="AB67" i="38" a="1"/>
  <c r="AB67" i="38" s="1"/>
  <c r="AB67" i="41" s="1"/>
  <c r="AC67" i="38" a="1"/>
  <c r="AC67" i="38" s="1"/>
  <c r="AC67" i="41" s="1"/>
  <c r="AD67" i="38" a="1"/>
  <c r="AD67" i="38" s="1"/>
  <c r="AD67" i="41" s="1"/>
  <c r="AE67" i="38" a="1"/>
  <c r="AE67" i="38" s="1"/>
  <c r="AE67" i="41" s="1"/>
  <c r="AF67" i="38" a="1"/>
  <c r="AF67" i="38" s="1"/>
  <c r="AF67" i="41" s="1"/>
  <c r="AG67" i="38" a="1"/>
  <c r="AG67" i="38" s="1"/>
  <c r="AG67" i="41" s="1"/>
  <c r="AH67" i="38" a="1"/>
  <c r="AH67" i="38" s="1"/>
  <c r="AH67" i="41" s="1"/>
  <c r="AI67" i="38" a="1"/>
  <c r="AI67" i="38" s="1"/>
  <c r="AI67" i="41" s="1"/>
  <c r="AJ67" i="38" a="1"/>
  <c r="AJ67" i="38" s="1"/>
  <c r="AJ67" i="41" s="1"/>
  <c r="AK67" i="38" a="1"/>
  <c r="AK67" i="38" s="1"/>
  <c r="AK67" i="41" s="1"/>
  <c r="AL67" i="38" a="1"/>
  <c r="AL67" i="38" s="1"/>
  <c r="AL67" i="41" s="1"/>
  <c r="AM67" i="38" a="1"/>
  <c r="AM67" i="38" s="1"/>
  <c r="AM67" i="41" s="1"/>
  <c r="P68" i="38" a="1"/>
  <c r="P68" i="38" s="1"/>
  <c r="P68" i="41" s="1"/>
  <c r="Q68" i="38" a="1"/>
  <c r="Q68" i="38" s="1"/>
  <c r="Q68" i="41" s="1"/>
  <c r="R68" i="38" a="1"/>
  <c r="R68" i="38" s="1"/>
  <c r="R68" i="41" s="1"/>
  <c r="S68" i="38" a="1"/>
  <c r="S68" i="38" s="1"/>
  <c r="S68" i="41" s="1"/>
  <c r="T68" i="38" a="1"/>
  <c r="T68" i="38" s="1"/>
  <c r="T68" i="41" s="1"/>
  <c r="U68" i="38" a="1"/>
  <c r="U68" i="38" s="1"/>
  <c r="U68" i="41" s="1"/>
  <c r="V68" i="38" a="1"/>
  <c r="V68" i="38" s="1"/>
  <c r="V68" i="41" s="1"/>
  <c r="W68" i="38" a="1"/>
  <c r="W68" i="38" s="1"/>
  <c r="W68" i="41" s="1"/>
  <c r="X68" i="38" a="1"/>
  <c r="X68" i="38" s="1"/>
  <c r="X68" i="41" s="1"/>
  <c r="Y68" i="38" a="1"/>
  <c r="Y68" i="38" s="1"/>
  <c r="Y68" i="41" s="1"/>
  <c r="Z68" i="38" a="1"/>
  <c r="Z68" i="38" s="1"/>
  <c r="Z68" i="41" s="1"/>
  <c r="AA68" i="38" a="1"/>
  <c r="AA68" i="38" s="1"/>
  <c r="AA68" i="41" s="1"/>
  <c r="AB68" i="38" a="1"/>
  <c r="AB68" i="38" s="1"/>
  <c r="AB68" i="41" s="1"/>
  <c r="AC68" i="38" a="1"/>
  <c r="AC68" i="38" s="1"/>
  <c r="AC68" i="41" s="1"/>
  <c r="AD68" i="38" a="1"/>
  <c r="AD68" i="38" s="1"/>
  <c r="AD68" i="41" s="1"/>
  <c r="AE68" i="38" a="1"/>
  <c r="AE68" i="38" s="1"/>
  <c r="AE68" i="41" s="1"/>
  <c r="AF68" i="38" a="1"/>
  <c r="AF68" i="38" s="1"/>
  <c r="AF68" i="41" s="1"/>
  <c r="AG68" i="38" a="1"/>
  <c r="AG68" i="38" s="1"/>
  <c r="AG68" i="41" s="1"/>
  <c r="AH68" i="38" a="1"/>
  <c r="AH68" i="38" s="1"/>
  <c r="AH68" i="41" s="1"/>
  <c r="AI68" i="38" a="1"/>
  <c r="AI68" i="38" s="1"/>
  <c r="AI68" i="41" s="1"/>
  <c r="AJ68" i="38" a="1"/>
  <c r="AJ68" i="38" s="1"/>
  <c r="AJ68" i="41" s="1"/>
  <c r="AK68" i="38" a="1"/>
  <c r="AK68" i="38" s="1"/>
  <c r="AK68" i="41" s="1"/>
  <c r="AL68" i="38" a="1"/>
  <c r="AL68" i="38" s="1"/>
  <c r="AL68" i="41" s="1"/>
  <c r="AM68" i="38" a="1"/>
  <c r="AM68" i="38" s="1"/>
  <c r="AM68" i="41" s="1"/>
  <c r="P69" i="38" a="1"/>
  <c r="P69" i="38" s="1"/>
  <c r="P69" i="41" s="1"/>
  <c r="Q69" i="38" a="1"/>
  <c r="Q69" i="38" s="1"/>
  <c r="Q69" i="41" s="1"/>
  <c r="R69" i="38" a="1"/>
  <c r="R69" i="38" s="1"/>
  <c r="R69" i="41" s="1"/>
  <c r="S69" i="38" a="1"/>
  <c r="S69" i="38" s="1"/>
  <c r="S69" i="41" s="1"/>
  <c r="T69" i="38" a="1"/>
  <c r="T69" i="38" s="1"/>
  <c r="T69" i="41" s="1"/>
  <c r="U69" i="38" a="1"/>
  <c r="U69" i="38" s="1"/>
  <c r="U69" i="41" s="1"/>
  <c r="V69" i="38" a="1"/>
  <c r="V69" i="38" s="1"/>
  <c r="V69" i="41" s="1"/>
  <c r="W69" i="38" a="1"/>
  <c r="W69" i="38" s="1"/>
  <c r="W69" i="41" s="1"/>
  <c r="X69" i="38" a="1"/>
  <c r="X69" i="38" s="1"/>
  <c r="X69" i="41" s="1"/>
  <c r="Y69" i="38" a="1"/>
  <c r="Y69" i="38" s="1"/>
  <c r="Y69" i="41" s="1"/>
  <c r="Z69" i="38" a="1"/>
  <c r="Z69" i="38" s="1"/>
  <c r="Z69" i="41" s="1"/>
  <c r="AA69" i="38" a="1"/>
  <c r="AA69" i="38" s="1"/>
  <c r="AA69" i="41" s="1"/>
  <c r="AB69" i="38" a="1"/>
  <c r="AB69" i="38" s="1"/>
  <c r="AB69" i="41" s="1"/>
  <c r="AC69" i="38" a="1"/>
  <c r="AC69" i="38" s="1"/>
  <c r="AC69" i="41" s="1"/>
  <c r="AD69" i="38" a="1"/>
  <c r="AD69" i="38" s="1"/>
  <c r="AD69" i="41" s="1"/>
  <c r="AE69" i="38" a="1"/>
  <c r="AE69" i="38" s="1"/>
  <c r="AE69" i="41" s="1"/>
  <c r="AF69" i="38" a="1"/>
  <c r="AF69" i="38" s="1"/>
  <c r="AF69" i="41" s="1"/>
  <c r="AG69" i="38" a="1"/>
  <c r="AG69" i="38" s="1"/>
  <c r="AG69" i="41" s="1"/>
  <c r="AH69" i="38" a="1"/>
  <c r="AH69" i="38" s="1"/>
  <c r="AH69" i="41" s="1"/>
  <c r="AI69" i="38" a="1"/>
  <c r="AI69" i="38" s="1"/>
  <c r="AI69" i="41" s="1"/>
  <c r="AJ69" i="38" a="1"/>
  <c r="AJ69" i="38" s="1"/>
  <c r="AJ69" i="41" s="1"/>
  <c r="AK69" i="38" a="1"/>
  <c r="AK69" i="38" s="1"/>
  <c r="AK69" i="41" s="1"/>
  <c r="AL69" i="38" a="1"/>
  <c r="AL69" i="38" s="1"/>
  <c r="AL69" i="41" s="1"/>
  <c r="AM69" i="38" a="1"/>
  <c r="AM69" i="38" s="1"/>
  <c r="AM69" i="41" s="1"/>
  <c r="P70" i="38" a="1"/>
  <c r="P70" i="38" s="1"/>
  <c r="P70" i="41" s="1"/>
  <c r="Q70" i="38" a="1"/>
  <c r="Q70" i="38" s="1"/>
  <c r="Q70" i="41" s="1"/>
  <c r="R70" i="38" a="1"/>
  <c r="R70" i="38" s="1"/>
  <c r="R70" i="41" s="1"/>
  <c r="S70" i="38" a="1"/>
  <c r="S70" i="38" s="1"/>
  <c r="S70" i="41" s="1"/>
  <c r="T70" i="38" a="1"/>
  <c r="T70" i="38" s="1"/>
  <c r="T70" i="41" s="1"/>
  <c r="U70" i="38" a="1"/>
  <c r="U70" i="38" s="1"/>
  <c r="U70" i="41" s="1"/>
  <c r="V70" i="38" a="1"/>
  <c r="V70" i="38" s="1"/>
  <c r="V70" i="41" s="1"/>
  <c r="W70" i="38" a="1"/>
  <c r="W70" i="38" s="1"/>
  <c r="W70" i="41" s="1"/>
  <c r="X70" i="38" a="1"/>
  <c r="X70" i="38" s="1"/>
  <c r="X70" i="41" s="1"/>
  <c r="Y70" i="38" a="1"/>
  <c r="Y70" i="38" s="1"/>
  <c r="Y70" i="41" s="1"/>
  <c r="Z70" i="38" a="1"/>
  <c r="Z70" i="38" s="1"/>
  <c r="Z70" i="41" s="1"/>
  <c r="AA70" i="38" a="1"/>
  <c r="AA70" i="38" s="1"/>
  <c r="AA70" i="41" s="1"/>
  <c r="AB70" i="38" a="1"/>
  <c r="AB70" i="38" s="1"/>
  <c r="AB70" i="41" s="1"/>
  <c r="AC70" i="38" a="1"/>
  <c r="AC70" i="38" s="1"/>
  <c r="AC70" i="41" s="1"/>
  <c r="AD70" i="38" a="1"/>
  <c r="AD70" i="38" s="1"/>
  <c r="AD70" i="41" s="1"/>
  <c r="AE70" i="38" a="1"/>
  <c r="AE70" i="38" s="1"/>
  <c r="AE70" i="41" s="1"/>
  <c r="AF70" i="38" a="1"/>
  <c r="AF70" i="38" s="1"/>
  <c r="AF70" i="41" s="1"/>
  <c r="AG70" i="38" a="1"/>
  <c r="AG70" i="38" s="1"/>
  <c r="AG70" i="41" s="1"/>
  <c r="AH70" i="38" a="1"/>
  <c r="AH70" i="38" s="1"/>
  <c r="AH70" i="41" s="1"/>
  <c r="AI70" i="38" a="1"/>
  <c r="AI70" i="38" s="1"/>
  <c r="AI70" i="41" s="1"/>
  <c r="AJ70" i="38" a="1"/>
  <c r="AJ70" i="38" s="1"/>
  <c r="AJ70" i="41" s="1"/>
  <c r="AK70" i="38" a="1"/>
  <c r="AK70" i="38" s="1"/>
  <c r="AK70" i="41" s="1"/>
  <c r="AL70" i="38" a="1"/>
  <c r="AL70" i="38" s="1"/>
  <c r="AL70" i="41" s="1"/>
  <c r="AM70" i="38" a="1"/>
  <c r="AM70" i="38" s="1"/>
  <c r="AM70" i="41" s="1"/>
  <c r="P71" i="38" a="1"/>
  <c r="P71" i="38" s="1"/>
  <c r="P71" i="41" s="1"/>
  <c r="Q71" i="38" a="1"/>
  <c r="Q71" i="38" s="1"/>
  <c r="Q71" i="41" s="1"/>
  <c r="R71" i="38" a="1"/>
  <c r="R71" i="38" s="1"/>
  <c r="R71" i="41" s="1"/>
  <c r="S71" i="38" a="1"/>
  <c r="S71" i="38" s="1"/>
  <c r="S71" i="41" s="1"/>
  <c r="T71" i="38" a="1"/>
  <c r="T71" i="38" s="1"/>
  <c r="T71" i="41" s="1"/>
  <c r="U71" i="38" a="1"/>
  <c r="U71" i="38" s="1"/>
  <c r="U71" i="41" s="1"/>
  <c r="V71" i="38" a="1"/>
  <c r="V71" i="38" s="1"/>
  <c r="V71" i="41" s="1"/>
  <c r="W71" i="38" a="1"/>
  <c r="W71" i="38" s="1"/>
  <c r="W71" i="41" s="1"/>
  <c r="X71" i="38" a="1"/>
  <c r="X71" i="38" s="1"/>
  <c r="X71" i="41" s="1"/>
  <c r="Y71" i="38" a="1"/>
  <c r="Y71" i="38" s="1"/>
  <c r="Y71" i="41" s="1"/>
  <c r="Z71" i="38" a="1"/>
  <c r="Z71" i="38" s="1"/>
  <c r="Z71" i="41" s="1"/>
  <c r="AA71" i="38" a="1"/>
  <c r="AA71" i="38" s="1"/>
  <c r="AA71" i="41" s="1"/>
  <c r="AB71" i="38" a="1"/>
  <c r="AB71" i="38" s="1"/>
  <c r="AB71" i="41" s="1"/>
  <c r="AC71" i="38" a="1"/>
  <c r="AC71" i="38" s="1"/>
  <c r="AC71" i="41" s="1"/>
  <c r="AD71" i="38" a="1"/>
  <c r="AD71" i="38" s="1"/>
  <c r="AD71" i="41" s="1"/>
  <c r="AE71" i="38" a="1"/>
  <c r="AE71" i="38" s="1"/>
  <c r="AE71" i="41" s="1"/>
  <c r="AF71" i="38" a="1"/>
  <c r="AF71" i="38" s="1"/>
  <c r="AF71" i="41" s="1"/>
  <c r="AG71" i="38" a="1"/>
  <c r="AG71" i="38" s="1"/>
  <c r="AG71" i="41" s="1"/>
  <c r="AH71" i="38" a="1"/>
  <c r="AH71" i="38" s="1"/>
  <c r="AH71" i="41" s="1"/>
  <c r="AI71" i="38" a="1"/>
  <c r="AI71" i="38" s="1"/>
  <c r="AI71" i="41" s="1"/>
  <c r="AJ71" i="38" a="1"/>
  <c r="AJ71" i="38" s="1"/>
  <c r="AJ71" i="41" s="1"/>
  <c r="AK71" i="38" a="1"/>
  <c r="AK71" i="38" s="1"/>
  <c r="AK71" i="41" s="1"/>
  <c r="AL71" i="38" a="1"/>
  <c r="AL71" i="38" s="1"/>
  <c r="AL71" i="41" s="1"/>
  <c r="AM71" i="38" a="1"/>
  <c r="AM71" i="38" s="1"/>
  <c r="AM71" i="41" s="1"/>
  <c r="P72" i="38" a="1"/>
  <c r="P72" i="38" s="1"/>
  <c r="P72" i="41" s="1"/>
  <c r="Q72" i="38" a="1"/>
  <c r="Q72" i="38" s="1"/>
  <c r="Q72" i="41" s="1"/>
  <c r="R72" i="38" a="1"/>
  <c r="R72" i="38" s="1"/>
  <c r="R72" i="41" s="1"/>
  <c r="S72" i="38" a="1"/>
  <c r="S72" i="38" s="1"/>
  <c r="S72" i="41" s="1"/>
  <c r="T72" i="38" a="1"/>
  <c r="T72" i="38" s="1"/>
  <c r="T72" i="41" s="1"/>
  <c r="U72" i="38" a="1"/>
  <c r="U72" i="38" s="1"/>
  <c r="U72" i="41" s="1"/>
  <c r="V72" i="38" a="1"/>
  <c r="V72" i="38" s="1"/>
  <c r="V72" i="41" s="1"/>
  <c r="W72" i="38" a="1"/>
  <c r="W72" i="38" s="1"/>
  <c r="W72" i="41" s="1"/>
  <c r="X72" i="38" a="1"/>
  <c r="X72" i="38" s="1"/>
  <c r="X72" i="41" s="1"/>
  <c r="Y72" i="38" a="1"/>
  <c r="Y72" i="38" s="1"/>
  <c r="Y72" i="41" s="1"/>
  <c r="Z72" i="38" a="1"/>
  <c r="Z72" i="38" s="1"/>
  <c r="Z72" i="41" s="1"/>
  <c r="AA72" i="38" a="1"/>
  <c r="AA72" i="38" s="1"/>
  <c r="AA72" i="41" s="1"/>
  <c r="AB72" i="38" a="1"/>
  <c r="AB72" i="38" s="1"/>
  <c r="AB72" i="41" s="1"/>
  <c r="AC72" i="38" a="1"/>
  <c r="AC72" i="38" s="1"/>
  <c r="AC72" i="41" s="1"/>
  <c r="AD72" i="38" a="1"/>
  <c r="AD72" i="38" s="1"/>
  <c r="AD72" i="41" s="1"/>
  <c r="AE72" i="38" a="1"/>
  <c r="AE72" i="38" s="1"/>
  <c r="AE72" i="41" s="1"/>
  <c r="AF72" i="38" a="1"/>
  <c r="AF72" i="38" s="1"/>
  <c r="AF72" i="41" s="1"/>
  <c r="AG72" i="38" a="1"/>
  <c r="AG72" i="38" s="1"/>
  <c r="AG72" i="41" s="1"/>
  <c r="AH72" i="38" a="1"/>
  <c r="AH72" i="38" s="1"/>
  <c r="AH72" i="41" s="1"/>
  <c r="AI72" i="38" a="1"/>
  <c r="AI72" i="38" s="1"/>
  <c r="AI72" i="41" s="1"/>
  <c r="AJ72" i="38" a="1"/>
  <c r="AJ72" i="38" s="1"/>
  <c r="AJ72" i="41" s="1"/>
  <c r="AK72" i="38" a="1"/>
  <c r="AK72" i="38" s="1"/>
  <c r="AK72" i="41" s="1"/>
  <c r="AL72" i="38" a="1"/>
  <c r="AL72" i="38" s="1"/>
  <c r="AL72" i="41" s="1"/>
  <c r="AM72" i="38" a="1"/>
  <c r="AM72" i="38" s="1"/>
  <c r="AM72" i="41" s="1"/>
  <c r="P124" i="38" a="1"/>
  <c r="P124" i="38" s="1"/>
  <c r="Q124" i="38" a="1"/>
  <c r="Q124" i="38" s="1"/>
  <c r="R124" i="38" a="1"/>
  <c r="R124" i="38" s="1"/>
  <c r="S124" i="38" a="1"/>
  <c r="S124" i="38" s="1"/>
  <c r="T124" i="38" a="1"/>
  <c r="T124" i="38" s="1"/>
  <c r="U124" i="38" a="1"/>
  <c r="U124" i="38" s="1"/>
  <c r="V124" i="38" a="1"/>
  <c r="V124" i="38" s="1"/>
  <c r="W124" i="38" a="1"/>
  <c r="W124" i="38" s="1"/>
  <c r="X124" i="38" a="1"/>
  <c r="X124" i="38" s="1"/>
  <c r="Y124" i="38" a="1"/>
  <c r="Y124" i="38" s="1"/>
  <c r="Z124" i="38" a="1"/>
  <c r="Z124" i="38" s="1"/>
  <c r="AA124" i="38" a="1"/>
  <c r="AA124" i="38" s="1"/>
  <c r="AB124" i="38" a="1"/>
  <c r="AB124" i="38" s="1"/>
  <c r="AC124" i="38" a="1"/>
  <c r="AC124" i="38" s="1"/>
  <c r="AD124" i="38" a="1"/>
  <c r="AD124" i="38" s="1"/>
  <c r="AE124" i="38" a="1"/>
  <c r="AE124" i="38" s="1"/>
  <c r="AF124" i="38" a="1"/>
  <c r="AF124" i="38" s="1"/>
  <c r="AG124" i="38" a="1"/>
  <c r="AG124" i="38" s="1"/>
  <c r="AH124" i="38" a="1"/>
  <c r="AH124" i="38" s="1"/>
  <c r="AI124" i="38" a="1"/>
  <c r="AI124" i="38" s="1"/>
  <c r="AJ124" i="38" a="1"/>
  <c r="AJ124" i="38" s="1"/>
  <c r="AK124" i="38" a="1"/>
  <c r="AK124" i="38" s="1"/>
  <c r="AL124" i="38" a="1"/>
  <c r="AL124" i="38" s="1"/>
  <c r="AM124" i="38" a="1"/>
  <c r="AM124" i="38" s="1"/>
  <c r="P125" i="38" a="1"/>
  <c r="P125" i="38" s="1"/>
  <c r="Q125" i="38" a="1"/>
  <c r="Q125" i="38" s="1"/>
  <c r="R125" i="38" a="1"/>
  <c r="R125" i="38" s="1"/>
  <c r="S125" i="38" a="1"/>
  <c r="S125" i="38" s="1"/>
  <c r="T125" i="38" a="1"/>
  <c r="T125" i="38" s="1"/>
  <c r="U125" i="38" a="1"/>
  <c r="U125" i="38" s="1"/>
  <c r="V125" i="38" a="1"/>
  <c r="V125" i="38" s="1"/>
  <c r="W125" i="38" a="1"/>
  <c r="W125" i="38" s="1"/>
  <c r="X125" i="38" a="1"/>
  <c r="X125" i="38" s="1"/>
  <c r="Y125" i="38" a="1"/>
  <c r="Y125" i="38" s="1"/>
  <c r="Z125" i="38" a="1"/>
  <c r="Z125" i="38" s="1"/>
  <c r="AA125" i="38" a="1"/>
  <c r="AA125" i="38" s="1"/>
  <c r="AB125" i="38" a="1"/>
  <c r="AB125" i="38" s="1"/>
  <c r="AC125" i="38" a="1"/>
  <c r="AC125" i="38" s="1"/>
  <c r="AD125" i="38" a="1"/>
  <c r="AD125" i="38" s="1"/>
  <c r="AE125" i="38" a="1"/>
  <c r="AE125" i="38" s="1"/>
  <c r="AF125" i="38" a="1"/>
  <c r="AF125" i="38" s="1"/>
  <c r="AG125" i="38" a="1"/>
  <c r="AG125" i="38" s="1"/>
  <c r="AH125" i="38" a="1"/>
  <c r="AH125" i="38" s="1"/>
  <c r="AI125" i="38" a="1"/>
  <c r="AI125" i="38" s="1"/>
  <c r="AJ125" i="38" a="1"/>
  <c r="AJ125" i="38" s="1"/>
  <c r="AK125" i="38" a="1"/>
  <c r="AK125" i="38" s="1"/>
  <c r="AL125" i="38" a="1"/>
  <c r="AL125" i="38" s="1"/>
  <c r="AM125" i="38" a="1"/>
  <c r="AM125" i="38" s="1"/>
  <c r="P126" i="38" a="1"/>
  <c r="P126" i="38" s="1"/>
  <c r="Q126" i="38" a="1"/>
  <c r="Q126" i="38" s="1"/>
  <c r="R126" i="38" a="1"/>
  <c r="R126" i="38" s="1"/>
  <c r="S126" i="38" a="1"/>
  <c r="S126" i="38" s="1"/>
  <c r="T126" i="38" a="1"/>
  <c r="T126" i="38" s="1"/>
  <c r="U126" i="38" a="1"/>
  <c r="U126" i="38" s="1"/>
  <c r="V126" i="38" a="1"/>
  <c r="V126" i="38" s="1"/>
  <c r="W126" i="38" a="1"/>
  <c r="W126" i="38" s="1"/>
  <c r="X126" i="38" a="1"/>
  <c r="X126" i="38" s="1"/>
  <c r="Y126" i="38" a="1"/>
  <c r="Y126" i="38" s="1"/>
  <c r="Z126" i="38" a="1"/>
  <c r="Z126" i="38" s="1"/>
  <c r="AA126" i="38" a="1"/>
  <c r="AA126" i="38" s="1"/>
  <c r="AB126" i="38" a="1"/>
  <c r="AB126" i="38" s="1"/>
  <c r="AC126" i="38" a="1"/>
  <c r="AC126" i="38" s="1"/>
  <c r="AD126" i="38" a="1"/>
  <c r="AD126" i="38" s="1"/>
  <c r="AE126" i="38" a="1"/>
  <c r="AE126" i="38" s="1"/>
  <c r="AF126" i="38" a="1"/>
  <c r="AF126" i="38" s="1"/>
  <c r="AG126" i="38" a="1"/>
  <c r="AG126" i="38" s="1"/>
  <c r="AH126" i="38" a="1"/>
  <c r="AH126" i="38" s="1"/>
  <c r="AI126" i="38" a="1"/>
  <c r="AI126" i="38" s="1"/>
  <c r="AJ126" i="38" a="1"/>
  <c r="AJ126" i="38" s="1"/>
  <c r="AK126" i="38" a="1"/>
  <c r="AK126" i="38" s="1"/>
  <c r="AL126" i="38" a="1"/>
  <c r="AL126" i="38" s="1"/>
  <c r="AM126" i="38" a="1"/>
  <c r="AM126" i="38" s="1"/>
  <c r="P127" i="38" a="1"/>
  <c r="P127" i="38" s="1"/>
  <c r="Q127" i="38" a="1"/>
  <c r="Q127" i="38" s="1"/>
  <c r="R127" i="38" a="1"/>
  <c r="R127" i="38" s="1"/>
  <c r="S127" i="38" a="1"/>
  <c r="S127" i="38" s="1"/>
  <c r="T127" i="38" a="1"/>
  <c r="T127" i="38" s="1"/>
  <c r="U127" i="38" a="1"/>
  <c r="U127" i="38" s="1"/>
  <c r="V127" i="38" a="1"/>
  <c r="V127" i="38" s="1"/>
  <c r="W127" i="38" a="1"/>
  <c r="W127" i="38" s="1"/>
  <c r="X127" i="38" a="1"/>
  <c r="X127" i="38" s="1"/>
  <c r="Y127" i="38" a="1"/>
  <c r="Y127" i="38" s="1"/>
  <c r="Z127" i="38" a="1"/>
  <c r="Z127" i="38" s="1"/>
  <c r="AA127" i="38" a="1"/>
  <c r="AA127" i="38" s="1"/>
  <c r="AB127" i="38" a="1"/>
  <c r="AB127" i="38" s="1"/>
  <c r="AC127" i="38" a="1"/>
  <c r="AC127" i="38" s="1"/>
  <c r="AD127" i="38" a="1"/>
  <c r="AD127" i="38" s="1"/>
  <c r="AE127" i="38" a="1"/>
  <c r="AE127" i="38" s="1"/>
  <c r="AF127" i="38" a="1"/>
  <c r="AF127" i="38" s="1"/>
  <c r="AG127" i="38" a="1"/>
  <c r="AG127" i="38" s="1"/>
  <c r="AH127" i="38" a="1"/>
  <c r="AH127" i="38" s="1"/>
  <c r="AI127" i="38" a="1"/>
  <c r="AI127" i="38" s="1"/>
  <c r="AJ127" i="38" a="1"/>
  <c r="AJ127" i="38" s="1"/>
  <c r="AK127" i="38" a="1"/>
  <c r="AK127" i="38" s="1"/>
  <c r="AL127" i="38" a="1"/>
  <c r="AL127" i="38" s="1"/>
  <c r="AM127" i="38" a="1"/>
  <c r="AM127" i="38" s="1"/>
  <c r="P128" i="38" a="1"/>
  <c r="P128" i="38" s="1"/>
  <c r="Q128" i="38" a="1"/>
  <c r="Q128" i="38" s="1"/>
  <c r="R128" i="38" a="1"/>
  <c r="R128" i="38" s="1"/>
  <c r="S128" i="38" a="1"/>
  <c r="S128" i="38" s="1"/>
  <c r="T128" i="38" a="1"/>
  <c r="T128" i="38" s="1"/>
  <c r="U128" i="38" a="1"/>
  <c r="U128" i="38" s="1"/>
  <c r="V128" i="38" a="1"/>
  <c r="V128" i="38" s="1"/>
  <c r="W128" i="38" a="1"/>
  <c r="W128" i="38" s="1"/>
  <c r="X128" i="38" a="1"/>
  <c r="X128" i="38" s="1"/>
  <c r="Y128" i="38" a="1"/>
  <c r="Y128" i="38" s="1"/>
  <c r="Z128" i="38" a="1"/>
  <c r="Z128" i="38" s="1"/>
  <c r="AA128" i="38" a="1"/>
  <c r="AA128" i="38" s="1"/>
  <c r="AB128" i="38" a="1"/>
  <c r="AB128" i="38" s="1"/>
  <c r="AC128" i="38" a="1"/>
  <c r="AC128" i="38" s="1"/>
  <c r="AD128" i="38" a="1"/>
  <c r="AD128" i="38" s="1"/>
  <c r="AE128" i="38" a="1"/>
  <c r="AE128" i="38" s="1"/>
  <c r="AF128" i="38" a="1"/>
  <c r="AF128" i="38" s="1"/>
  <c r="AG128" i="38" a="1"/>
  <c r="AG128" i="38" s="1"/>
  <c r="AH128" i="38" a="1"/>
  <c r="AH128" i="38" s="1"/>
  <c r="AI128" i="38" a="1"/>
  <c r="AI128" i="38" s="1"/>
  <c r="AJ128" i="38" a="1"/>
  <c r="AJ128" i="38" s="1"/>
  <c r="AK128" i="38" a="1"/>
  <c r="AK128" i="38" s="1"/>
  <c r="AL128" i="38" a="1"/>
  <c r="AL128" i="38" s="1"/>
  <c r="AM128" i="38" a="1"/>
  <c r="AM128" i="38" s="1"/>
  <c r="P129" i="38" a="1"/>
  <c r="P129" i="38" s="1"/>
  <c r="Q129" i="38" a="1"/>
  <c r="Q129" i="38" s="1"/>
  <c r="R129" i="38" a="1"/>
  <c r="R129" i="38" s="1"/>
  <c r="S129" i="38" a="1"/>
  <c r="S129" i="38" s="1"/>
  <c r="T129" i="38" a="1"/>
  <c r="T129" i="38" s="1"/>
  <c r="U129" i="38" a="1"/>
  <c r="U129" i="38" s="1"/>
  <c r="V129" i="38" a="1"/>
  <c r="V129" i="38" s="1"/>
  <c r="W129" i="38" a="1"/>
  <c r="W129" i="38" s="1"/>
  <c r="X129" i="38" a="1"/>
  <c r="X129" i="38" s="1"/>
  <c r="Y129" i="38" a="1"/>
  <c r="Y129" i="38" s="1"/>
  <c r="Z129" i="38" a="1"/>
  <c r="Z129" i="38" s="1"/>
  <c r="AA129" i="38" a="1"/>
  <c r="AA129" i="38" s="1"/>
  <c r="AB129" i="38" a="1"/>
  <c r="AB129" i="38" s="1"/>
  <c r="AC129" i="38" a="1"/>
  <c r="AC129" i="38" s="1"/>
  <c r="AD129" i="38" a="1"/>
  <c r="AD129" i="38" s="1"/>
  <c r="AE129" i="38" a="1"/>
  <c r="AE129" i="38" s="1"/>
  <c r="AF129" i="38" a="1"/>
  <c r="AF129" i="38" s="1"/>
  <c r="AG129" i="38" a="1"/>
  <c r="AG129" i="38" s="1"/>
  <c r="AH129" i="38" a="1"/>
  <c r="AH129" i="38" s="1"/>
  <c r="AI129" i="38" a="1"/>
  <c r="AI129" i="38" s="1"/>
  <c r="AJ129" i="38" a="1"/>
  <c r="AJ129" i="38" s="1"/>
  <c r="AK129" i="38" a="1"/>
  <c r="AK129" i="38" s="1"/>
  <c r="AL129" i="38" a="1"/>
  <c r="AL129" i="38" s="1"/>
  <c r="AM129" i="38" a="1"/>
  <c r="AM129" i="38" s="1"/>
  <c r="P130" i="38" a="1"/>
  <c r="P130" i="38" s="1"/>
  <c r="Q130" i="38" a="1"/>
  <c r="Q130" i="38" s="1"/>
  <c r="R130" i="38" a="1"/>
  <c r="R130" i="38" s="1"/>
  <c r="S130" i="38" a="1"/>
  <c r="S130" i="38" s="1"/>
  <c r="T130" i="38" a="1"/>
  <c r="T130" i="38" s="1"/>
  <c r="U130" i="38" a="1"/>
  <c r="U130" i="38" s="1"/>
  <c r="V130" i="38" a="1"/>
  <c r="V130" i="38" s="1"/>
  <c r="W130" i="38" a="1"/>
  <c r="W130" i="38" s="1"/>
  <c r="X130" i="38" a="1"/>
  <c r="X130" i="38" s="1"/>
  <c r="Y130" i="38" a="1"/>
  <c r="Y130" i="38" s="1"/>
  <c r="Z130" i="38" a="1"/>
  <c r="Z130" i="38" s="1"/>
  <c r="AA130" i="38" a="1"/>
  <c r="AA130" i="38" s="1"/>
  <c r="AB130" i="38" a="1"/>
  <c r="AB130" i="38" s="1"/>
  <c r="AC130" i="38" a="1"/>
  <c r="AC130" i="38" s="1"/>
  <c r="AD130" i="38" a="1"/>
  <c r="AD130" i="38" s="1"/>
  <c r="AE130" i="38" a="1"/>
  <c r="AE130" i="38" s="1"/>
  <c r="AF130" i="38" a="1"/>
  <c r="AF130" i="38" s="1"/>
  <c r="AG130" i="38" a="1"/>
  <c r="AG130" i="38" s="1"/>
  <c r="AH130" i="38" a="1"/>
  <c r="AH130" i="38" s="1"/>
  <c r="AI130" i="38" a="1"/>
  <c r="AI130" i="38" s="1"/>
  <c r="AJ130" i="38" a="1"/>
  <c r="AJ130" i="38" s="1"/>
  <c r="AK130" i="38" a="1"/>
  <c r="AK130" i="38" s="1"/>
  <c r="AL130" i="38" a="1"/>
  <c r="AL130" i="38" s="1"/>
  <c r="AM130" i="38" a="1"/>
  <c r="AM130" i="38" s="1"/>
  <c r="P131" i="38" a="1"/>
  <c r="P131" i="38" s="1"/>
  <c r="Q131" i="38" a="1"/>
  <c r="Q131" i="38" s="1"/>
  <c r="R131" i="38" a="1"/>
  <c r="R131" i="38" s="1"/>
  <c r="S131" i="38" a="1"/>
  <c r="S131" i="38" s="1"/>
  <c r="T131" i="38" a="1"/>
  <c r="T131" i="38" s="1"/>
  <c r="U131" i="38" a="1"/>
  <c r="U131" i="38" s="1"/>
  <c r="V131" i="38" a="1"/>
  <c r="V131" i="38" s="1"/>
  <c r="W131" i="38" a="1"/>
  <c r="W131" i="38" s="1"/>
  <c r="X131" i="38" a="1"/>
  <c r="X131" i="38" s="1"/>
  <c r="Y131" i="38" a="1"/>
  <c r="Y131" i="38" s="1"/>
  <c r="Z131" i="38" a="1"/>
  <c r="Z131" i="38" s="1"/>
  <c r="AA131" i="38" a="1"/>
  <c r="AA131" i="38" s="1"/>
  <c r="AB131" i="38" a="1"/>
  <c r="AB131" i="38" s="1"/>
  <c r="AC131" i="38" a="1"/>
  <c r="AC131" i="38" s="1"/>
  <c r="AD131" i="38" a="1"/>
  <c r="AD131" i="38" s="1"/>
  <c r="AE131" i="38" a="1"/>
  <c r="AE131" i="38" s="1"/>
  <c r="AF131" i="38" a="1"/>
  <c r="AF131" i="38" s="1"/>
  <c r="AG131" i="38" a="1"/>
  <c r="AG131" i="38" s="1"/>
  <c r="AH131" i="38" a="1"/>
  <c r="AH131" i="38" s="1"/>
  <c r="AI131" i="38" a="1"/>
  <c r="AI131" i="38" s="1"/>
  <c r="AJ131" i="38" a="1"/>
  <c r="AJ131" i="38" s="1"/>
  <c r="AK131" i="38" a="1"/>
  <c r="AK131" i="38" s="1"/>
  <c r="AL131" i="38" a="1"/>
  <c r="AL131" i="38" s="1"/>
  <c r="AM131" i="38" a="1"/>
  <c r="AM131" i="38" s="1"/>
  <c r="P132" i="38" a="1"/>
  <c r="P132" i="38" s="1"/>
  <c r="Q132" i="38" a="1"/>
  <c r="Q132" i="38" s="1"/>
  <c r="R132" i="38" a="1"/>
  <c r="R132" i="38" s="1"/>
  <c r="S132" i="38" a="1"/>
  <c r="S132" i="38" s="1"/>
  <c r="T132" i="38" a="1"/>
  <c r="T132" i="38" s="1"/>
  <c r="U132" i="38" a="1"/>
  <c r="U132" i="38" s="1"/>
  <c r="V132" i="38" a="1"/>
  <c r="V132" i="38" s="1"/>
  <c r="W132" i="38" a="1"/>
  <c r="W132" i="38" s="1"/>
  <c r="X132" i="38" a="1"/>
  <c r="X132" i="38" s="1"/>
  <c r="Y132" i="38" a="1"/>
  <c r="Y132" i="38" s="1"/>
  <c r="Z132" i="38" a="1"/>
  <c r="Z132" i="38" s="1"/>
  <c r="AA132" i="38" a="1"/>
  <c r="AA132" i="38" s="1"/>
  <c r="AB132" i="38" a="1"/>
  <c r="AB132" i="38" s="1"/>
  <c r="AC132" i="38" a="1"/>
  <c r="AC132" i="38" s="1"/>
  <c r="AD132" i="38" a="1"/>
  <c r="AD132" i="38" s="1"/>
  <c r="AE132" i="38" a="1"/>
  <c r="AE132" i="38" s="1"/>
  <c r="AF132" i="38" a="1"/>
  <c r="AF132" i="38" s="1"/>
  <c r="AG132" i="38" a="1"/>
  <c r="AG132" i="38" s="1"/>
  <c r="AH132" i="38" a="1"/>
  <c r="AH132" i="38" s="1"/>
  <c r="AI132" i="38" a="1"/>
  <c r="AI132" i="38" s="1"/>
  <c r="AJ132" i="38" a="1"/>
  <c r="AJ132" i="38" s="1"/>
  <c r="AK132" i="38" a="1"/>
  <c r="AK132" i="38" s="1"/>
  <c r="AL132" i="38" a="1"/>
  <c r="AL132" i="38" s="1"/>
  <c r="AM132" i="38" a="1"/>
  <c r="AM132" i="38" s="1"/>
  <c r="P133" i="38" a="1"/>
  <c r="P133" i="38" s="1"/>
  <c r="Q133" i="38" a="1"/>
  <c r="Q133" i="38" s="1"/>
  <c r="R133" i="38" a="1"/>
  <c r="R133" i="38" s="1"/>
  <c r="S133" i="38" a="1"/>
  <c r="S133" i="38" s="1"/>
  <c r="T133" i="38" a="1"/>
  <c r="T133" i="38" s="1"/>
  <c r="U133" i="38" a="1"/>
  <c r="U133" i="38" s="1"/>
  <c r="V133" i="38" a="1"/>
  <c r="V133" i="38" s="1"/>
  <c r="W133" i="38" a="1"/>
  <c r="W133" i="38" s="1"/>
  <c r="X133" i="38" a="1"/>
  <c r="X133" i="38" s="1"/>
  <c r="Y133" i="38" a="1"/>
  <c r="Y133" i="38" s="1"/>
  <c r="Z133" i="38" a="1"/>
  <c r="Z133" i="38" s="1"/>
  <c r="AA133" i="38" a="1"/>
  <c r="AA133" i="38" s="1"/>
  <c r="AB133" i="38" a="1"/>
  <c r="AB133" i="38" s="1"/>
  <c r="AC133" i="38" a="1"/>
  <c r="AC133" i="38" s="1"/>
  <c r="AD133" i="38" a="1"/>
  <c r="AD133" i="38" s="1"/>
  <c r="AE133" i="38" a="1"/>
  <c r="AE133" i="38" s="1"/>
  <c r="AF133" i="38" a="1"/>
  <c r="AF133" i="38" s="1"/>
  <c r="AG133" i="38" a="1"/>
  <c r="AG133" i="38" s="1"/>
  <c r="AH133" i="38" a="1"/>
  <c r="AH133" i="38" s="1"/>
  <c r="AI133" i="38" a="1"/>
  <c r="AI133" i="38" s="1"/>
  <c r="AJ133" i="38" a="1"/>
  <c r="AJ133" i="38" s="1"/>
  <c r="AK133" i="38" a="1"/>
  <c r="AK133" i="38" s="1"/>
  <c r="AL133" i="38" a="1"/>
  <c r="AL133" i="38" s="1"/>
  <c r="AM133" i="38" a="1"/>
  <c r="AM133" i="38" s="1"/>
  <c r="P134" i="38" a="1"/>
  <c r="P134" i="38" s="1"/>
  <c r="P134" i="41" s="1"/>
  <c r="Q134" i="38" a="1"/>
  <c r="Q134" i="38" s="1"/>
  <c r="Q134" i="41" s="1"/>
  <c r="R134" i="38" a="1"/>
  <c r="R134" i="38" s="1"/>
  <c r="R134" i="41" s="1"/>
  <c r="S134" i="38" a="1"/>
  <c r="S134" i="38" s="1"/>
  <c r="S134" i="41" s="1"/>
  <c r="T134" i="38" a="1"/>
  <c r="T134" i="38" s="1"/>
  <c r="T134" i="41" s="1"/>
  <c r="U134" i="38" a="1"/>
  <c r="U134" i="38" s="1"/>
  <c r="U134" i="41" s="1"/>
  <c r="P49" i="36" s="1"/>
  <c r="V134" i="38" a="1"/>
  <c r="V134" i="38" s="1"/>
  <c r="V134" i="41" s="1"/>
  <c r="W134" i="38" a="1"/>
  <c r="W134" i="38" s="1"/>
  <c r="W134" i="41" s="1"/>
  <c r="X134" i="38" a="1"/>
  <c r="X134" i="38" s="1"/>
  <c r="X134" i="41" s="1"/>
  <c r="Y134" i="38" a="1"/>
  <c r="Y134" i="38" s="1"/>
  <c r="Y134" i="41" s="1"/>
  <c r="Z134" i="38" a="1"/>
  <c r="Z134" i="38" s="1"/>
  <c r="Z134" i="41" s="1"/>
  <c r="AA134" i="38" a="1"/>
  <c r="AA134" i="38" s="1"/>
  <c r="AA134" i="41" s="1"/>
  <c r="AB134" i="38" a="1"/>
  <c r="AB134" i="38" s="1"/>
  <c r="AB134" i="41" s="1"/>
  <c r="AC134" i="38" a="1"/>
  <c r="AC134" i="38" s="1"/>
  <c r="AC134" i="41" s="1"/>
  <c r="AD134" i="38" a="1"/>
  <c r="AD134" i="38" s="1"/>
  <c r="AD134" i="41" s="1"/>
  <c r="AE134" i="38" a="1"/>
  <c r="AE134" i="38" s="1"/>
  <c r="AE134" i="41" s="1"/>
  <c r="AF134" i="38" a="1"/>
  <c r="AF134" i="38" s="1"/>
  <c r="AF134" i="41" s="1"/>
  <c r="AG134" i="38" a="1"/>
  <c r="AG134" i="38" s="1"/>
  <c r="AG134" i="41" s="1"/>
  <c r="AH134" i="38" a="1"/>
  <c r="AH134" i="38" s="1"/>
  <c r="AH134" i="41" s="1"/>
  <c r="AI134" i="38" a="1"/>
  <c r="AI134" i="38" s="1"/>
  <c r="AI134" i="41" s="1"/>
  <c r="AJ134" i="38" a="1"/>
  <c r="AJ134" i="38" s="1"/>
  <c r="AJ134" i="41" s="1"/>
  <c r="AK134" i="38" a="1"/>
  <c r="AK134" i="38" s="1"/>
  <c r="AK134" i="41" s="1"/>
  <c r="AL134" i="38" a="1"/>
  <c r="AL134" i="38" s="1"/>
  <c r="AL134" i="41" s="1"/>
  <c r="AM134" i="38" a="1"/>
  <c r="AM134" i="38" s="1"/>
  <c r="AM134" i="41" s="1"/>
  <c r="P135" i="38" a="1"/>
  <c r="P135" i="38" s="1"/>
  <c r="P135" i="41" s="1"/>
  <c r="Q135" i="38" a="1"/>
  <c r="Q135" i="38" s="1"/>
  <c r="Q135" i="41" s="1"/>
  <c r="R135" i="38" a="1"/>
  <c r="R135" i="38" s="1"/>
  <c r="R135" i="41" s="1"/>
  <c r="S135" i="38" a="1"/>
  <c r="S135" i="38" s="1"/>
  <c r="S135" i="41" s="1"/>
  <c r="T135" i="38" a="1"/>
  <c r="T135" i="38" s="1"/>
  <c r="T135" i="41" s="1"/>
  <c r="U135" i="38" a="1"/>
  <c r="U135" i="38" s="1"/>
  <c r="U135" i="41" s="1"/>
  <c r="P50" i="36" s="1"/>
  <c r="V135" i="38" a="1"/>
  <c r="V135" i="38" s="1"/>
  <c r="V135" i="41" s="1"/>
  <c r="W135" i="38" a="1"/>
  <c r="W135" i="38" s="1"/>
  <c r="W135" i="41" s="1"/>
  <c r="X135" i="38" a="1"/>
  <c r="X135" i="38" s="1"/>
  <c r="X135" i="41" s="1"/>
  <c r="Y135" i="38" a="1"/>
  <c r="Y135" i="38" s="1"/>
  <c r="Y135" i="41" s="1"/>
  <c r="Z135" i="38" a="1"/>
  <c r="Z135" i="38" s="1"/>
  <c r="Z135" i="41" s="1"/>
  <c r="AA135" i="38" a="1"/>
  <c r="AA135" i="38" s="1"/>
  <c r="AA135" i="41" s="1"/>
  <c r="AB135" i="38" a="1"/>
  <c r="AB135" i="38" s="1"/>
  <c r="AB135" i="41" s="1"/>
  <c r="AC135" i="38" a="1"/>
  <c r="AC135" i="38" s="1"/>
  <c r="AC135" i="41" s="1"/>
  <c r="AD135" i="38" a="1"/>
  <c r="AD135" i="38" s="1"/>
  <c r="AD135" i="41" s="1"/>
  <c r="AE135" i="38" a="1"/>
  <c r="AE135" i="38" s="1"/>
  <c r="AE135" i="41" s="1"/>
  <c r="AF135" i="38" a="1"/>
  <c r="AF135" i="38" s="1"/>
  <c r="AF135" i="41" s="1"/>
  <c r="AG135" i="38" a="1"/>
  <c r="AG135" i="38" s="1"/>
  <c r="AG135" i="41" s="1"/>
  <c r="AH135" i="38" a="1"/>
  <c r="AH135" i="38" s="1"/>
  <c r="AH135" i="41" s="1"/>
  <c r="AI135" i="38" a="1"/>
  <c r="AI135" i="38" s="1"/>
  <c r="AI135" i="41" s="1"/>
  <c r="AJ135" i="38" a="1"/>
  <c r="AJ135" i="38" s="1"/>
  <c r="AJ135" i="41" s="1"/>
  <c r="AK135" i="38" a="1"/>
  <c r="AK135" i="38" s="1"/>
  <c r="AK135" i="41" s="1"/>
  <c r="AL135" i="38" a="1"/>
  <c r="AL135" i="38" s="1"/>
  <c r="AL135" i="41" s="1"/>
  <c r="AM135" i="38" a="1"/>
  <c r="AM135" i="38" s="1"/>
  <c r="AM135" i="41" s="1"/>
  <c r="P136" i="38" a="1"/>
  <c r="P136" i="38" s="1"/>
  <c r="P136" i="41" s="1"/>
  <c r="Q136" i="38" a="1"/>
  <c r="Q136" i="38" s="1"/>
  <c r="Q136" i="41" s="1"/>
  <c r="R136" i="38" a="1"/>
  <c r="R136" i="38" s="1"/>
  <c r="R136" i="41" s="1"/>
  <c r="S136" i="38" a="1"/>
  <c r="S136" i="38" s="1"/>
  <c r="S136" i="41" s="1"/>
  <c r="T136" i="38" a="1"/>
  <c r="T136" i="38" s="1"/>
  <c r="T136" i="41" s="1"/>
  <c r="U136" i="38" a="1"/>
  <c r="U136" i="38" s="1"/>
  <c r="U136" i="41" s="1"/>
  <c r="P51" i="36" s="1"/>
  <c r="V136" i="38" a="1"/>
  <c r="V136" i="38" s="1"/>
  <c r="V136" i="41" s="1"/>
  <c r="W136" i="38" a="1"/>
  <c r="W136" i="38" s="1"/>
  <c r="W136" i="41" s="1"/>
  <c r="X136" i="38" a="1"/>
  <c r="X136" i="38" s="1"/>
  <c r="X136" i="41" s="1"/>
  <c r="Y136" i="38" a="1"/>
  <c r="Y136" i="38" s="1"/>
  <c r="Y136" i="41" s="1"/>
  <c r="Z136" i="38" a="1"/>
  <c r="Z136" i="38" s="1"/>
  <c r="Z136" i="41" s="1"/>
  <c r="AA136" i="38" a="1"/>
  <c r="AA136" i="38" s="1"/>
  <c r="AA136" i="41" s="1"/>
  <c r="AB136" i="38" a="1"/>
  <c r="AB136" i="38" s="1"/>
  <c r="AB136" i="41" s="1"/>
  <c r="AC136" i="38" a="1"/>
  <c r="AC136" i="38" s="1"/>
  <c r="AC136" i="41" s="1"/>
  <c r="AD136" i="38" a="1"/>
  <c r="AD136" i="38" s="1"/>
  <c r="AD136" i="41" s="1"/>
  <c r="AE136" i="38" a="1"/>
  <c r="AE136" i="38" s="1"/>
  <c r="AE136" i="41" s="1"/>
  <c r="AF136" i="38" a="1"/>
  <c r="AF136" i="38" s="1"/>
  <c r="AF136" i="41" s="1"/>
  <c r="AG136" i="38" a="1"/>
  <c r="AG136" i="38" s="1"/>
  <c r="AG136" i="41" s="1"/>
  <c r="AH136" i="38" a="1"/>
  <c r="AH136" i="38" s="1"/>
  <c r="AH136" i="41" s="1"/>
  <c r="AI136" i="38" a="1"/>
  <c r="AI136" i="38" s="1"/>
  <c r="AI136" i="41" s="1"/>
  <c r="AJ136" i="38" a="1"/>
  <c r="AJ136" i="38" s="1"/>
  <c r="AJ136" i="41" s="1"/>
  <c r="AK136" i="38" a="1"/>
  <c r="AK136" i="38" s="1"/>
  <c r="AK136" i="41" s="1"/>
  <c r="AL136" i="38" a="1"/>
  <c r="AL136" i="38" s="1"/>
  <c r="AL136" i="41" s="1"/>
  <c r="AM136" i="38" a="1"/>
  <c r="AM136" i="38" s="1"/>
  <c r="AM136" i="41" s="1"/>
  <c r="P137" i="38" a="1"/>
  <c r="P137" i="38" s="1"/>
  <c r="P137" i="41" s="1"/>
  <c r="Q137" i="38" a="1"/>
  <c r="Q137" i="38" s="1"/>
  <c r="Q137" i="41" s="1"/>
  <c r="R137" i="38" a="1"/>
  <c r="R137" i="38" s="1"/>
  <c r="R137" i="41" s="1"/>
  <c r="S137" i="38" a="1"/>
  <c r="S137" i="38" s="1"/>
  <c r="S137" i="41" s="1"/>
  <c r="T137" i="38" a="1"/>
  <c r="T137" i="38" s="1"/>
  <c r="T137" i="41" s="1"/>
  <c r="U137" i="38" a="1"/>
  <c r="U137" i="38" s="1"/>
  <c r="U137" i="41" s="1"/>
  <c r="P52" i="36" s="1"/>
  <c r="V137" i="38" a="1"/>
  <c r="V137" i="38" s="1"/>
  <c r="V137" i="41" s="1"/>
  <c r="W137" i="38" a="1"/>
  <c r="W137" i="38" s="1"/>
  <c r="W137" i="41" s="1"/>
  <c r="X137" i="38" a="1"/>
  <c r="X137" i="38" s="1"/>
  <c r="X137" i="41" s="1"/>
  <c r="Y137" i="38" a="1"/>
  <c r="Y137" i="38" s="1"/>
  <c r="Y137" i="41" s="1"/>
  <c r="Z137" i="38" a="1"/>
  <c r="Z137" i="38" s="1"/>
  <c r="Z137" i="41" s="1"/>
  <c r="AA137" i="38" a="1"/>
  <c r="AA137" i="38" s="1"/>
  <c r="AA137" i="41" s="1"/>
  <c r="AB137" i="38" a="1"/>
  <c r="AB137" i="38" s="1"/>
  <c r="AB137" i="41" s="1"/>
  <c r="AC137" i="38" a="1"/>
  <c r="AC137" i="38" s="1"/>
  <c r="AC137" i="41" s="1"/>
  <c r="AD137" i="38" a="1"/>
  <c r="AD137" i="38" s="1"/>
  <c r="AD137" i="41" s="1"/>
  <c r="AE137" i="38" a="1"/>
  <c r="AE137" i="38" s="1"/>
  <c r="AE137" i="41" s="1"/>
  <c r="AF137" i="38" a="1"/>
  <c r="AF137" i="38" s="1"/>
  <c r="AF137" i="41" s="1"/>
  <c r="AG137" i="38" a="1"/>
  <c r="AG137" i="38" s="1"/>
  <c r="AG137" i="41" s="1"/>
  <c r="AH137" i="38" a="1"/>
  <c r="AH137" i="38" s="1"/>
  <c r="AH137" i="41" s="1"/>
  <c r="AI137" i="38" a="1"/>
  <c r="AI137" i="38" s="1"/>
  <c r="AI137" i="41" s="1"/>
  <c r="AJ137" i="38" a="1"/>
  <c r="AJ137" i="38" s="1"/>
  <c r="AJ137" i="41" s="1"/>
  <c r="AK137" i="38" a="1"/>
  <c r="AK137" i="38" s="1"/>
  <c r="AK137" i="41" s="1"/>
  <c r="AL137" i="38" a="1"/>
  <c r="AL137" i="38" s="1"/>
  <c r="AL137" i="41" s="1"/>
  <c r="AM137" i="38" a="1"/>
  <c r="AM137" i="38" s="1"/>
  <c r="AM137" i="41" s="1"/>
  <c r="P138" i="38" a="1"/>
  <c r="P138" i="38" s="1"/>
  <c r="P138" i="41" s="1"/>
  <c r="Q138" i="38" a="1"/>
  <c r="Q138" i="38" s="1"/>
  <c r="Q138" i="41" s="1"/>
  <c r="R138" i="38" a="1"/>
  <c r="R138" i="38" s="1"/>
  <c r="R138" i="41" s="1"/>
  <c r="S138" i="38" a="1"/>
  <c r="S138" i="38" s="1"/>
  <c r="S138" i="41" s="1"/>
  <c r="T138" i="38" a="1"/>
  <c r="T138" i="38" s="1"/>
  <c r="T138" i="41" s="1"/>
  <c r="U138" i="38" a="1"/>
  <c r="U138" i="38" s="1"/>
  <c r="U138" i="41" s="1"/>
  <c r="P53" i="36" s="1"/>
  <c r="V138" i="38" a="1"/>
  <c r="V138" i="38" s="1"/>
  <c r="V138" i="41" s="1"/>
  <c r="W138" i="38" a="1"/>
  <c r="W138" i="38" s="1"/>
  <c r="W138" i="41" s="1"/>
  <c r="X138" i="38" a="1"/>
  <c r="X138" i="38" s="1"/>
  <c r="X138" i="41" s="1"/>
  <c r="Y138" i="38" a="1"/>
  <c r="Y138" i="38" s="1"/>
  <c r="Y138" i="41" s="1"/>
  <c r="Z138" i="38" a="1"/>
  <c r="Z138" i="38" s="1"/>
  <c r="Z138" i="41" s="1"/>
  <c r="AA138" i="38" a="1"/>
  <c r="AA138" i="38" s="1"/>
  <c r="AA138" i="41" s="1"/>
  <c r="AB138" i="38" a="1"/>
  <c r="AB138" i="38" s="1"/>
  <c r="AB138" i="41" s="1"/>
  <c r="AC138" i="38" a="1"/>
  <c r="AC138" i="38" s="1"/>
  <c r="AC138" i="41" s="1"/>
  <c r="AD138" i="38" a="1"/>
  <c r="AD138" i="38" s="1"/>
  <c r="AD138" i="41" s="1"/>
  <c r="AE138" i="38" a="1"/>
  <c r="AE138" i="38" s="1"/>
  <c r="AE138" i="41" s="1"/>
  <c r="AF138" i="38" a="1"/>
  <c r="AF138" i="38" s="1"/>
  <c r="AF138" i="41" s="1"/>
  <c r="AG138" i="38" a="1"/>
  <c r="AG138" i="38" s="1"/>
  <c r="AG138" i="41" s="1"/>
  <c r="AH138" i="38" a="1"/>
  <c r="AH138" i="38" s="1"/>
  <c r="AH138" i="41" s="1"/>
  <c r="AI138" i="38" a="1"/>
  <c r="AI138" i="38" s="1"/>
  <c r="AI138" i="41" s="1"/>
  <c r="AJ138" i="38" a="1"/>
  <c r="AJ138" i="38" s="1"/>
  <c r="AJ138" i="41" s="1"/>
  <c r="AK138" i="38" a="1"/>
  <c r="AK138" i="38" s="1"/>
  <c r="AK138" i="41" s="1"/>
  <c r="AL138" i="38" a="1"/>
  <c r="AL138" i="38" s="1"/>
  <c r="AL138" i="41" s="1"/>
  <c r="AM138" i="38" a="1"/>
  <c r="AM138" i="38" s="1"/>
  <c r="AM138" i="41" s="1"/>
  <c r="P139" i="38" a="1"/>
  <c r="P139" i="38" s="1"/>
  <c r="Q139" i="38" a="1"/>
  <c r="Q139" i="38" s="1"/>
  <c r="R139" i="38" a="1"/>
  <c r="R139" i="38" s="1"/>
  <c r="S139" i="38" a="1"/>
  <c r="S139" i="38" s="1"/>
  <c r="T139" i="38" a="1"/>
  <c r="T139" i="38" s="1"/>
  <c r="U139" i="38" a="1"/>
  <c r="U139" i="38" s="1"/>
  <c r="V139" i="38" a="1"/>
  <c r="V139" i="38" s="1"/>
  <c r="W139" i="38" a="1"/>
  <c r="W139" i="38" s="1"/>
  <c r="X139" i="38" a="1"/>
  <c r="X139" i="38" s="1"/>
  <c r="Y139" i="38" a="1"/>
  <c r="Y139" i="38" s="1"/>
  <c r="Z139" i="38" a="1"/>
  <c r="Z139" i="38" s="1"/>
  <c r="AA139" i="38" a="1"/>
  <c r="AA139" i="38" s="1"/>
  <c r="AB139" i="38" a="1"/>
  <c r="AB139" i="38" s="1"/>
  <c r="AC139" i="38" a="1"/>
  <c r="AC139" i="38" s="1"/>
  <c r="AD139" i="38" a="1"/>
  <c r="AD139" i="38" s="1"/>
  <c r="AE139" i="38" a="1"/>
  <c r="AE139" i="38" s="1"/>
  <c r="AF139" i="38" a="1"/>
  <c r="AF139" i="38" s="1"/>
  <c r="AG139" i="38" a="1"/>
  <c r="AG139" i="38" s="1"/>
  <c r="AH139" i="38" a="1"/>
  <c r="AH139" i="38" s="1"/>
  <c r="AI139" i="38" a="1"/>
  <c r="AI139" i="38" s="1"/>
  <c r="AJ139" i="38" a="1"/>
  <c r="AJ139" i="38" s="1"/>
  <c r="AK139" i="38" a="1"/>
  <c r="AK139" i="38" s="1"/>
  <c r="AL139" i="38" a="1"/>
  <c r="AL139" i="38" s="1"/>
  <c r="AM139" i="38" a="1"/>
  <c r="AM139" i="38" s="1"/>
  <c r="P140" i="38" a="1"/>
  <c r="P140" i="38" s="1"/>
  <c r="P140" i="41" s="1"/>
  <c r="Q140" i="41"/>
  <c r="R140" i="41"/>
  <c r="S140" i="41"/>
  <c r="T140" i="41"/>
  <c r="U140" i="41"/>
  <c r="P55" i="36" s="1"/>
  <c r="V140" i="41"/>
  <c r="W140" i="41"/>
  <c r="X140" i="41"/>
  <c r="Y140" i="41"/>
  <c r="Z140" i="41"/>
  <c r="AA140" i="41"/>
  <c r="AB140" i="41"/>
  <c r="AC140" i="41"/>
  <c r="AD140" i="41"/>
  <c r="AE140" i="41"/>
  <c r="AF140" i="41"/>
  <c r="AG140" i="41"/>
  <c r="AH140" i="41"/>
  <c r="AI140" i="41"/>
  <c r="AJ140" i="41"/>
  <c r="AK140" i="41"/>
  <c r="AL140" i="41"/>
  <c r="AM140" i="41"/>
  <c r="Q5" i="38" a="1"/>
  <c r="Q5" i="38" s="1"/>
  <c r="Q5" i="41" s="1"/>
  <c r="R5" i="38" a="1"/>
  <c r="R5" i="38" s="1"/>
  <c r="R5" i="41" s="1"/>
  <c r="S5" i="38" a="1"/>
  <c r="S5" i="38" s="1"/>
  <c r="S5" i="41" s="1"/>
  <c r="T5" i="38" a="1"/>
  <c r="T5" i="38" s="1"/>
  <c r="T5" i="41" s="1"/>
  <c r="U5" i="38" a="1"/>
  <c r="U5" i="38" s="1"/>
  <c r="U5" i="41" s="1"/>
  <c r="P5" i="36" s="1"/>
  <c r="V5" i="38" a="1"/>
  <c r="V5" i="38" s="1"/>
  <c r="V5" i="41" s="1"/>
  <c r="Q5" i="36" s="1"/>
  <c r="W5" i="38" a="1"/>
  <c r="W5" i="38" s="1"/>
  <c r="W5" i="41" s="1"/>
  <c r="R5" i="36" s="1"/>
  <c r="X5" i="38" a="1"/>
  <c r="X5" i="38" s="1"/>
  <c r="X5" i="41" s="1"/>
  <c r="S5" i="36" s="1"/>
  <c r="Y5" i="38" a="1"/>
  <c r="Y5" i="38" s="1"/>
  <c r="Y5" i="41" s="1"/>
  <c r="C55" i="44" s="1"/>
  <c r="Z5" i="38" a="1"/>
  <c r="Z5" i="38" s="1"/>
  <c r="Z5" i="41" s="1"/>
  <c r="D55" i="44" s="1"/>
  <c r="AA5" i="38" a="1"/>
  <c r="AA5" i="38" s="1"/>
  <c r="AA5" i="41" s="1"/>
  <c r="E55" i="44" s="1"/>
  <c r="AB5" i="38" a="1"/>
  <c r="AB5" i="38" s="1"/>
  <c r="AB5" i="41" s="1"/>
  <c r="F55" i="44" s="1"/>
  <c r="AC5" i="38" a="1"/>
  <c r="AC5" i="38" s="1"/>
  <c r="AC5" i="41" s="1"/>
  <c r="X5" i="36" s="1"/>
  <c r="AD5" i="38" a="1"/>
  <c r="AD5" i="38" s="1"/>
  <c r="AD5" i="41" s="1"/>
  <c r="Y5" i="36" s="1"/>
  <c r="AE5" i="38" a="1"/>
  <c r="AE5" i="38" s="1"/>
  <c r="AE5" i="41" s="1"/>
  <c r="Z5" i="36" s="1"/>
  <c r="AF5" i="38" a="1"/>
  <c r="AF5" i="38" s="1"/>
  <c r="AF5" i="41" s="1"/>
  <c r="AA5" i="36" s="1"/>
  <c r="AG5" i="38" a="1"/>
  <c r="AG5" i="38" s="1"/>
  <c r="AG5" i="41" s="1"/>
  <c r="AB5" i="36" s="1"/>
  <c r="AH5" i="38" a="1"/>
  <c r="AH5" i="38" s="1"/>
  <c r="AH5" i="41" s="1"/>
  <c r="AC5" i="36" s="1"/>
  <c r="AI5" i="38" a="1"/>
  <c r="AI5" i="38" s="1"/>
  <c r="AI5" i="41" s="1"/>
  <c r="AJ5" i="38" a="1"/>
  <c r="AJ5" i="38" s="1"/>
  <c r="AJ5" i="41" s="1"/>
  <c r="AK5" i="38" a="1"/>
  <c r="AK5" i="38" s="1"/>
  <c r="AK5" i="41" s="1"/>
  <c r="AL5" i="38" a="1"/>
  <c r="AL5" i="38" s="1"/>
  <c r="AL5" i="41" s="1"/>
  <c r="AM5" i="38" a="1"/>
  <c r="AM5" i="38" s="1"/>
  <c r="AM5" i="41" s="1"/>
  <c r="P5" i="38" a="1"/>
  <c r="P5" i="38" s="1"/>
  <c r="P5" i="41" s="1"/>
  <c r="BC8" i="22"/>
  <c r="BC9" i="22"/>
  <c r="BC10" i="22"/>
  <c r="BC11" i="22"/>
  <c r="BC12" i="22"/>
  <c r="BC13" i="22"/>
  <c r="BC14" i="22"/>
  <c r="BC15" i="22"/>
  <c r="BC16" i="22"/>
  <c r="BC17" i="22"/>
  <c r="BC18" i="22"/>
  <c r="BC19" i="22"/>
  <c r="BC20" i="22"/>
  <c r="BC21" i="22"/>
  <c r="BC22" i="22"/>
  <c r="BC23" i="22"/>
  <c r="BC24" i="22"/>
  <c r="BC25" i="22"/>
  <c r="BC26" i="22"/>
  <c r="BC27" i="22"/>
  <c r="BC28" i="22"/>
  <c r="BC29" i="22"/>
  <c r="BC30" i="22"/>
  <c r="BC31" i="22"/>
  <c r="BC32" i="22"/>
  <c r="BC33" i="22"/>
  <c r="BC34" i="22"/>
  <c r="BC35" i="22"/>
  <c r="BC36" i="22"/>
  <c r="BC37" i="22"/>
  <c r="BC38" i="22"/>
  <c r="BC39" i="22"/>
  <c r="BC40" i="22"/>
  <c r="BC41" i="22"/>
  <c r="BC42" i="22"/>
  <c r="BC43" i="22"/>
  <c r="BC44" i="22"/>
  <c r="BC45" i="22"/>
  <c r="BC46" i="22"/>
  <c r="BC47" i="22"/>
  <c r="BC48" i="22"/>
  <c r="BC49" i="22"/>
  <c r="BC50" i="22"/>
  <c r="BC51" i="22"/>
  <c r="BC52" i="22"/>
  <c r="BC53" i="22"/>
  <c r="BC54" i="22"/>
  <c r="BC55" i="22"/>
  <c r="BC56" i="22"/>
  <c r="BC57" i="22"/>
  <c r="BC58" i="22"/>
  <c r="BC59" i="22"/>
  <c r="BC60" i="22"/>
  <c r="BC61" i="22"/>
  <c r="BC62" i="22"/>
  <c r="BC63" i="22"/>
  <c r="BC64" i="22"/>
  <c r="BC65" i="22"/>
  <c r="BC66" i="22"/>
  <c r="BC67" i="22"/>
  <c r="BC68" i="22"/>
  <c r="BC69" i="22"/>
  <c r="BC70" i="22"/>
  <c r="BC71" i="22"/>
  <c r="BC72" i="22"/>
  <c r="BC73" i="22"/>
  <c r="BC74" i="22"/>
  <c r="BC75" i="22"/>
  <c r="BC76" i="22"/>
  <c r="BC77" i="22"/>
  <c r="BC78" i="22"/>
  <c r="BC79" i="22"/>
  <c r="BC80" i="22"/>
  <c r="BC81" i="22"/>
  <c r="BC82" i="22"/>
  <c r="BC83" i="22"/>
  <c r="BC84" i="22"/>
  <c r="BC85" i="22"/>
  <c r="BC86" i="22"/>
  <c r="BC87" i="22"/>
  <c r="BC88" i="22"/>
  <c r="BC89" i="22"/>
  <c r="BC90" i="22"/>
  <c r="BC91" i="22"/>
  <c r="BC92" i="22"/>
  <c r="BC93" i="22"/>
  <c r="BC94" i="22"/>
  <c r="BC95" i="22"/>
  <c r="BC96" i="22"/>
  <c r="BC97" i="22"/>
  <c r="BC98" i="22"/>
  <c r="BC99" i="22"/>
  <c r="BC100" i="22"/>
  <c r="BC101" i="22"/>
  <c r="BC102" i="22"/>
  <c r="BC103" i="22"/>
  <c r="BC104" i="22"/>
  <c r="BC105" i="22"/>
  <c r="BC106" i="22"/>
  <c r="BC107" i="22"/>
  <c r="BC108" i="22"/>
  <c r="BC109" i="22"/>
  <c r="BC110" i="22"/>
  <c r="BC111" i="22"/>
  <c r="BC112" i="22"/>
  <c r="BC113" i="22"/>
  <c r="BC114" i="22"/>
  <c r="BC115" i="22"/>
  <c r="BC116" i="22"/>
  <c r="BC117" i="22"/>
  <c r="BC118" i="22"/>
  <c r="BC119" i="22"/>
  <c r="BC120" i="22"/>
  <c r="BC121" i="22"/>
  <c r="BC122" i="22"/>
  <c r="BC123" i="22"/>
  <c r="BC124" i="22"/>
  <c r="BC125" i="22"/>
  <c r="BC126" i="22"/>
  <c r="BC127" i="22"/>
  <c r="BC128" i="22"/>
  <c r="BC129" i="22"/>
  <c r="BC130" i="22"/>
  <c r="BC131" i="22"/>
  <c r="BC132" i="22"/>
  <c r="BC133" i="22"/>
  <c r="BC134" i="22"/>
  <c r="BC135" i="22"/>
  <c r="BC136" i="22"/>
  <c r="BC137" i="22"/>
  <c r="BC138" i="22"/>
  <c r="BC139" i="22"/>
  <c r="BC140" i="22"/>
  <c r="BC141" i="22"/>
  <c r="BC142" i="22"/>
  <c r="BC143" i="22"/>
  <c r="BC144" i="22"/>
  <c r="BC145" i="22"/>
  <c r="BC146" i="22"/>
  <c r="BC147" i="22"/>
  <c r="BC148" i="22"/>
  <c r="BC149" i="22"/>
  <c r="BC150" i="22"/>
  <c r="BC151" i="22"/>
  <c r="BC152" i="22"/>
  <c r="BC153" i="22"/>
  <c r="BC154" i="22"/>
  <c r="BC155" i="22"/>
  <c r="BC156" i="22"/>
  <c r="BC157" i="22"/>
  <c r="BC158" i="22"/>
  <c r="BC159" i="22"/>
  <c r="BC160" i="22"/>
  <c r="BC161" i="22"/>
  <c r="BC162" i="22"/>
  <c r="BC7" i="22"/>
  <c r="H24" i="42"/>
  <c r="H25" i="42"/>
  <c r="H26" i="42"/>
  <c r="H27" i="42"/>
  <c r="H28" i="42"/>
  <c r="H29" i="42"/>
  <c r="H30" i="42"/>
  <c r="H31" i="42"/>
  <c r="H32" i="42"/>
  <c r="H33" i="42"/>
  <c r="H34" i="42"/>
  <c r="H35" i="42"/>
  <c r="H36" i="42"/>
  <c r="H37" i="42"/>
  <c r="H38" i="42"/>
  <c r="H39" i="42"/>
  <c r="H40" i="42"/>
  <c r="H41" i="42"/>
  <c r="H42" i="42"/>
  <c r="H43" i="42"/>
  <c r="H44" i="42"/>
  <c r="H45" i="42"/>
  <c r="H46" i="42"/>
  <c r="H47" i="42"/>
  <c r="H48" i="42"/>
  <c r="H49" i="42"/>
  <c r="H50" i="42"/>
  <c r="H51" i="42"/>
  <c r="H52" i="42"/>
  <c r="H53" i="42"/>
  <c r="H54" i="42"/>
  <c r="H55" i="42"/>
  <c r="H56" i="42"/>
  <c r="H57" i="42"/>
  <c r="H23" i="42"/>
  <c r="H22" i="42"/>
  <c r="H21" i="42"/>
  <c r="H20" i="42"/>
  <c r="H19" i="42"/>
  <c r="H18" i="42"/>
  <c r="H17" i="42"/>
  <c r="H16" i="42"/>
  <c r="H15" i="42"/>
  <c r="H14" i="42"/>
  <c r="H13" i="42"/>
  <c r="H12" i="42"/>
  <c r="H11" i="42"/>
  <c r="H10" i="42"/>
  <c r="H9" i="42"/>
  <c r="H8" i="42"/>
  <c r="H7" i="42"/>
  <c r="I140" i="41"/>
  <c r="I139" i="41"/>
  <c r="I138" i="41"/>
  <c r="I137" i="41"/>
  <c r="I136" i="41"/>
  <c r="I135" i="41"/>
  <c r="I134" i="41"/>
  <c r="I133" i="41"/>
  <c r="I132" i="41"/>
  <c r="I131" i="41"/>
  <c r="I130" i="41"/>
  <c r="I129" i="41"/>
  <c r="I128" i="41"/>
  <c r="I127" i="41"/>
  <c r="I126" i="41"/>
  <c r="I125" i="41"/>
  <c r="I124" i="41"/>
  <c r="I106" i="41"/>
  <c r="I105" i="41"/>
  <c r="I104" i="41"/>
  <c r="I103" i="41"/>
  <c r="I102" i="41"/>
  <c r="I101" i="41"/>
  <c r="I100" i="41"/>
  <c r="I99" i="41"/>
  <c r="I98" i="41"/>
  <c r="I97" i="41"/>
  <c r="I96" i="41"/>
  <c r="I95" i="41"/>
  <c r="I94" i="41"/>
  <c r="I93" i="41"/>
  <c r="I92" i="41"/>
  <c r="I91" i="41"/>
  <c r="I90" i="41"/>
  <c r="I89" i="41"/>
  <c r="I88" i="41"/>
  <c r="I87" i="41"/>
  <c r="I86" i="41"/>
  <c r="I85" i="41"/>
  <c r="I84" i="41"/>
  <c r="I83" i="41"/>
  <c r="I82" i="41"/>
  <c r="I81" i="41"/>
  <c r="I80" i="41"/>
  <c r="I79" i="41"/>
  <c r="I78" i="41"/>
  <c r="I77" i="41"/>
  <c r="I76" i="41"/>
  <c r="I75" i="41"/>
  <c r="I74" i="41"/>
  <c r="I73" i="41"/>
  <c r="I72" i="41"/>
  <c r="I71" i="41"/>
  <c r="I70" i="41"/>
  <c r="I69" i="41"/>
  <c r="I68" i="41"/>
  <c r="I67" i="41"/>
  <c r="I66" i="41"/>
  <c r="I65" i="41"/>
  <c r="I64" i="41"/>
  <c r="I63" i="41"/>
  <c r="I62" i="41"/>
  <c r="I61" i="41"/>
  <c r="I60" i="41"/>
  <c r="I59" i="41"/>
  <c r="I58" i="41"/>
  <c r="I57" i="41"/>
  <c r="I56" i="41"/>
  <c r="I55" i="41"/>
  <c r="I54" i="41"/>
  <c r="I53" i="41"/>
  <c r="I52" i="41"/>
  <c r="I51" i="41"/>
  <c r="I50" i="41"/>
  <c r="I49" i="41"/>
  <c r="I48" i="41"/>
  <c r="I47" i="41"/>
  <c r="I46" i="41"/>
  <c r="I45" i="41"/>
  <c r="I44" i="41"/>
  <c r="I43" i="41"/>
  <c r="I42" i="41"/>
  <c r="I41" i="41"/>
  <c r="I40" i="41"/>
  <c r="I39" i="41"/>
  <c r="I38" i="41"/>
  <c r="I37" i="41"/>
  <c r="I36" i="41"/>
  <c r="I35" i="41"/>
  <c r="I34" i="41"/>
  <c r="I33" i="41"/>
  <c r="I32" i="41"/>
  <c r="I31" i="41"/>
  <c r="I30" i="41"/>
  <c r="I29" i="41"/>
  <c r="I28" i="41"/>
  <c r="I27" i="41"/>
  <c r="I26" i="41"/>
  <c r="I25" i="41"/>
  <c r="I24" i="41"/>
  <c r="I23" i="41"/>
  <c r="I22" i="41"/>
  <c r="I21" i="41"/>
  <c r="I20" i="41"/>
  <c r="I19" i="41"/>
  <c r="I18" i="41"/>
  <c r="I17" i="41"/>
  <c r="I16" i="41"/>
  <c r="I15" i="41"/>
  <c r="I14" i="41"/>
  <c r="I13" i="41"/>
  <c r="I12" i="41"/>
  <c r="I11" i="41"/>
  <c r="I10" i="41"/>
  <c r="I9" i="41"/>
  <c r="I8" i="41"/>
  <c r="I7" i="41"/>
  <c r="I6" i="41"/>
  <c r="I5" i="41"/>
  <c r="H23" i="40"/>
  <c r="H22" i="40"/>
  <c r="H21" i="40"/>
  <c r="H20" i="40"/>
  <c r="H19" i="40"/>
  <c r="H18" i="40"/>
  <c r="H17" i="40"/>
  <c r="H16" i="40"/>
  <c r="H15" i="40"/>
  <c r="H14" i="40"/>
  <c r="H13" i="40"/>
  <c r="H12" i="40"/>
  <c r="H11" i="40"/>
  <c r="H10" i="40"/>
  <c r="H9" i="40"/>
  <c r="H8" i="40"/>
  <c r="H7" i="40"/>
  <c r="H23" i="39"/>
  <c r="H22" i="39"/>
  <c r="H21" i="39"/>
  <c r="H20" i="39"/>
  <c r="H19" i="39"/>
  <c r="H18" i="39"/>
  <c r="H17" i="39"/>
  <c r="H16" i="39"/>
  <c r="H15" i="39"/>
  <c r="H14" i="39"/>
  <c r="H13" i="39"/>
  <c r="H12" i="39"/>
  <c r="H11" i="39"/>
  <c r="H10" i="39"/>
  <c r="H9" i="39"/>
  <c r="H8" i="39"/>
  <c r="H7" i="39"/>
  <c r="I56" i="38"/>
  <c r="I57" i="38"/>
  <c r="I58" i="38"/>
  <c r="I59" i="38"/>
  <c r="I60" i="38"/>
  <c r="I61" i="38"/>
  <c r="I62" i="38"/>
  <c r="I63" i="38"/>
  <c r="I64" i="38"/>
  <c r="I65" i="38"/>
  <c r="I66" i="38"/>
  <c r="I67" i="38"/>
  <c r="I68" i="38"/>
  <c r="I69" i="38"/>
  <c r="I70" i="38"/>
  <c r="I71" i="38"/>
  <c r="I72" i="38"/>
  <c r="I73" i="38"/>
  <c r="I74" i="38"/>
  <c r="I75" i="38"/>
  <c r="I76" i="38"/>
  <c r="I77" i="38"/>
  <c r="I78" i="38"/>
  <c r="I79" i="38"/>
  <c r="I80" i="38"/>
  <c r="I81" i="38"/>
  <c r="I82" i="38"/>
  <c r="I83" i="38"/>
  <c r="I84" i="38"/>
  <c r="I85" i="38"/>
  <c r="I86" i="38"/>
  <c r="I87" i="38"/>
  <c r="I88" i="38"/>
  <c r="I89" i="38"/>
  <c r="I90" i="38"/>
  <c r="I91" i="38"/>
  <c r="I92" i="38"/>
  <c r="I93" i="38"/>
  <c r="I94" i="38"/>
  <c r="I95" i="38"/>
  <c r="I96" i="38"/>
  <c r="I97" i="38"/>
  <c r="I98" i="38"/>
  <c r="I99" i="38"/>
  <c r="I100" i="38"/>
  <c r="I101" i="38"/>
  <c r="I102" i="38"/>
  <c r="I103" i="38"/>
  <c r="I104" i="38"/>
  <c r="I105" i="38"/>
  <c r="I106" i="38"/>
  <c r="I124" i="38"/>
  <c r="I125" i="38"/>
  <c r="I126" i="38"/>
  <c r="I127" i="38"/>
  <c r="I128" i="38"/>
  <c r="I129" i="38"/>
  <c r="I130" i="38"/>
  <c r="I131" i="38"/>
  <c r="I132" i="38"/>
  <c r="I133" i="38"/>
  <c r="I134" i="38"/>
  <c r="I135" i="38"/>
  <c r="I136" i="38"/>
  <c r="I137" i="38"/>
  <c r="I138" i="38"/>
  <c r="I139" i="38"/>
  <c r="I140" i="38"/>
  <c r="I55" i="38"/>
  <c r="I54" i="38"/>
  <c r="I53" i="38"/>
  <c r="I52" i="38"/>
  <c r="I51" i="38"/>
  <c r="I50" i="38"/>
  <c r="I49" i="38"/>
  <c r="I48" i="38"/>
  <c r="I47" i="38"/>
  <c r="I46" i="38"/>
  <c r="I45" i="38"/>
  <c r="I44" i="38"/>
  <c r="I43" i="38"/>
  <c r="I42" i="38"/>
  <c r="I41" i="38"/>
  <c r="I40" i="38"/>
  <c r="I39" i="38"/>
  <c r="I38" i="38"/>
  <c r="I37" i="38"/>
  <c r="I36" i="38"/>
  <c r="I35" i="38"/>
  <c r="I34" i="38"/>
  <c r="I33" i="38"/>
  <c r="I32" i="38"/>
  <c r="I31" i="38"/>
  <c r="I30" i="38"/>
  <c r="I29" i="38"/>
  <c r="I28" i="38"/>
  <c r="I27" i="38"/>
  <c r="I26" i="38"/>
  <c r="I25" i="38"/>
  <c r="I24" i="38"/>
  <c r="I23" i="38"/>
  <c r="I22" i="38"/>
  <c r="I21" i="38"/>
  <c r="I20" i="38"/>
  <c r="I19" i="38"/>
  <c r="I18" i="38"/>
  <c r="I17" i="38"/>
  <c r="I16" i="38"/>
  <c r="I15" i="38"/>
  <c r="I14" i="38"/>
  <c r="I13" i="38"/>
  <c r="I12" i="38"/>
  <c r="I11" i="38"/>
  <c r="I10" i="38"/>
  <c r="I9" i="38"/>
  <c r="I8" i="38"/>
  <c r="I7" i="38"/>
  <c r="I6" i="38"/>
  <c r="I5" i="38"/>
  <c r="W14" i="36" l="1"/>
  <c r="W13" i="36"/>
  <c r="W12" i="36"/>
  <c r="W11" i="36"/>
  <c r="W10" i="36"/>
  <c r="W9" i="36"/>
  <c r="W8" i="36"/>
  <c r="W6" i="36"/>
  <c r="V14" i="36"/>
  <c r="V13" i="36"/>
  <c r="V12" i="36"/>
  <c r="V11" i="36"/>
  <c r="V10" i="36"/>
  <c r="V9" i="36"/>
  <c r="V8" i="36"/>
  <c r="V6" i="36"/>
  <c r="W5" i="36"/>
  <c r="U14" i="36"/>
  <c r="U13" i="36"/>
  <c r="U12" i="36"/>
  <c r="U11" i="36"/>
  <c r="U10" i="36"/>
  <c r="U9" i="36"/>
  <c r="U8" i="36"/>
  <c r="U6" i="36"/>
  <c r="H71" i="44"/>
  <c r="H70" i="44"/>
  <c r="H69" i="44"/>
  <c r="H68" i="44"/>
  <c r="H67" i="44"/>
  <c r="H66" i="44"/>
  <c r="H65" i="44"/>
  <c r="T14" i="36"/>
  <c r="H64" i="44"/>
  <c r="T13" i="36"/>
  <c r="T12" i="36"/>
  <c r="T11" i="36"/>
  <c r="T10" i="36"/>
  <c r="T9" i="36"/>
  <c r="H59" i="44"/>
  <c r="T8" i="36"/>
  <c r="H58" i="44"/>
  <c r="T6" i="36"/>
  <c r="U5" i="36"/>
  <c r="V5" i="36"/>
  <c r="T5" i="36"/>
  <c r="X129" i="41"/>
  <c r="X163" i="41" s="1"/>
  <c r="AJ131" i="41"/>
  <c r="AJ165" i="41" s="1"/>
  <c r="AJ125" i="41"/>
  <c r="AJ159" i="41" s="1"/>
  <c r="W131" i="41"/>
  <c r="W165" i="41" s="1"/>
  <c r="W126" i="41"/>
  <c r="W160" i="41" s="1"/>
  <c r="AJ128" i="41"/>
  <c r="AJ162" i="41" s="1"/>
  <c r="AI129" i="41"/>
  <c r="AI163" i="41" s="1"/>
  <c r="AI125" i="41"/>
  <c r="AI159" i="41" s="1"/>
  <c r="V139" i="41"/>
  <c r="V173" i="41" s="1"/>
  <c r="V130" i="41"/>
  <c r="V164" i="41" s="1"/>
  <c r="AH124" i="41"/>
  <c r="AH158" i="41" s="1"/>
  <c r="AJ139" i="41"/>
  <c r="AJ173" i="41" s="1"/>
  <c r="AJ133" i="41"/>
  <c r="AJ167" i="41" s="1"/>
  <c r="AJ127" i="41"/>
  <c r="AJ161" i="41" s="1"/>
  <c r="AI132" i="41"/>
  <c r="AI166" i="41" s="1"/>
  <c r="AI126" i="41"/>
  <c r="AI160" i="41" s="1"/>
  <c r="AH139" i="41"/>
  <c r="AH173" i="41" s="1"/>
  <c r="V129" i="41"/>
  <c r="V163" i="41" s="1"/>
  <c r="U133" i="41"/>
  <c r="U128" i="41"/>
  <c r="U124" i="41"/>
  <c r="X133" i="41"/>
  <c r="X167" i="41" s="1"/>
  <c r="X127" i="41"/>
  <c r="X161" i="41" s="1"/>
  <c r="W133" i="41"/>
  <c r="W167" i="41" s="1"/>
  <c r="AI127" i="41"/>
  <c r="AI161" i="41" s="1"/>
  <c r="W124" i="41"/>
  <c r="R39" i="36" s="1"/>
  <c r="V132" i="41"/>
  <c r="V166" i="41" s="1"/>
  <c r="V127" i="41"/>
  <c r="V161" i="41" s="1"/>
  <c r="U132" i="41"/>
  <c r="U129" i="41"/>
  <c r="AG124" i="41"/>
  <c r="AG158" i="41" s="1"/>
  <c r="T139" i="41"/>
  <c r="T173" i="41" s="1"/>
  <c r="T132" i="41"/>
  <c r="T166" i="41" s="1"/>
  <c r="AF128" i="41"/>
  <c r="AF162" i="41" s="1"/>
  <c r="AF124" i="41"/>
  <c r="AF158" i="41" s="1"/>
  <c r="AE131" i="41"/>
  <c r="AE165" i="41" s="1"/>
  <c r="AE127" i="41"/>
  <c r="AE161" i="41" s="1"/>
  <c r="AE124" i="41"/>
  <c r="AE158" i="41" s="1"/>
  <c r="X130" i="41"/>
  <c r="X164" i="41" s="1"/>
  <c r="AJ124" i="41"/>
  <c r="AJ158" i="41" s="1"/>
  <c r="AI130" i="41"/>
  <c r="AI164" i="41" s="1"/>
  <c r="V131" i="41"/>
  <c r="V165" i="41" s="1"/>
  <c r="AH126" i="41"/>
  <c r="AH160" i="41" s="1"/>
  <c r="AG132" i="41"/>
  <c r="AG166" i="41" s="1"/>
  <c r="AG128" i="41"/>
  <c r="AG162" i="41" s="1"/>
  <c r="T131" i="41"/>
  <c r="T165" i="41" s="1"/>
  <c r="AF127" i="41"/>
  <c r="AF161" i="41" s="1"/>
  <c r="T125" i="41"/>
  <c r="T159" i="41" s="1"/>
  <c r="S139" i="41"/>
  <c r="S173" i="41" s="1"/>
  <c r="S132" i="41"/>
  <c r="S166" i="41" s="1"/>
  <c r="S129" i="41"/>
  <c r="S163" i="41" s="1"/>
  <c r="S125" i="41"/>
  <c r="S159" i="41" s="1"/>
  <c r="AD132" i="41"/>
  <c r="AD166" i="41" s="1"/>
  <c r="AD129" i="41"/>
  <c r="AD163" i="41" s="1"/>
  <c r="R127" i="41"/>
  <c r="R161" i="41" s="1"/>
  <c r="R124" i="41"/>
  <c r="R158" i="41" s="1"/>
  <c r="X139" i="41"/>
  <c r="X173" i="41" s="1"/>
  <c r="AJ129" i="41"/>
  <c r="AJ163" i="41" s="1"/>
  <c r="X124" i="41"/>
  <c r="W132" i="41"/>
  <c r="W166" i="41" s="1"/>
  <c r="W128" i="41"/>
  <c r="W162" i="41" s="1"/>
  <c r="AH132" i="41"/>
  <c r="AH166" i="41" s="1"/>
  <c r="AH128" i="41"/>
  <c r="AH162" i="41" s="1"/>
  <c r="V125" i="41"/>
  <c r="V159" i="41" s="1"/>
  <c r="AG139" i="41"/>
  <c r="AG173" i="41" s="1"/>
  <c r="AG133" i="41"/>
  <c r="AG167" i="41" s="1"/>
  <c r="AG129" i="41"/>
  <c r="AG163" i="41" s="1"/>
  <c r="AG126" i="41"/>
  <c r="AG160" i="41" s="1"/>
  <c r="T133" i="41"/>
  <c r="T167" i="41" s="1"/>
  <c r="T130" i="41"/>
  <c r="T164" i="41" s="1"/>
  <c r="T127" i="41"/>
  <c r="T161" i="41" s="1"/>
  <c r="AE132" i="41"/>
  <c r="AE166" i="41" s="1"/>
  <c r="AE129" i="41"/>
  <c r="AE163" i="41" s="1"/>
  <c r="AE126" i="41"/>
  <c r="AE160" i="41" s="1"/>
  <c r="R139" i="41"/>
  <c r="R173" i="41" s="1"/>
  <c r="AD131" i="41"/>
  <c r="AD165" i="41" s="1"/>
  <c r="R129" i="41"/>
  <c r="R163" i="41" s="1"/>
  <c r="AD126" i="41"/>
  <c r="AD160" i="41" s="1"/>
  <c r="R125" i="41"/>
  <c r="R159" i="41" s="1"/>
  <c r="AC139" i="41"/>
  <c r="AC173" i="41" s="1"/>
  <c r="Q139" i="41"/>
  <c r="Q173" i="41" s="1"/>
  <c r="AC133" i="41"/>
  <c r="AC167" i="41" s="1"/>
  <c r="Q133" i="41"/>
  <c r="Q167" i="41" s="1"/>
  <c r="AC132" i="41"/>
  <c r="AC166" i="41" s="1"/>
  <c r="Q132" i="41"/>
  <c r="Q166" i="41" s="1"/>
  <c r="AC131" i="41"/>
  <c r="AC165" i="41" s="1"/>
  <c r="Q131" i="41"/>
  <c r="Q165" i="41" s="1"/>
  <c r="AC130" i="41"/>
  <c r="AC164" i="41" s="1"/>
  <c r="Q130" i="41"/>
  <c r="Q164" i="41" s="1"/>
  <c r="AC129" i="41"/>
  <c r="AC163" i="41" s="1"/>
  <c r="Q129" i="41"/>
  <c r="Q163" i="41" s="1"/>
  <c r="AC128" i="41"/>
  <c r="AC162" i="41" s="1"/>
  <c r="Q128" i="41"/>
  <c r="Q162" i="41" s="1"/>
  <c r="AC127" i="41"/>
  <c r="AC161" i="41" s="1"/>
  <c r="Q127" i="41"/>
  <c r="Q161" i="41" s="1"/>
  <c r="AC126" i="41"/>
  <c r="AC160" i="41" s="1"/>
  <c r="Q126" i="41"/>
  <c r="Q160" i="41" s="1"/>
  <c r="AC125" i="41"/>
  <c r="AC159" i="41" s="1"/>
  <c r="Q125" i="41"/>
  <c r="Q159" i="41" s="1"/>
  <c r="AC124" i="41"/>
  <c r="AC158" i="41" s="1"/>
  <c r="Q124" i="41"/>
  <c r="Q158" i="41" s="1"/>
  <c r="X131" i="41"/>
  <c r="X165" i="41" s="1"/>
  <c r="AJ126" i="41"/>
  <c r="AJ160" i="41" s="1"/>
  <c r="AI139" i="41"/>
  <c r="AI173" i="41" s="1"/>
  <c r="W130" i="41"/>
  <c r="W164" i="41" s="1"/>
  <c r="AH130" i="41"/>
  <c r="AH164" i="41" s="1"/>
  <c r="AH125" i="41"/>
  <c r="AH159" i="41" s="1"/>
  <c r="U130" i="41"/>
  <c r="U126" i="41"/>
  <c r="AF131" i="41"/>
  <c r="AF165" i="41" s="1"/>
  <c r="T129" i="41"/>
  <c r="T163" i="41" s="1"/>
  <c r="T126" i="41"/>
  <c r="T160" i="41" s="1"/>
  <c r="S131" i="41"/>
  <c r="S165" i="41" s="1"/>
  <c r="AE128" i="41"/>
  <c r="AE162" i="41" s="1"/>
  <c r="AE125" i="41"/>
  <c r="AE159" i="41" s="1"/>
  <c r="R133" i="41"/>
  <c r="R167" i="41" s="1"/>
  <c r="AD130" i="41"/>
  <c r="AD164" i="41" s="1"/>
  <c r="R128" i="41"/>
  <c r="R162" i="41" s="1"/>
  <c r="AD125" i="41"/>
  <c r="AD159" i="41" s="1"/>
  <c r="AB133" i="41"/>
  <c r="AB167" i="41" s="1"/>
  <c r="G16" i="32" s="1"/>
  <c r="P133" i="41"/>
  <c r="P167" i="41" s="1"/>
  <c r="AB132" i="41"/>
  <c r="AB166" i="41" s="1"/>
  <c r="G15" i="32" s="1"/>
  <c r="P132" i="41"/>
  <c r="P166" i="41" s="1"/>
  <c r="AB131" i="41"/>
  <c r="AB165" i="41" s="1"/>
  <c r="G14" i="32" s="1"/>
  <c r="P131" i="41"/>
  <c r="P165" i="41" s="1"/>
  <c r="AB130" i="41"/>
  <c r="AB164" i="41" s="1"/>
  <c r="G13" i="32" s="1"/>
  <c r="P130" i="41"/>
  <c r="P164" i="41" s="1"/>
  <c r="AB129" i="41"/>
  <c r="AB163" i="41" s="1"/>
  <c r="G12" i="32" s="1"/>
  <c r="P129" i="41"/>
  <c r="P163" i="41" s="1"/>
  <c r="AB128" i="41"/>
  <c r="AB162" i="41" s="1"/>
  <c r="G11" i="32" s="1"/>
  <c r="P128" i="41"/>
  <c r="P162" i="41" s="1"/>
  <c r="AB127" i="41"/>
  <c r="AB161" i="41" s="1"/>
  <c r="G10" i="32" s="1"/>
  <c r="P127" i="41"/>
  <c r="P161" i="41" s="1"/>
  <c r="AB126" i="41"/>
  <c r="AB160" i="41" s="1"/>
  <c r="G9" i="32" s="1"/>
  <c r="P126" i="41"/>
  <c r="P160" i="41" s="1"/>
  <c r="AB125" i="41"/>
  <c r="AB159" i="41" s="1"/>
  <c r="G8" i="32" s="1"/>
  <c r="P125" i="41"/>
  <c r="P159" i="41" s="1"/>
  <c r="AB124" i="41"/>
  <c r="P124" i="41"/>
  <c r="P158" i="41" s="1"/>
  <c r="AJ130" i="41"/>
  <c r="AJ164" i="41" s="1"/>
  <c r="X125" i="41"/>
  <c r="X159" i="41" s="1"/>
  <c r="W129" i="41"/>
  <c r="W163" i="41" s="1"/>
  <c r="AH133" i="41"/>
  <c r="AH167" i="41" s="1"/>
  <c r="AH129" i="41"/>
  <c r="AH163" i="41" s="1"/>
  <c r="V126" i="41"/>
  <c r="V160" i="41" s="1"/>
  <c r="U139" i="41"/>
  <c r="U131" i="41"/>
  <c r="AG127" i="41"/>
  <c r="AG161" i="41" s="1"/>
  <c r="U125" i="41"/>
  <c r="AF139" i="41"/>
  <c r="AF173" i="41" s="1"/>
  <c r="AF133" i="41"/>
  <c r="AF167" i="41" s="1"/>
  <c r="AF130" i="41"/>
  <c r="AF164" i="41" s="1"/>
  <c r="T128" i="41"/>
  <c r="T162" i="41" s="1"/>
  <c r="AF125" i="41"/>
  <c r="AF159" i="41" s="1"/>
  <c r="AE139" i="41"/>
  <c r="AE173" i="41" s="1"/>
  <c r="AE133" i="41"/>
  <c r="AE167" i="41" s="1"/>
  <c r="AE130" i="41"/>
  <c r="AE164" i="41" s="1"/>
  <c r="S128" i="41"/>
  <c r="S162" i="41" s="1"/>
  <c r="S126" i="41"/>
  <c r="S160" i="41" s="1"/>
  <c r="AD133" i="41"/>
  <c r="AD167" i="41" s="1"/>
  <c r="R131" i="41"/>
  <c r="R165" i="41" s="1"/>
  <c r="AD128" i="41"/>
  <c r="AD162" i="41" s="1"/>
  <c r="R126" i="41"/>
  <c r="R160" i="41" s="1"/>
  <c r="AB139" i="41"/>
  <c r="AB173" i="41" s="1"/>
  <c r="AA139" i="41"/>
  <c r="AA173" i="41" s="1"/>
  <c r="AM133" i="41"/>
  <c r="AM167" i="41" s="1"/>
  <c r="AA133" i="41"/>
  <c r="AA167" i="41" s="1"/>
  <c r="F16" i="32" s="1"/>
  <c r="AM132" i="41"/>
  <c r="AM166" i="41" s="1"/>
  <c r="AA132" i="41"/>
  <c r="AA166" i="41" s="1"/>
  <c r="F15" i="32" s="1"/>
  <c r="AM131" i="41"/>
  <c r="AM165" i="41" s="1"/>
  <c r="AA131" i="41"/>
  <c r="AA165" i="41" s="1"/>
  <c r="F14" i="32" s="1"/>
  <c r="AM130" i="41"/>
  <c r="AM164" i="41" s="1"/>
  <c r="AA130" i="41"/>
  <c r="AA164" i="41" s="1"/>
  <c r="F13" i="32" s="1"/>
  <c r="AM129" i="41"/>
  <c r="AM163" i="41" s="1"/>
  <c r="AA129" i="41"/>
  <c r="AA163" i="41" s="1"/>
  <c r="F12" i="32" s="1"/>
  <c r="AM128" i="41"/>
  <c r="AM162" i="41" s="1"/>
  <c r="AA128" i="41"/>
  <c r="AA162" i="41" s="1"/>
  <c r="F11" i="32" s="1"/>
  <c r="AM127" i="41"/>
  <c r="AM161" i="41" s="1"/>
  <c r="AA127" i="41"/>
  <c r="AA161" i="41" s="1"/>
  <c r="F10" i="32" s="1"/>
  <c r="AM126" i="41"/>
  <c r="AM160" i="41" s="1"/>
  <c r="AA126" i="41"/>
  <c r="AA160" i="41" s="1"/>
  <c r="F9" i="32" s="1"/>
  <c r="AM125" i="41"/>
  <c r="AM159" i="41" s="1"/>
  <c r="AA125" i="41"/>
  <c r="AA159" i="41" s="1"/>
  <c r="F8" i="32" s="1"/>
  <c r="AM124" i="41"/>
  <c r="AM158" i="41" s="1"/>
  <c r="AA124" i="41"/>
  <c r="AJ132" i="41"/>
  <c r="AJ166" i="41" s="1"/>
  <c r="X128" i="41"/>
  <c r="X162" i="41" s="1"/>
  <c r="AI131" i="41"/>
  <c r="AI165" i="41" s="1"/>
  <c r="W127" i="41"/>
  <c r="W161" i="41" s="1"/>
  <c r="AI124" i="41"/>
  <c r="AI158" i="41" s="1"/>
  <c r="AH131" i="41"/>
  <c r="AH165" i="41" s="1"/>
  <c r="AH127" i="41"/>
  <c r="AH161" i="41" s="1"/>
  <c r="AG130" i="41"/>
  <c r="AG164" i="41" s="1"/>
  <c r="AG125" i="41"/>
  <c r="AG159" i="41" s="1"/>
  <c r="AF132" i="41"/>
  <c r="AF166" i="41" s="1"/>
  <c r="AF129" i="41"/>
  <c r="AF163" i="41" s="1"/>
  <c r="AF126" i="41"/>
  <c r="AF160" i="41" s="1"/>
  <c r="T124" i="41"/>
  <c r="T158" i="41" s="1"/>
  <c r="S133" i="41"/>
  <c r="S167" i="41" s="1"/>
  <c r="S130" i="41"/>
  <c r="S164" i="41" s="1"/>
  <c r="S127" i="41"/>
  <c r="S161" i="41" s="1"/>
  <c r="S124" i="41"/>
  <c r="S158" i="41" s="1"/>
  <c r="AD139" i="41"/>
  <c r="AD173" i="41" s="1"/>
  <c r="R132" i="41"/>
  <c r="R166" i="41" s="1"/>
  <c r="R130" i="41"/>
  <c r="R164" i="41" s="1"/>
  <c r="AD127" i="41"/>
  <c r="AD161" i="41" s="1"/>
  <c r="AD124" i="41"/>
  <c r="AD158" i="41" s="1"/>
  <c r="P139" i="41"/>
  <c r="P173" i="41" s="1"/>
  <c r="AM139" i="41"/>
  <c r="AM173" i="41" s="1"/>
  <c r="AL139" i="41"/>
  <c r="AL173" i="41" s="1"/>
  <c r="Z139" i="41"/>
  <c r="Z173" i="41" s="1"/>
  <c r="AL133" i="41"/>
  <c r="AL167" i="41" s="1"/>
  <c r="Z133" i="41"/>
  <c r="Z167" i="41" s="1"/>
  <c r="E16" i="32" s="1"/>
  <c r="AL132" i="41"/>
  <c r="AL166" i="41" s="1"/>
  <c r="Z132" i="41"/>
  <c r="Z166" i="41" s="1"/>
  <c r="E15" i="32" s="1"/>
  <c r="AL131" i="41"/>
  <c r="AL165" i="41" s="1"/>
  <c r="Z131" i="41"/>
  <c r="Z165" i="41" s="1"/>
  <c r="E14" i="32" s="1"/>
  <c r="AL130" i="41"/>
  <c r="AL164" i="41" s="1"/>
  <c r="Z130" i="41"/>
  <c r="Z164" i="41" s="1"/>
  <c r="E13" i="32" s="1"/>
  <c r="AL129" i="41"/>
  <c r="AL163" i="41" s="1"/>
  <c r="Z129" i="41"/>
  <c r="Z163" i="41" s="1"/>
  <c r="E12" i="32" s="1"/>
  <c r="AL128" i="41"/>
  <c r="AL162" i="41" s="1"/>
  <c r="Z128" i="41"/>
  <c r="Z162" i="41" s="1"/>
  <c r="E11" i="32" s="1"/>
  <c r="AL127" i="41"/>
  <c r="AL161" i="41" s="1"/>
  <c r="Z127" i="41"/>
  <c r="Z161" i="41" s="1"/>
  <c r="E10" i="32" s="1"/>
  <c r="AL126" i="41"/>
  <c r="AL160" i="41" s="1"/>
  <c r="Z126" i="41"/>
  <c r="Z160" i="41" s="1"/>
  <c r="E9" i="32" s="1"/>
  <c r="AL125" i="41"/>
  <c r="AL159" i="41" s="1"/>
  <c r="Z125" i="41"/>
  <c r="Z159" i="41" s="1"/>
  <c r="E8" i="32" s="1"/>
  <c r="AL124" i="41"/>
  <c r="AL158" i="41" s="1"/>
  <c r="Z124" i="41"/>
  <c r="X132" i="41"/>
  <c r="X166" i="41" s="1"/>
  <c r="X126" i="41"/>
  <c r="X160" i="41" s="1"/>
  <c r="W139" i="41"/>
  <c r="W173" i="41" s="1"/>
  <c r="AI133" i="41"/>
  <c r="AI167" i="41" s="1"/>
  <c r="AI128" i="41"/>
  <c r="AI162" i="41" s="1"/>
  <c r="W125" i="41"/>
  <c r="W159" i="41" s="1"/>
  <c r="V133" i="41"/>
  <c r="V167" i="41" s="1"/>
  <c r="V128" i="41"/>
  <c r="V162" i="41" s="1"/>
  <c r="V124" i="41"/>
  <c r="AG131" i="41"/>
  <c r="AG165" i="41" s="1"/>
  <c r="U127" i="41"/>
  <c r="AK139" i="41"/>
  <c r="AK173" i="41" s="1"/>
  <c r="Y139" i="41"/>
  <c r="Y173" i="41" s="1"/>
  <c r="AK133" i="41"/>
  <c r="AK167" i="41" s="1"/>
  <c r="Y133" i="41"/>
  <c r="Y167" i="41" s="1"/>
  <c r="D16" i="32" s="1"/>
  <c r="AK132" i="41"/>
  <c r="AK166" i="41" s="1"/>
  <c r="Y132" i="41"/>
  <c r="Y166" i="41" s="1"/>
  <c r="D15" i="32" s="1"/>
  <c r="AK131" i="41"/>
  <c r="AK165" i="41" s="1"/>
  <c r="Y131" i="41"/>
  <c r="Y165" i="41" s="1"/>
  <c r="D14" i="32" s="1"/>
  <c r="AK130" i="41"/>
  <c r="AK164" i="41" s="1"/>
  <c r="Y130" i="41"/>
  <c r="Y164" i="41" s="1"/>
  <c r="D13" i="32" s="1"/>
  <c r="AK129" i="41"/>
  <c r="AK163" i="41" s="1"/>
  <c r="Y129" i="41"/>
  <c r="Y163" i="41" s="1"/>
  <c r="D12" i="32" s="1"/>
  <c r="AK128" i="41"/>
  <c r="AK162" i="41" s="1"/>
  <c r="Y128" i="41"/>
  <c r="Y162" i="41" s="1"/>
  <c r="D11" i="32" s="1"/>
  <c r="AK127" i="41"/>
  <c r="AK161" i="41" s="1"/>
  <c r="Y127" i="41"/>
  <c r="Y161" i="41" s="1"/>
  <c r="D10" i="32" s="1"/>
  <c r="AK126" i="41"/>
  <c r="AK160" i="41" s="1"/>
  <c r="Y126" i="41"/>
  <c r="Y160" i="41" s="1"/>
  <c r="D9" i="32" s="1"/>
  <c r="AK125" i="41"/>
  <c r="AK159" i="41" s="1"/>
  <c r="Y125" i="41"/>
  <c r="Y159" i="41" s="1"/>
  <c r="D8" i="32" s="1"/>
  <c r="AK124" i="41"/>
  <c r="AK158" i="41" s="1"/>
  <c r="Y124" i="41"/>
  <c r="AD96" i="38"/>
  <c r="AD96" i="41" s="1"/>
  <c r="AE96" i="38"/>
  <c r="AF96" i="38"/>
  <c r="AG96" i="38"/>
  <c r="AG96" i="41" s="1"/>
  <c r="AH96" i="38"/>
  <c r="AH96" i="41" s="1"/>
  <c r="AL96" i="38"/>
  <c r="AL96" i="41" s="1"/>
  <c r="AM96" i="38"/>
  <c r="AM96" i="41" s="1"/>
  <c r="AI96" i="38"/>
  <c r="AI96" i="41" s="1"/>
  <c r="AJ96" i="38"/>
  <c r="AJ96" i="41" s="1"/>
  <c r="AK96" i="38"/>
  <c r="AK96" i="41" s="1"/>
  <c r="AC96" i="38"/>
  <c r="AC96" i="41" s="1"/>
  <c r="AL94" i="38"/>
  <c r="AL94" i="41" s="1"/>
  <c r="AH94" i="38"/>
  <c r="AH94" i="41" s="1"/>
  <c r="AI94" i="38"/>
  <c r="AM94" i="38"/>
  <c r="AD94" i="38"/>
  <c r="AD94" i="41" s="1"/>
  <c r="AJ94" i="38"/>
  <c r="AJ94" i="41" s="1"/>
  <c r="AK94" i="38"/>
  <c r="AK94" i="41" s="1"/>
  <c r="AE94" i="38"/>
  <c r="AE94" i="41" s="1"/>
  <c r="AC94" i="38"/>
  <c r="AC94" i="41" s="1"/>
  <c r="AF94" i="38"/>
  <c r="AF94" i="41" s="1"/>
  <c r="AG94" i="38"/>
  <c r="AG94" i="41" s="1"/>
  <c r="AD106" i="38"/>
  <c r="AH106" i="38"/>
  <c r="AG106" i="38"/>
  <c r="AE106" i="38"/>
  <c r="AC106" i="38"/>
  <c r="AF106" i="38"/>
  <c r="AJ105" i="41"/>
  <c r="AC105" i="38"/>
  <c r="AC105" i="41" s="1"/>
  <c r="AE105" i="38"/>
  <c r="AE105" i="41" s="1"/>
  <c r="AG105" i="38"/>
  <c r="AG105" i="41" s="1"/>
  <c r="AM105" i="41"/>
  <c r="AH105" i="38"/>
  <c r="AD105" i="38"/>
  <c r="AD105" i="41" s="1"/>
  <c r="AF105" i="38"/>
  <c r="AJ93" i="38"/>
  <c r="AJ93" i="41" s="1"/>
  <c r="AL93" i="38"/>
  <c r="AL93" i="41" s="1"/>
  <c r="AI93" i="38"/>
  <c r="AI93" i="41" s="1"/>
  <c r="AK93" i="38"/>
  <c r="AK93" i="41" s="1"/>
  <c r="AM93" i="38"/>
  <c r="AM93" i="41" s="1"/>
  <c r="AC93" i="38"/>
  <c r="AG93" i="38"/>
  <c r="AD93" i="38"/>
  <c r="AD93" i="41" s="1"/>
  <c r="AE93" i="38"/>
  <c r="AE93" i="41" s="1"/>
  <c r="AF93" i="38"/>
  <c r="AF93" i="41" s="1"/>
  <c r="AH93" i="38"/>
  <c r="AH93" i="41" s="1"/>
  <c r="AH104" i="38"/>
  <c r="AJ104" i="38"/>
  <c r="AK104" i="38"/>
  <c r="AK104" i="41" s="1"/>
  <c r="AL104" i="38"/>
  <c r="AF104" i="38"/>
  <c r="AF104" i="41" s="1"/>
  <c r="AI104" i="38"/>
  <c r="AC104" i="38"/>
  <c r="AD104" i="38"/>
  <c r="AM104" i="38"/>
  <c r="AM104" i="41" s="1"/>
  <c r="AE104" i="38"/>
  <c r="AE104" i="41" s="1"/>
  <c r="AG104" i="38"/>
  <c r="AG104" i="41" s="1"/>
  <c r="AH92" i="38"/>
  <c r="AJ92" i="38"/>
  <c r="AJ92" i="41" s="1"/>
  <c r="AK92" i="38"/>
  <c r="AK92" i="41" s="1"/>
  <c r="AC92" i="38"/>
  <c r="AC92" i="41" s="1"/>
  <c r="AL92" i="38"/>
  <c r="AL92" i="41" s="1"/>
  <c r="AD92" i="38"/>
  <c r="AD92" i="41" s="1"/>
  <c r="AI92" i="38"/>
  <c r="AI92" i="41" s="1"/>
  <c r="AF92" i="38"/>
  <c r="AM92" i="38"/>
  <c r="AE92" i="38"/>
  <c r="AE92" i="41" s="1"/>
  <c r="AG92" i="38"/>
  <c r="AG92" i="41" s="1"/>
  <c r="AD95" i="38"/>
  <c r="AD95" i="41" s="1"/>
  <c r="AE95" i="38"/>
  <c r="AE95" i="41" s="1"/>
  <c r="AF95" i="38"/>
  <c r="AF95" i="41" s="1"/>
  <c r="AL95" i="38"/>
  <c r="AL95" i="41" s="1"/>
  <c r="AM95" i="38"/>
  <c r="AM95" i="41" s="1"/>
  <c r="AG95" i="38"/>
  <c r="AG95" i="41" s="1"/>
  <c r="AH95" i="38"/>
  <c r="AH95" i="41" s="1"/>
  <c r="AC95" i="38"/>
  <c r="AC95" i="41" s="1"/>
  <c r="AI95" i="38"/>
  <c r="AJ95" i="38"/>
  <c r="AK95" i="38"/>
  <c r="AK95" i="41" s="1"/>
  <c r="AF103" i="38"/>
  <c r="AF103" i="41" s="1"/>
  <c r="AG103" i="38"/>
  <c r="AG103" i="41" s="1"/>
  <c r="AH103" i="38"/>
  <c r="AH103" i="41" s="1"/>
  <c r="AC103" i="38"/>
  <c r="AC103" i="41" s="1"/>
  <c r="AI103" i="38"/>
  <c r="AJ103" i="38"/>
  <c r="AJ103" i="41" s="1"/>
  <c r="AE103" i="38"/>
  <c r="AK103" i="38"/>
  <c r="AK103" i="41" s="1"/>
  <c r="AL103" i="38"/>
  <c r="AM103" i="38"/>
  <c r="AD103" i="38"/>
  <c r="AF91" i="38"/>
  <c r="AF91" i="41" s="1"/>
  <c r="AH91" i="38"/>
  <c r="AH91" i="41" s="1"/>
  <c r="AC91" i="38"/>
  <c r="AD91" i="38"/>
  <c r="AG91" i="38"/>
  <c r="AG91" i="41" s="1"/>
  <c r="AI91" i="38"/>
  <c r="AI91" i="41" s="1"/>
  <c r="AJ91" i="38"/>
  <c r="AJ91" i="41" s="1"/>
  <c r="AE91" i="38"/>
  <c r="AE91" i="41" s="1"/>
  <c r="AK91" i="38"/>
  <c r="AK91" i="41" s="1"/>
  <c r="AL91" i="38"/>
  <c r="AL91" i="41" s="1"/>
  <c r="AM91" i="38"/>
  <c r="AD102" i="38"/>
  <c r="AF102" i="38"/>
  <c r="AF102" i="41" s="1"/>
  <c r="AG102" i="38"/>
  <c r="AG102" i="41" s="1"/>
  <c r="AH102" i="38"/>
  <c r="AH102" i="41" s="1"/>
  <c r="AL102" i="38"/>
  <c r="AL102" i="41" s="1"/>
  <c r="AE102" i="38"/>
  <c r="AE102" i="41" s="1"/>
  <c r="AC102" i="38"/>
  <c r="AK102" i="38"/>
  <c r="AK102" i="41" s="1"/>
  <c r="AM102" i="38"/>
  <c r="AM102" i="41" s="1"/>
  <c r="AI102" i="38"/>
  <c r="AI102" i="41" s="1"/>
  <c r="AJ102" i="38"/>
  <c r="AD90" i="38"/>
  <c r="AG90" i="38"/>
  <c r="AH90" i="38"/>
  <c r="AH90" i="41" s="1"/>
  <c r="AM90" i="38"/>
  <c r="AM90" i="41" s="1"/>
  <c r="AE90" i="38"/>
  <c r="AE90" i="41" s="1"/>
  <c r="AF90" i="38"/>
  <c r="AL90" i="38"/>
  <c r="AL90" i="41" s="1"/>
  <c r="AI90" i="38"/>
  <c r="AI90" i="41" s="1"/>
  <c r="AJ90" i="38"/>
  <c r="AJ90" i="41" s="1"/>
  <c r="AC90" i="38"/>
  <c r="AC90" i="41" s="1"/>
  <c r="AK90" i="38"/>
  <c r="AK90" i="41" s="1"/>
  <c r="AC101" i="38"/>
  <c r="AK101" i="38"/>
  <c r="AM101" i="38"/>
  <c r="AD101" i="38"/>
  <c r="AD101" i="41" s="1"/>
  <c r="AE101" i="38"/>
  <c r="AE101" i="41" s="1"/>
  <c r="AF101" i="38"/>
  <c r="AF101" i="41" s="1"/>
  <c r="AL101" i="38"/>
  <c r="AL101" i="41" s="1"/>
  <c r="AG101" i="38"/>
  <c r="AG101" i="41" s="1"/>
  <c r="AH101" i="38"/>
  <c r="AI101" i="38"/>
  <c r="AI101" i="41" s="1"/>
  <c r="AJ101" i="38"/>
  <c r="AJ101" i="41" s="1"/>
  <c r="AF97" i="38"/>
  <c r="AF97" i="41" s="1"/>
  <c r="AH97" i="38"/>
  <c r="AI97" i="38"/>
  <c r="AJ97" i="38"/>
  <c r="AG97" i="38"/>
  <c r="AG97" i="41" s="1"/>
  <c r="AC97" i="38"/>
  <c r="AC97" i="41" s="1"/>
  <c r="AK97" i="38"/>
  <c r="AK97" i="41" s="1"/>
  <c r="AL97" i="38"/>
  <c r="AL97" i="41" s="1"/>
  <c r="AM97" i="38"/>
  <c r="AM97" i="41" s="1"/>
  <c r="AD97" i="38"/>
  <c r="AD97" i="41" s="1"/>
  <c r="AE97" i="38"/>
  <c r="AE97" i="41" s="1"/>
  <c r="AL100" i="38"/>
  <c r="AL100" i="41" s="1"/>
  <c r="AD100" i="38"/>
  <c r="AD100" i="41" s="1"/>
  <c r="AM100" i="38"/>
  <c r="AH100" i="38"/>
  <c r="AE100" i="38"/>
  <c r="AE100" i="41" s="1"/>
  <c r="AF100" i="38"/>
  <c r="AF100" i="41" s="1"/>
  <c r="AG100" i="38"/>
  <c r="AG100" i="41" s="1"/>
  <c r="AI100" i="38"/>
  <c r="AI100" i="41" s="1"/>
  <c r="AJ100" i="38"/>
  <c r="AJ100" i="41" s="1"/>
  <c r="AK100" i="38"/>
  <c r="AC100" i="38"/>
  <c r="AJ99" i="38"/>
  <c r="AJ99" i="41" s="1"/>
  <c r="AL99" i="38"/>
  <c r="AL99" i="41" s="1"/>
  <c r="AM99" i="38"/>
  <c r="AM99" i="41" s="1"/>
  <c r="AH99" i="38"/>
  <c r="AH99" i="41" s="1"/>
  <c r="AC99" i="38"/>
  <c r="AK99" i="38"/>
  <c r="AG99" i="38"/>
  <c r="AG99" i="41" s="1"/>
  <c r="AI99" i="38"/>
  <c r="AI99" i="41" s="1"/>
  <c r="AD99" i="38"/>
  <c r="AE99" i="38"/>
  <c r="AE99" i="41" s="1"/>
  <c r="AF99" i="38"/>
  <c r="AF99" i="41" s="1"/>
  <c r="AH98" i="38"/>
  <c r="AH98" i="41" s="1"/>
  <c r="AD98" i="38"/>
  <c r="AD98" i="41" s="1"/>
  <c r="AE98" i="38"/>
  <c r="AE98" i="41" s="1"/>
  <c r="AG98" i="38"/>
  <c r="AG98" i="41" s="1"/>
  <c r="AI98" i="38"/>
  <c r="AI98" i="41" s="1"/>
  <c r="AJ98" i="38"/>
  <c r="AK98" i="38"/>
  <c r="AL98" i="38"/>
  <c r="AL98" i="41" s="1"/>
  <c r="AF98" i="38"/>
  <c r="AF98" i="41" s="1"/>
  <c r="AM98" i="38"/>
  <c r="AM98" i="41" s="1"/>
  <c r="AC98" i="38"/>
  <c r="AC98" i="41" s="1"/>
  <c r="AD73" i="38"/>
  <c r="AD73" i="41" s="1"/>
  <c r="AG73" i="38"/>
  <c r="AG73" i="41" s="1"/>
  <c r="AE73" i="38"/>
  <c r="AF73" i="38"/>
  <c r="AF73" i="41" s="1"/>
  <c r="AH73" i="38"/>
  <c r="AH73" i="41" s="1"/>
  <c r="AI73" i="38"/>
  <c r="AJ73" i="38"/>
  <c r="AC73" i="38"/>
  <c r="AK73" i="38"/>
  <c r="AK73" i="41" s="1"/>
  <c r="AL73" i="38"/>
  <c r="AM73" i="38"/>
  <c r="AM73" i="41" s="1"/>
  <c r="AC84" i="38"/>
  <c r="AC84" i="41" s="1"/>
  <c r="AD84" i="38"/>
  <c r="AD84" i="41" s="1"/>
  <c r="AE84" i="38"/>
  <c r="AI84" i="38"/>
  <c r="AI84" i="41" s="1"/>
  <c r="AM84" i="38"/>
  <c r="AM84" i="41" s="1"/>
  <c r="AF84" i="38"/>
  <c r="AF84" i="41" s="1"/>
  <c r="AG84" i="38"/>
  <c r="AH84" i="38"/>
  <c r="AJ84" i="38"/>
  <c r="AK84" i="38"/>
  <c r="AK84" i="41" s="1"/>
  <c r="AL84" i="38"/>
  <c r="AL84" i="41" s="1"/>
  <c r="AL83" i="38"/>
  <c r="AL83" i="41" s="1"/>
  <c r="AG83" i="38"/>
  <c r="AI83" i="38"/>
  <c r="AI83" i="41" s="1"/>
  <c r="AJ83" i="38"/>
  <c r="AC83" i="38"/>
  <c r="AC83" i="41" s="1"/>
  <c r="AM83" i="38"/>
  <c r="AM83" i="41" s="1"/>
  <c r="AH83" i="38"/>
  <c r="AH83" i="41" s="1"/>
  <c r="AD83" i="38"/>
  <c r="AE83" i="38"/>
  <c r="AF83" i="38"/>
  <c r="AK83" i="38"/>
  <c r="AF80" i="38"/>
  <c r="AF80" i="41" s="1"/>
  <c r="AH80" i="38"/>
  <c r="AH80" i="41" s="1"/>
  <c r="AI80" i="38"/>
  <c r="AI80" i="41" s="1"/>
  <c r="AG80" i="38"/>
  <c r="AG80" i="41" s="1"/>
  <c r="AE80" i="38"/>
  <c r="AE80" i="41" s="1"/>
  <c r="AJ80" i="38"/>
  <c r="AJ80" i="41" s="1"/>
  <c r="AK80" i="38"/>
  <c r="AK80" i="41" s="1"/>
  <c r="AL80" i="38"/>
  <c r="AL80" i="41" s="1"/>
  <c r="AM80" i="38"/>
  <c r="AM80" i="41" s="1"/>
  <c r="AC80" i="38"/>
  <c r="AD80" i="38"/>
  <c r="AD85" i="38"/>
  <c r="AD85" i="41" s="1"/>
  <c r="AF85" i="38"/>
  <c r="AF85" i="41" s="1"/>
  <c r="AG85" i="38"/>
  <c r="AG85" i="41" s="1"/>
  <c r="AL85" i="38"/>
  <c r="AL85" i="41" s="1"/>
  <c r="AE85" i="38"/>
  <c r="AC85" i="38"/>
  <c r="AH85" i="38"/>
  <c r="AH85" i="41" s="1"/>
  <c r="AI85" i="38"/>
  <c r="AI85" i="41" s="1"/>
  <c r="AJ85" i="38"/>
  <c r="AJ85" i="41" s="1"/>
  <c r="AK85" i="38"/>
  <c r="AM85" i="38"/>
  <c r="AJ82" i="38"/>
  <c r="AJ82" i="41" s="1"/>
  <c r="AL82" i="38"/>
  <c r="AL82" i="41" s="1"/>
  <c r="AM82" i="38"/>
  <c r="AM82" i="41" s="1"/>
  <c r="AF82" i="38"/>
  <c r="AF82" i="41" s="1"/>
  <c r="AI82" i="38"/>
  <c r="AI82" i="41" s="1"/>
  <c r="AK82" i="38"/>
  <c r="AK82" i="41" s="1"/>
  <c r="AG82" i="38"/>
  <c r="AG82" i="41" s="1"/>
  <c r="AC82" i="38"/>
  <c r="AC82" i="41" s="1"/>
  <c r="AH82" i="38"/>
  <c r="AH82" i="41" s="1"/>
  <c r="AD82" i="38"/>
  <c r="AD82" i="41" s="1"/>
  <c r="AE82" i="38"/>
  <c r="AE82" i="41" s="1"/>
  <c r="AD79" i="38"/>
  <c r="AM79" i="38"/>
  <c r="AE79" i="38"/>
  <c r="AE79" i="41" s="1"/>
  <c r="AF79" i="38"/>
  <c r="AG79" i="38"/>
  <c r="AG79" i="41" s="1"/>
  <c r="AL79" i="38"/>
  <c r="AL79" i="41" s="1"/>
  <c r="AH79" i="38"/>
  <c r="AH79" i="41" s="1"/>
  <c r="AI79" i="38"/>
  <c r="AI79" i="41" s="1"/>
  <c r="AJ79" i="38"/>
  <c r="AJ79" i="41" s="1"/>
  <c r="AK79" i="38"/>
  <c r="AK79" i="41" s="1"/>
  <c r="AC79" i="38"/>
  <c r="AC79" i="41" s="1"/>
  <c r="AD78" i="38"/>
  <c r="AD78" i="41" s="1"/>
  <c r="AE78" i="38"/>
  <c r="AJ78" i="38"/>
  <c r="AL78" i="38"/>
  <c r="AL78" i="41" s="1"/>
  <c r="AM78" i="38"/>
  <c r="AM78" i="41" s="1"/>
  <c r="AK78" i="38"/>
  <c r="AK78" i="41" s="1"/>
  <c r="AF78" i="38"/>
  <c r="AF78" i="41" s="1"/>
  <c r="AG78" i="38"/>
  <c r="AG78" i="41" s="1"/>
  <c r="AH78" i="38"/>
  <c r="AH78" i="41" s="1"/>
  <c r="AC78" i="38"/>
  <c r="AC78" i="41" s="1"/>
  <c r="AI78" i="38"/>
  <c r="AI78" i="41" s="1"/>
  <c r="AL89" i="38"/>
  <c r="AL89" i="41" s="1"/>
  <c r="AG89" i="38"/>
  <c r="AH89" i="38"/>
  <c r="AI89" i="38"/>
  <c r="AM89" i="38"/>
  <c r="AM89" i="41" s="1"/>
  <c r="AD89" i="38"/>
  <c r="AD89" i="41" s="1"/>
  <c r="AE89" i="38"/>
  <c r="AE89" i="41" s="1"/>
  <c r="AC89" i="38"/>
  <c r="AF89" i="38"/>
  <c r="AF89" i="41" s="1"/>
  <c r="AJ89" i="38"/>
  <c r="AK89" i="38"/>
  <c r="AK89" i="41" s="1"/>
  <c r="AL77" i="38"/>
  <c r="AL77" i="41" s="1"/>
  <c r="AM77" i="38"/>
  <c r="AM77" i="41" s="1"/>
  <c r="AD77" i="38"/>
  <c r="AD77" i="41" s="1"/>
  <c r="AE77" i="38"/>
  <c r="AC77" i="38"/>
  <c r="AF77" i="38"/>
  <c r="AF77" i="41" s="1"/>
  <c r="AG77" i="38"/>
  <c r="AG77" i="41" s="1"/>
  <c r="AH77" i="38"/>
  <c r="AH77" i="41" s="1"/>
  <c r="AI77" i="38"/>
  <c r="AI77" i="41" s="1"/>
  <c r="AJ77" i="38"/>
  <c r="AJ77" i="41" s="1"/>
  <c r="AK77" i="38"/>
  <c r="AK77" i="41" s="1"/>
  <c r="AJ88" i="38"/>
  <c r="AJ88" i="41" s="1"/>
  <c r="AH88" i="38"/>
  <c r="AH88" i="41" s="1"/>
  <c r="AK88" i="38"/>
  <c r="AK88" i="41" s="1"/>
  <c r="AL88" i="38"/>
  <c r="AL88" i="41" s="1"/>
  <c r="AM88" i="38"/>
  <c r="AE88" i="38"/>
  <c r="AF88" i="38"/>
  <c r="AF88" i="41" s="1"/>
  <c r="AI88" i="38"/>
  <c r="AI88" i="41" s="1"/>
  <c r="AC88" i="38"/>
  <c r="AC88" i="41" s="1"/>
  <c r="AD88" i="38"/>
  <c r="AD88" i="41" s="1"/>
  <c r="AG88" i="38"/>
  <c r="AG88" i="41" s="1"/>
  <c r="AJ76" i="38"/>
  <c r="AJ76" i="41" s="1"/>
  <c r="AL76" i="38"/>
  <c r="AL76" i="41" s="1"/>
  <c r="AF76" i="38"/>
  <c r="AF76" i="41" s="1"/>
  <c r="AG76" i="38"/>
  <c r="AG76" i="41" s="1"/>
  <c r="AK76" i="38"/>
  <c r="AK76" i="41" s="1"/>
  <c r="AM76" i="38"/>
  <c r="AH76" i="38"/>
  <c r="AH76" i="41" s="1"/>
  <c r="AI76" i="38"/>
  <c r="AI76" i="41" s="1"/>
  <c r="AC76" i="38"/>
  <c r="AC76" i="41" s="1"/>
  <c r="AD76" i="38"/>
  <c r="AD76" i="41" s="1"/>
  <c r="AE76" i="38"/>
  <c r="AE76" i="41" s="1"/>
  <c r="AH87" i="38"/>
  <c r="AH87" i="41" s="1"/>
  <c r="AJ87" i="38"/>
  <c r="AJ87" i="41" s="1"/>
  <c r="AK87" i="38"/>
  <c r="AK87" i="41" s="1"/>
  <c r="AI87" i="38"/>
  <c r="AI87" i="41" s="1"/>
  <c r="AC87" i="38"/>
  <c r="AC87" i="41" s="1"/>
  <c r="AE87" i="38"/>
  <c r="AL87" i="38"/>
  <c r="AM87" i="38"/>
  <c r="AD87" i="38"/>
  <c r="AD87" i="41" s="1"/>
  <c r="AF87" i="38"/>
  <c r="AF87" i="41" s="1"/>
  <c r="AG87" i="38"/>
  <c r="AG87" i="41" s="1"/>
  <c r="AH75" i="38"/>
  <c r="AH75" i="41" s="1"/>
  <c r="AK75" i="38"/>
  <c r="AK75" i="41" s="1"/>
  <c r="AC75" i="38"/>
  <c r="AC75" i="41" s="1"/>
  <c r="AF75" i="38"/>
  <c r="AF75" i="41" s="1"/>
  <c r="AG75" i="38"/>
  <c r="AG75" i="41" s="1"/>
  <c r="AI75" i="38"/>
  <c r="AI75" i="41" s="1"/>
  <c r="AJ75" i="38"/>
  <c r="AJ75" i="41" s="1"/>
  <c r="AD75" i="38"/>
  <c r="AE75" i="38"/>
  <c r="AL75" i="38"/>
  <c r="AL75" i="41" s="1"/>
  <c r="AM75" i="38"/>
  <c r="AM75" i="41" s="1"/>
  <c r="AH81" i="38"/>
  <c r="AI81" i="38"/>
  <c r="AJ81" i="38"/>
  <c r="AJ81" i="41" s="1"/>
  <c r="AK81" i="38"/>
  <c r="AK81" i="41" s="1"/>
  <c r="AC81" i="38"/>
  <c r="AC81" i="41" s="1"/>
  <c r="AF81" i="38"/>
  <c r="AF81" i="41" s="1"/>
  <c r="AL81" i="38"/>
  <c r="AL81" i="41" s="1"/>
  <c r="AM81" i="38"/>
  <c r="AM81" i="41" s="1"/>
  <c r="AD81" i="38"/>
  <c r="AE81" i="38"/>
  <c r="AE81" i="41" s="1"/>
  <c r="AG81" i="38"/>
  <c r="AG81" i="41" s="1"/>
  <c r="AF86" i="38"/>
  <c r="AF86" i="41" s="1"/>
  <c r="AE86" i="38"/>
  <c r="AE86" i="41" s="1"/>
  <c r="AG86" i="38"/>
  <c r="AH86" i="38"/>
  <c r="AH86" i="41" s="1"/>
  <c r="AC86" i="38"/>
  <c r="AI86" i="38"/>
  <c r="AI86" i="41" s="1"/>
  <c r="AD86" i="38"/>
  <c r="AJ86" i="38"/>
  <c r="AJ86" i="41" s="1"/>
  <c r="AK86" i="38"/>
  <c r="AL86" i="38"/>
  <c r="AM86" i="38"/>
  <c r="AF74" i="38"/>
  <c r="AF74" i="41" s="1"/>
  <c r="AH74" i="38"/>
  <c r="AH74" i="41" s="1"/>
  <c r="AC74" i="38"/>
  <c r="AC74" i="41" s="1"/>
  <c r="AG74" i="38"/>
  <c r="AG74" i="41" s="1"/>
  <c r="AI74" i="38"/>
  <c r="AI74" i="41" s="1"/>
  <c r="AJ74" i="38"/>
  <c r="AJ74" i="41" s="1"/>
  <c r="AK74" i="38"/>
  <c r="AK74" i="41" s="1"/>
  <c r="AL74" i="38"/>
  <c r="AL74" i="41" s="1"/>
  <c r="AM74" i="38"/>
  <c r="AM74" i="41" s="1"/>
  <c r="AD74" i="38"/>
  <c r="AD74" i="41" s="1"/>
  <c r="AE74" i="38"/>
  <c r="W21" i="36"/>
  <c r="G23" i="32"/>
  <c r="W20" i="36"/>
  <c r="G22" i="32"/>
  <c r="W19" i="36"/>
  <c r="G21" i="32"/>
  <c r="W18" i="36"/>
  <c r="G20" i="32"/>
  <c r="W17" i="36"/>
  <c r="G19" i="32"/>
  <c r="W16" i="36"/>
  <c r="G18" i="32"/>
  <c r="W15" i="36"/>
  <c r="G17" i="32"/>
  <c r="V18" i="36"/>
  <c r="F20" i="32"/>
  <c r="U20" i="36"/>
  <c r="E22" i="32"/>
  <c r="U19" i="36"/>
  <c r="E21" i="32"/>
  <c r="U18" i="36"/>
  <c r="E20" i="32"/>
  <c r="T21" i="36"/>
  <c r="D23" i="32"/>
  <c r="T20" i="36"/>
  <c r="D22" i="32"/>
  <c r="T18" i="36"/>
  <c r="D20" i="32"/>
  <c r="V21" i="36"/>
  <c r="F23" i="32"/>
  <c r="U16" i="36"/>
  <c r="E18" i="32"/>
  <c r="U15" i="36"/>
  <c r="E17" i="32"/>
  <c r="T17" i="36"/>
  <c r="D19" i="32"/>
  <c r="T15" i="36"/>
  <c r="D17" i="32"/>
  <c r="V20" i="36"/>
  <c r="F22" i="32"/>
  <c r="V17" i="36"/>
  <c r="F19" i="32"/>
  <c r="V15" i="36"/>
  <c r="F17" i="32"/>
  <c r="U21" i="36"/>
  <c r="E23" i="32"/>
  <c r="U17" i="36"/>
  <c r="E19" i="32"/>
  <c r="T16" i="36"/>
  <c r="D18" i="32"/>
  <c r="V19" i="36"/>
  <c r="F21" i="32"/>
  <c r="V16" i="36"/>
  <c r="F18" i="32"/>
  <c r="T19" i="36"/>
  <c r="D21" i="32"/>
  <c r="P73" i="38"/>
  <c r="P73" i="41" s="1"/>
  <c r="R100" i="38"/>
  <c r="R100" i="41" s="1"/>
  <c r="Z100" i="38"/>
  <c r="Z100" i="41" s="1"/>
  <c r="AH100" i="41"/>
  <c r="T100" i="38"/>
  <c r="T100" i="41" s="1"/>
  <c r="AC100" i="41"/>
  <c r="V100" i="38"/>
  <c r="V100" i="41" s="1"/>
  <c r="W100" i="38"/>
  <c r="W100" i="41" s="1"/>
  <c r="AB100" i="38"/>
  <c r="AB100" i="41" s="1"/>
  <c r="P100" i="38"/>
  <c r="P100" i="41" s="1"/>
  <c r="Q100" i="38"/>
  <c r="Q100" i="41" s="1"/>
  <c r="S100" i="38"/>
  <c r="S100" i="41" s="1"/>
  <c r="U100" i="38"/>
  <c r="U100" i="41" s="1"/>
  <c r="Y100" i="38"/>
  <c r="Y100" i="41" s="1"/>
  <c r="AM100" i="41"/>
  <c r="AA100" i="38"/>
  <c r="AA100" i="41" s="1"/>
  <c r="X100" i="38"/>
  <c r="X100" i="41" s="1"/>
  <c r="AK100" i="41"/>
  <c r="R106" i="38"/>
  <c r="Z106" i="38"/>
  <c r="V106" i="38"/>
  <c r="X106" i="38"/>
  <c r="P106" i="38"/>
  <c r="P106" i="41" s="1"/>
  <c r="Y106" i="38"/>
  <c r="Q106" i="38"/>
  <c r="S106" i="38"/>
  <c r="W106" i="38"/>
  <c r="T106" i="38"/>
  <c r="U106" i="38"/>
  <c r="AB106" i="38"/>
  <c r="AA106" i="38"/>
  <c r="U98" i="38"/>
  <c r="U98" i="41" s="1"/>
  <c r="R98" i="38"/>
  <c r="R98" i="41" s="1"/>
  <c r="Z98" i="38"/>
  <c r="Z98" i="41" s="1"/>
  <c r="T98" i="38"/>
  <c r="T98" i="41" s="1"/>
  <c r="W98" i="38"/>
  <c r="W98" i="41" s="1"/>
  <c r="X98" i="38"/>
  <c r="X98" i="41" s="1"/>
  <c r="P98" i="38"/>
  <c r="P98" i="41" s="1"/>
  <c r="Q98" i="38"/>
  <c r="Q98" i="41" s="1"/>
  <c r="AJ98" i="41"/>
  <c r="S98" i="38"/>
  <c r="S98" i="41" s="1"/>
  <c r="AK98" i="41"/>
  <c r="V98" i="38"/>
  <c r="V98" i="41" s="1"/>
  <c r="Y98" i="38"/>
  <c r="Y98" i="41" s="1"/>
  <c r="AB98" i="38"/>
  <c r="AB98" i="41" s="1"/>
  <c r="AA98" i="38"/>
  <c r="AA98" i="41" s="1"/>
  <c r="S90" i="38"/>
  <c r="S90" i="41" s="1"/>
  <c r="AA90" i="38"/>
  <c r="AA90" i="41" s="1"/>
  <c r="Q90" i="38"/>
  <c r="Q90" i="41" s="1"/>
  <c r="Z90" i="38"/>
  <c r="Z90" i="41" s="1"/>
  <c r="T90" i="38"/>
  <c r="T90" i="41" s="1"/>
  <c r="U90" i="38"/>
  <c r="U90" i="41" s="1"/>
  <c r="AD90" i="41"/>
  <c r="W90" i="38"/>
  <c r="W90" i="41" s="1"/>
  <c r="X90" i="38"/>
  <c r="X90" i="41" s="1"/>
  <c r="P90" i="38"/>
  <c r="P90" i="41" s="1"/>
  <c r="Y90" i="38"/>
  <c r="Y90" i="41" s="1"/>
  <c r="AB90" i="38"/>
  <c r="AB90" i="41" s="1"/>
  <c r="R90" i="38"/>
  <c r="R90" i="41" s="1"/>
  <c r="AG90" i="41"/>
  <c r="V90" i="38"/>
  <c r="V90" i="41" s="1"/>
  <c r="AF90" i="41"/>
  <c r="R82" i="38"/>
  <c r="R82" i="41" s="1"/>
  <c r="Z82" i="38"/>
  <c r="Z82" i="41" s="1"/>
  <c r="T82" i="38"/>
  <c r="T82" i="41" s="1"/>
  <c r="V82" i="38"/>
  <c r="V82" i="41" s="1"/>
  <c r="W82" i="38"/>
  <c r="W82" i="41" s="1"/>
  <c r="Y82" i="38"/>
  <c r="Y82" i="41" s="1"/>
  <c r="AA82" i="38"/>
  <c r="AA82" i="41" s="1"/>
  <c r="Q82" i="38"/>
  <c r="Q82" i="41" s="1"/>
  <c r="AB82" i="38"/>
  <c r="AB82" i="41" s="1"/>
  <c r="P82" i="38"/>
  <c r="P82" i="41" s="1"/>
  <c r="U82" i="38"/>
  <c r="U82" i="41" s="1"/>
  <c r="S82" i="38"/>
  <c r="S82" i="41" s="1"/>
  <c r="X82" i="38"/>
  <c r="X82" i="41" s="1"/>
  <c r="R74" i="38"/>
  <c r="R74" i="41" s="1"/>
  <c r="Z74" i="38"/>
  <c r="Z74" i="41" s="1"/>
  <c r="T74" i="38"/>
  <c r="T74" i="41" s="1"/>
  <c r="V74" i="38"/>
  <c r="V74" i="41" s="1"/>
  <c r="AE74" i="41"/>
  <c r="W74" i="38"/>
  <c r="W74" i="41" s="1"/>
  <c r="AA74" i="38"/>
  <c r="AA74" i="41" s="1"/>
  <c r="S74" i="38"/>
  <c r="S74" i="41" s="1"/>
  <c r="AB74" i="38"/>
  <c r="AB74" i="41" s="1"/>
  <c r="P74" i="38"/>
  <c r="P74" i="41" s="1"/>
  <c r="Q74" i="38"/>
  <c r="Q74" i="41" s="1"/>
  <c r="X74" i="38"/>
  <c r="X74" i="41" s="1"/>
  <c r="Y74" i="38"/>
  <c r="Y74" i="41" s="1"/>
  <c r="U74" i="38"/>
  <c r="U74" i="41" s="1"/>
  <c r="R104" i="38"/>
  <c r="R104" i="41" s="1"/>
  <c r="Z104" i="38"/>
  <c r="Z104" i="41" s="1"/>
  <c r="AH104" i="41"/>
  <c r="X104" i="38"/>
  <c r="X104" i="41" s="1"/>
  <c r="Q104" i="38"/>
  <c r="Q104" i="41" s="1"/>
  <c r="AA104" i="38"/>
  <c r="AA104" i="41" s="1"/>
  <c r="AJ104" i="41"/>
  <c r="S104" i="38"/>
  <c r="S104" i="41" s="1"/>
  <c r="AB104" i="38"/>
  <c r="AB104" i="41" s="1"/>
  <c r="U104" i="38"/>
  <c r="U104" i="41" s="1"/>
  <c r="AI104" i="41"/>
  <c r="V104" i="38"/>
  <c r="V104" i="41" s="1"/>
  <c r="AL104" i="41"/>
  <c r="W104" i="38"/>
  <c r="W104" i="41" s="1"/>
  <c r="Y104" i="38"/>
  <c r="Y104" i="41" s="1"/>
  <c r="AC104" i="41"/>
  <c r="P104" i="38"/>
  <c r="P104" i="41" s="1"/>
  <c r="T104" i="38"/>
  <c r="T104" i="41" s="1"/>
  <c r="AD104" i="41"/>
  <c r="U96" i="38"/>
  <c r="U96" i="41" s="1"/>
  <c r="R96" i="38"/>
  <c r="R96" i="41" s="1"/>
  <c r="Z96" i="38"/>
  <c r="Z96" i="41" s="1"/>
  <c r="Y96" i="38"/>
  <c r="Y96" i="41" s="1"/>
  <c r="Q96" i="38"/>
  <c r="Q96" i="41" s="1"/>
  <c r="AB96" i="38"/>
  <c r="AB96" i="41" s="1"/>
  <c r="S96" i="38"/>
  <c r="S96" i="41" s="1"/>
  <c r="AE96" i="41"/>
  <c r="AF96" i="41"/>
  <c r="P96" i="38"/>
  <c r="P96" i="41" s="1"/>
  <c r="T96" i="38"/>
  <c r="T96" i="41" s="1"/>
  <c r="V96" i="38"/>
  <c r="V96" i="41" s="1"/>
  <c r="X96" i="38"/>
  <c r="X96" i="41" s="1"/>
  <c r="AA96" i="38"/>
  <c r="AA96" i="41" s="1"/>
  <c r="W96" i="38"/>
  <c r="W96" i="41" s="1"/>
  <c r="U88" i="38"/>
  <c r="U88" i="41" s="1"/>
  <c r="W88" i="38"/>
  <c r="W88" i="41" s="1"/>
  <c r="AE88" i="41"/>
  <c r="AM88" i="41"/>
  <c r="P88" i="38"/>
  <c r="P88" i="41" s="1"/>
  <c r="X88" i="38"/>
  <c r="X88" i="41" s="1"/>
  <c r="R88" i="38"/>
  <c r="R88" i="41" s="1"/>
  <c r="S88" i="38"/>
  <c r="S88" i="41" s="1"/>
  <c r="Y88" i="38"/>
  <c r="Y88" i="41" s="1"/>
  <c r="T88" i="38"/>
  <c r="T88" i="41" s="1"/>
  <c r="V88" i="38"/>
  <c r="V88" i="41" s="1"/>
  <c r="AA88" i="38"/>
  <c r="AA88" i="41" s="1"/>
  <c r="Q88" i="38"/>
  <c r="Q88" i="41" s="1"/>
  <c r="Z88" i="38"/>
  <c r="Z88" i="41" s="1"/>
  <c r="AB88" i="38"/>
  <c r="AB88" i="41" s="1"/>
  <c r="R80" i="38"/>
  <c r="R80" i="41" s="1"/>
  <c r="Z80" i="38"/>
  <c r="Z80" i="41" s="1"/>
  <c r="V80" i="38"/>
  <c r="V80" i="41" s="1"/>
  <c r="X80" i="38"/>
  <c r="X80" i="41" s="1"/>
  <c r="P80" i="38"/>
  <c r="P80" i="41" s="1"/>
  <c r="Y80" i="38"/>
  <c r="Y80" i="41" s="1"/>
  <c r="AC80" i="41"/>
  <c r="Q80" i="38"/>
  <c r="Q80" i="41" s="1"/>
  <c r="AD80" i="41"/>
  <c r="U80" i="38"/>
  <c r="U80" i="41" s="1"/>
  <c r="S80" i="38"/>
  <c r="S80" i="41" s="1"/>
  <c r="T80" i="38"/>
  <c r="T80" i="41" s="1"/>
  <c r="AA80" i="38"/>
  <c r="AA80" i="41" s="1"/>
  <c r="W80" i="38"/>
  <c r="W80" i="41" s="1"/>
  <c r="AB80" i="38"/>
  <c r="AB80" i="41" s="1"/>
  <c r="R103" i="38"/>
  <c r="R103" i="41" s="1"/>
  <c r="Z103" i="38"/>
  <c r="Z103" i="41" s="1"/>
  <c r="U103" i="38"/>
  <c r="U103" i="41" s="1"/>
  <c r="AD103" i="41"/>
  <c r="AM103" i="41"/>
  <c r="W103" i="38"/>
  <c r="W103" i="41" s="1"/>
  <c r="X103" i="38"/>
  <c r="X103" i="41" s="1"/>
  <c r="P103" i="38"/>
  <c r="P103" i="41" s="1"/>
  <c r="Q103" i="38"/>
  <c r="Q103" i="41" s="1"/>
  <c r="AE103" i="41"/>
  <c r="V103" i="38"/>
  <c r="V103" i="41" s="1"/>
  <c r="S103" i="38"/>
  <c r="S103" i="41" s="1"/>
  <c r="AI103" i="41"/>
  <c r="T103" i="38"/>
  <c r="T103" i="41" s="1"/>
  <c r="AA103" i="38"/>
  <c r="AA103" i="41" s="1"/>
  <c r="AB103" i="38"/>
  <c r="AB103" i="41" s="1"/>
  <c r="AL103" i="41"/>
  <c r="Y103" i="38"/>
  <c r="Y103" i="41" s="1"/>
  <c r="U95" i="38"/>
  <c r="U95" i="41" s="1"/>
  <c r="R95" i="38"/>
  <c r="R95" i="41" s="1"/>
  <c r="Z95" i="38"/>
  <c r="Z95" i="41" s="1"/>
  <c r="Q95" i="38"/>
  <c r="Q95" i="41" s="1"/>
  <c r="AB95" i="38"/>
  <c r="AB95" i="41" s="1"/>
  <c r="T95" i="38"/>
  <c r="T95" i="41" s="1"/>
  <c r="V95" i="38"/>
  <c r="V95" i="41" s="1"/>
  <c r="S95" i="38"/>
  <c r="S95" i="41" s="1"/>
  <c r="AJ95" i="41"/>
  <c r="W95" i="38"/>
  <c r="W95" i="41" s="1"/>
  <c r="X95" i="38"/>
  <c r="X95" i="41" s="1"/>
  <c r="Y95" i="38"/>
  <c r="Y95" i="41" s="1"/>
  <c r="AA95" i="38"/>
  <c r="AA95" i="41" s="1"/>
  <c r="P95" i="38"/>
  <c r="P95" i="41" s="1"/>
  <c r="AI95" i="41"/>
  <c r="U87" i="38"/>
  <c r="U87" i="41" s="1"/>
  <c r="W87" i="38"/>
  <c r="W87" i="41" s="1"/>
  <c r="AE87" i="41"/>
  <c r="AM87" i="41"/>
  <c r="P87" i="38"/>
  <c r="P87" i="41" s="1"/>
  <c r="X87" i="38"/>
  <c r="X87" i="41" s="1"/>
  <c r="Q87" i="38"/>
  <c r="Q87" i="41" s="1"/>
  <c r="AB87" i="38"/>
  <c r="AB87" i="41" s="1"/>
  <c r="R87" i="38"/>
  <c r="R87" i="41" s="1"/>
  <c r="S87" i="38"/>
  <c r="S87" i="41" s="1"/>
  <c r="T87" i="38"/>
  <c r="T87" i="41" s="1"/>
  <c r="V87" i="38"/>
  <c r="V87" i="41" s="1"/>
  <c r="Z87" i="38"/>
  <c r="Z87" i="41" s="1"/>
  <c r="AL87" i="41"/>
  <c r="Y87" i="38"/>
  <c r="Y87" i="41" s="1"/>
  <c r="AA87" i="38"/>
  <c r="AA87" i="41" s="1"/>
  <c r="R79" i="38"/>
  <c r="R79" i="41" s="1"/>
  <c r="Z79" i="38"/>
  <c r="Z79" i="41" s="1"/>
  <c r="S79" i="38"/>
  <c r="S79" i="41" s="1"/>
  <c r="AB79" i="38"/>
  <c r="AB79" i="41" s="1"/>
  <c r="U79" i="38"/>
  <c r="U79" i="41" s="1"/>
  <c r="AD79" i="41"/>
  <c r="AM79" i="41"/>
  <c r="V79" i="38"/>
  <c r="V79" i="41" s="1"/>
  <c r="X79" i="38"/>
  <c r="X79" i="41" s="1"/>
  <c r="AF79" i="41"/>
  <c r="Y79" i="38"/>
  <c r="Y79" i="41" s="1"/>
  <c r="P79" i="38"/>
  <c r="P79" i="41" s="1"/>
  <c r="AA79" i="38"/>
  <c r="AA79" i="41" s="1"/>
  <c r="T79" i="38"/>
  <c r="T79" i="41" s="1"/>
  <c r="Q79" i="38"/>
  <c r="Q79" i="41" s="1"/>
  <c r="W79" i="38"/>
  <c r="W79" i="41" s="1"/>
  <c r="R102" i="38"/>
  <c r="R102" i="41" s="1"/>
  <c r="Z102" i="38"/>
  <c r="Z102" i="41" s="1"/>
  <c r="Q102" i="38"/>
  <c r="Q102" i="41" s="1"/>
  <c r="AA102" i="38"/>
  <c r="AA102" i="41" s="1"/>
  <c r="AJ102" i="41"/>
  <c r="T102" i="38"/>
  <c r="T102" i="41" s="1"/>
  <c r="AC102" i="41"/>
  <c r="U102" i="38"/>
  <c r="U102" i="41" s="1"/>
  <c r="AD102" i="41"/>
  <c r="X102" i="38"/>
  <c r="X102" i="41" s="1"/>
  <c r="Y102" i="38"/>
  <c r="Y102" i="41" s="1"/>
  <c r="AB102" i="38"/>
  <c r="AB102" i="41" s="1"/>
  <c r="P102" i="38"/>
  <c r="P102" i="41" s="1"/>
  <c r="V102" i="38"/>
  <c r="V102" i="41" s="1"/>
  <c r="W102" i="38"/>
  <c r="W102" i="41" s="1"/>
  <c r="S102" i="38"/>
  <c r="S102" i="41" s="1"/>
  <c r="U94" i="38"/>
  <c r="U94" i="41" s="1"/>
  <c r="R94" i="38"/>
  <c r="R94" i="41" s="1"/>
  <c r="Z94" i="38"/>
  <c r="Z94" i="41" s="1"/>
  <c r="T94" i="38"/>
  <c r="T94" i="41" s="1"/>
  <c r="W94" i="38"/>
  <c r="W94" i="41" s="1"/>
  <c r="X94" i="38"/>
  <c r="X94" i="41" s="1"/>
  <c r="AI94" i="41"/>
  <c r="AA94" i="38"/>
  <c r="AA94" i="41" s="1"/>
  <c r="AB94" i="38"/>
  <c r="AB94" i="41" s="1"/>
  <c r="P94" i="38"/>
  <c r="P94" i="41" s="1"/>
  <c r="Q94" i="38"/>
  <c r="Q94" i="41" s="1"/>
  <c r="V94" i="38"/>
  <c r="V94" i="41" s="1"/>
  <c r="AM94" i="41"/>
  <c r="Y94" i="38"/>
  <c r="Y94" i="41" s="1"/>
  <c r="S94" i="38"/>
  <c r="S94" i="41" s="1"/>
  <c r="U86" i="38"/>
  <c r="U86" i="41" s="1"/>
  <c r="AC86" i="41"/>
  <c r="AK86" i="41"/>
  <c r="W86" i="38"/>
  <c r="W86" i="41" s="1"/>
  <c r="AM86" i="41"/>
  <c r="P86" i="38"/>
  <c r="P86" i="41" s="1"/>
  <c r="X86" i="38"/>
  <c r="X86" i="41" s="1"/>
  <c r="AA86" i="38"/>
  <c r="AA86" i="41" s="1"/>
  <c r="T86" i="38"/>
  <c r="T86" i="41" s="1"/>
  <c r="Q86" i="38"/>
  <c r="Q86" i="41" s="1"/>
  <c r="AB86" i="38"/>
  <c r="AB86" i="41" s="1"/>
  <c r="R86" i="38"/>
  <c r="R86" i="41" s="1"/>
  <c r="AD86" i="41"/>
  <c r="S86" i="38"/>
  <c r="S86" i="41" s="1"/>
  <c r="AG86" i="41"/>
  <c r="Y86" i="38"/>
  <c r="Y86" i="41" s="1"/>
  <c r="V86" i="38"/>
  <c r="V86" i="41" s="1"/>
  <c r="Z86" i="38"/>
  <c r="Z86" i="41" s="1"/>
  <c r="AL86" i="41"/>
  <c r="R78" i="38"/>
  <c r="R78" i="41" s="1"/>
  <c r="Z78" i="38"/>
  <c r="Z78" i="41" s="1"/>
  <c r="X78" i="38"/>
  <c r="X78" i="41" s="1"/>
  <c r="Q78" i="38"/>
  <c r="Q78" i="41" s="1"/>
  <c r="AA78" i="38"/>
  <c r="AA78" i="41" s="1"/>
  <c r="AJ78" i="41"/>
  <c r="S78" i="38"/>
  <c r="S78" i="41" s="1"/>
  <c r="AB78" i="38"/>
  <c r="AB78" i="41" s="1"/>
  <c r="T78" i="38"/>
  <c r="T78" i="41" s="1"/>
  <c r="U78" i="38"/>
  <c r="U78" i="41" s="1"/>
  <c r="V78" i="38"/>
  <c r="V78" i="41" s="1"/>
  <c r="W78" i="38"/>
  <c r="W78" i="41" s="1"/>
  <c r="Y78" i="38"/>
  <c r="Y78" i="41" s="1"/>
  <c r="P78" i="38"/>
  <c r="P78" i="41" s="1"/>
  <c r="AE78" i="41"/>
  <c r="R101" i="38"/>
  <c r="R101" i="41" s="1"/>
  <c r="Z101" i="38"/>
  <c r="Z101" i="41" s="1"/>
  <c r="AH101" i="41"/>
  <c r="W101" i="38"/>
  <c r="W101" i="41" s="1"/>
  <c r="P101" i="38"/>
  <c r="P101" i="41" s="1"/>
  <c r="Y101" i="38"/>
  <c r="Y101" i="41" s="1"/>
  <c r="Q101" i="38"/>
  <c r="Q101" i="41" s="1"/>
  <c r="AA101" i="38"/>
  <c r="AA101" i="41" s="1"/>
  <c r="T101" i="38"/>
  <c r="T101" i="41" s="1"/>
  <c r="U101" i="38"/>
  <c r="U101" i="41" s="1"/>
  <c r="AK101" i="41"/>
  <c r="V101" i="38"/>
  <c r="V101" i="41" s="1"/>
  <c r="X101" i="38"/>
  <c r="X101" i="41" s="1"/>
  <c r="AM101" i="41"/>
  <c r="AB101" i="38"/>
  <c r="AB101" i="41" s="1"/>
  <c r="S101" i="38"/>
  <c r="S101" i="41" s="1"/>
  <c r="AC101" i="41"/>
  <c r="U93" i="38"/>
  <c r="U93" i="41" s="1"/>
  <c r="AC93" i="41"/>
  <c r="R93" i="38"/>
  <c r="R93" i="41" s="1"/>
  <c r="Z93" i="38"/>
  <c r="Z93" i="41" s="1"/>
  <c r="W93" i="38"/>
  <c r="W93" i="41" s="1"/>
  <c r="AG93" i="41"/>
  <c r="Y93" i="38"/>
  <c r="Y93" i="41" s="1"/>
  <c r="P93" i="38"/>
  <c r="P93" i="41" s="1"/>
  <c r="AA93" i="38"/>
  <c r="AA93" i="41" s="1"/>
  <c r="Q93" i="38"/>
  <c r="Q93" i="41" s="1"/>
  <c r="S93" i="38"/>
  <c r="S93" i="41" s="1"/>
  <c r="T93" i="38"/>
  <c r="T93" i="41" s="1"/>
  <c r="V93" i="38"/>
  <c r="V93" i="41" s="1"/>
  <c r="X93" i="38"/>
  <c r="X93" i="41" s="1"/>
  <c r="AB93" i="38"/>
  <c r="AB93" i="41" s="1"/>
  <c r="R85" i="38"/>
  <c r="R85" i="41" s="1"/>
  <c r="U85" i="38"/>
  <c r="U85" i="41" s="1"/>
  <c r="AC85" i="41"/>
  <c r="AK85" i="41"/>
  <c r="W85" i="38"/>
  <c r="W85" i="41" s="1"/>
  <c r="AE85" i="41"/>
  <c r="AM85" i="41"/>
  <c r="X85" i="38"/>
  <c r="X85" i="41" s="1"/>
  <c r="Z85" i="38"/>
  <c r="Z85" i="41" s="1"/>
  <c r="AA85" i="38"/>
  <c r="AA85" i="41" s="1"/>
  <c r="S85" i="38"/>
  <c r="S85" i="41" s="1"/>
  <c r="P85" i="38"/>
  <c r="P85" i="41" s="1"/>
  <c r="AB85" i="38"/>
  <c r="AB85" i="41" s="1"/>
  <c r="Q85" i="38"/>
  <c r="Q85" i="41" s="1"/>
  <c r="V85" i="38"/>
  <c r="V85" i="41" s="1"/>
  <c r="T85" i="38"/>
  <c r="T85" i="41" s="1"/>
  <c r="Y85" i="38"/>
  <c r="Y85" i="41" s="1"/>
  <c r="R77" i="38"/>
  <c r="R77" i="41" s="1"/>
  <c r="Z77" i="38"/>
  <c r="Z77" i="41" s="1"/>
  <c r="U77" i="38"/>
  <c r="U77" i="41" s="1"/>
  <c r="W77" i="38"/>
  <c r="W77" i="41" s="1"/>
  <c r="X77" i="38"/>
  <c r="X77" i="41" s="1"/>
  <c r="AB77" i="38"/>
  <c r="AB77" i="41" s="1"/>
  <c r="P77" i="38"/>
  <c r="P77" i="41" s="1"/>
  <c r="AC77" i="41"/>
  <c r="T77" i="38"/>
  <c r="T77" i="41" s="1"/>
  <c r="Q77" i="38"/>
  <c r="Q77" i="41" s="1"/>
  <c r="AE77" i="41"/>
  <c r="S77" i="38"/>
  <c r="S77" i="41" s="1"/>
  <c r="Y77" i="38"/>
  <c r="Y77" i="41" s="1"/>
  <c r="V77" i="38"/>
  <c r="V77" i="41" s="1"/>
  <c r="AA77" i="38"/>
  <c r="AA77" i="41" s="1"/>
  <c r="R99" i="38"/>
  <c r="R99" i="41" s="1"/>
  <c r="Z99" i="38"/>
  <c r="Z99" i="41" s="1"/>
  <c r="P99" i="38"/>
  <c r="P99" i="41" s="1"/>
  <c r="Y99" i="38"/>
  <c r="Y99" i="41" s="1"/>
  <c r="S99" i="38"/>
  <c r="S99" i="41" s="1"/>
  <c r="AB99" i="38"/>
  <c r="AB99" i="41" s="1"/>
  <c r="AK99" i="41"/>
  <c r="T99" i="38"/>
  <c r="T99" i="41" s="1"/>
  <c r="AC99" i="41"/>
  <c r="W99" i="38"/>
  <c r="W99" i="41" s="1"/>
  <c r="X99" i="38"/>
  <c r="X99" i="41" s="1"/>
  <c r="AA99" i="38"/>
  <c r="AA99" i="41" s="1"/>
  <c r="AD99" i="41"/>
  <c r="U99" i="38"/>
  <c r="U99" i="41" s="1"/>
  <c r="V99" i="38"/>
  <c r="V99" i="41" s="1"/>
  <c r="Q99" i="38"/>
  <c r="Q99" i="41" s="1"/>
  <c r="S91" i="38"/>
  <c r="S91" i="41" s="1"/>
  <c r="T91" i="38"/>
  <c r="T91" i="41" s="1"/>
  <c r="U91" i="38"/>
  <c r="U91" i="41" s="1"/>
  <c r="AC91" i="41"/>
  <c r="V91" i="38"/>
  <c r="V91" i="41" s="1"/>
  <c r="W91" i="38"/>
  <c r="W91" i="41" s="1"/>
  <c r="P91" i="38"/>
  <c r="P91" i="41" s="1"/>
  <c r="Q91" i="38"/>
  <c r="Q91" i="41" s="1"/>
  <c r="R91" i="38"/>
  <c r="R91" i="41" s="1"/>
  <c r="Z91" i="38"/>
  <c r="Z91" i="41" s="1"/>
  <c r="AB91" i="38"/>
  <c r="AB91" i="41" s="1"/>
  <c r="AM91" i="41"/>
  <c r="AD91" i="41"/>
  <c r="Y91" i="38"/>
  <c r="Y91" i="41" s="1"/>
  <c r="AA91" i="38"/>
  <c r="AA91" i="41" s="1"/>
  <c r="X91" i="38"/>
  <c r="X91" i="41" s="1"/>
  <c r="R83" i="38"/>
  <c r="R83" i="41" s="1"/>
  <c r="Z83" i="38"/>
  <c r="Z83" i="41" s="1"/>
  <c r="W83" i="38"/>
  <c r="W83" i="41" s="1"/>
  <c r="AF83" i="41"/>
  <c r="P83" i="38"/>
  <c r="P83" i="41" s="1"/>
  <c r="Y83" i="38"/>
  <c r="Y83" i="41" s="1"/>
  <c r="Q83" i="38"/>
  <c r="Q83" i="41" s="1"/>
  <c r="AA83" i="38"/>
  <c r="AA83" i="41" s="1"/>
  <c r="AJ83" i="41"/>
  <c r="AD83" i="41"/>
  <c r="V83" i="38"/>
  <c r="V83" i="41" s="1"/>
  <c r="S83" i="38"/>
  <c r="S83" i="41" s="1"/>
  <c r="AE83" i="41"/>
  <c r="T83" i="38"/>
  <c r="T83" i="41" s="1"/>
  <c r="AG83" i="41"/>
  <c r="U83" i="38"/>
  <c r="U83" i="41" s="1"/>
  <c r="AK83" i="41"/>
  <c r="AB83" i="38"/>
  <c r="AB83" i="41" s="1"/>
  <c r="X83" i="38"/>
  <c r="X83" i="41" s="1"/>
  <c r="R75" i="38"/>
  <c r="R75" i="41" s="1"/>
  <c r="Z75" i="38"/>
  <c r="Z75" i="41" s="1"/>
  <c r="W75" i="38"/>
  <c r="W75" i="41" s="1"/>
  <c r="P75" i="38"/>
  <c r="P75" i="41" s="1"/>
  <c r="Y75" i="38"/>
  <c r="Y75" i="41" s="1"/>
  <c r="Q75" i="38"/>
  <c r="Q75" i="41" s="1"/>
  <c r="AA75" i="38"/>
  <c r="AA75" i="41" s="1"/>
  <c r="S75" i="38"/>
  <c r="S75" i="41" s="1"/>
  <c r="AE75" i="41"/>
  <c r="T75" i="38"/>
  <c r="T75" i="41" s="1"/>
  <c r="U75" i="38"/>
  <c r="U75" i="41" s="1"/>
  <c r="V75" i="38"/>
  <c r="V75" i="41" s="1"/>
  <c r="X75" i="38"/>
  <c r="X75" i="41" s="1"/>
  <c r="AD75" i="41"/>
  <c r="AB75" i="38"/>
  <c r="AB75" i="41" s="1"/>
  <c r="U92" i="38"/>
  <c r="U92" i="41" s="1"/>
  <c r="R92" i="38"/>
  <c r="R92" i="41" s="1"/>
  <c r="Z92" i="38"/>
  <c r="Z92" i="41" s="1"/>
  <c r="AH92" i="41"/>
  <c r="Y92" i="38"/>
  <c r="Y92" i="41" s="1"/>
  <c r="Q92" i="38"/>
  <c r="Q92" i="41" s="1"/>
  <c r="AB92" i="38"/>
  <c r="AB92" i="41" s="1"/>
  <c r="AM92" i="41"/>
  <c r="S92" i="38"/>
  <c r="S92" i="41" s="1"/>
  <c r="W92" i="38"/>
  <c r="W92" i="41" s="1"/>
  <c r="X92" i="38"/>
  <c r="X92" i="41" s="1"/>
  <c r="AA92" i="38"/>
  <c r="AA92" i="41" s="1"/>
  <c r="AF92" i="41"/>
  <c r="T92" i="38"/>
  <c r="T92" i="41" s="1"/>
  <c r="V92" i="38"/>
  <c r="V92" i="41" s="1"/>
  <c r="P92" i="38"/>
  <c r="P92" i="41" s="1"/>
  <c r="R76" i="38"/>
  <c r="R76" i="41" s="1"/>
  <c r="Z76" i="38"/>
  <c r="Z76" i="41" s="1"/>
  <c r="Q76" i="38"/>
  <c r="Q76" i="41" s="1"/>
  <c r="AA76" i="38"/>
  <c r="AA76" i="41" s="1"/>
  <c r="T76" i="38"/>
  <c r="T76" i="41" s="1"/>
  <c r="U76" i="38"/>
  <c r="U76" i="41" s="1"/>
  <c r="AM76" i="41"/>
  <c r="W76" i="38"/>
  <c r="W76" i="41" s="1"/>
  <c r="X76" i="38"/>
  <c r="X76" i="41" s="1"/>
  <c r="Y76" i="38"/>
  <c r="Y76" i="41" s="1"/>
  <c r="AB76" i="38"/>
  <c r="AB76" i="41" s="1"/>
  <c r="S76" i="38"/>
  <c r="S76" i="41" s="1"/>
  <c r="P76" i="38"/>
  <c r="P76" i="41" s="1"/>
  <c r="V76" i="38"/>
  <c r="V76" i="41" s="1"/>
  <c r="R84" i="38"/>
  <c r="R84" i="41" s="1"/>
  <c r="Z84" i="38"/>
  <c r="Z84" i="41" s="1"/>
  <c r="AH84" i="41"/>
  <c r="Q84" i="38"/>
  <c r="Q84" i="41" s="1"/>
  <c r="AA84" i="38"/>
  <c r="AA84" i="41" s="1"/>
  <c r="AJ84" i="41"/>
  <c r="T84" i="38"/>
  <c r="T84" i="41" s="1"/>
  <c r="U84" i="38"/>
  <c r="U84" i="41" s="1"/>
  <c r="V84" i="38"/>
  <c r="V84" i="41" s="1"/>
  <c r="AB84" i="38"/>
  <c r="AB84" i="41" s="1"/>
  <c r="W84" i="38"/>
  <c r="W84" i="41" s="1"/>
  <c r="X84" i="38"/>
  <c r="X84" i="41" s="1"/>
  <c r="Y84" i="38"/>
  <c r="Y84" i="41" s="1"/>
  <c r="P84" i="38"/>
  <c r="P84" i="41" s="1"/>
  <c r="S84" i="38"/>
  <c r="S84" i="41" s="1"/>
  <c r="AE84" i="41"/>
  <c r="AG84" i="41"/>
  <c r="R105" i="38"/>
  <c r="R105" i="41" s="1"/>
  <c r="Z105" i="38"/>
  <c r="Z105" i="41" s="1"/>
  <c r="AH105" i="41"/>
  <c r="S105" i="38"/>
  <c r="S105" i="41" s="1"/>
  <c r="AB105" i="38"/>
  <c r="AB105" i="41" s="1"/>
  <c r="AK105" i="41"/>
  <c r="U105" i="38"/>
  <c r="U105" i="41" s="1"/>
  <c r="V105" i="38"/>
  <c r="V105" i="41" s="1"/>
  <c r="Y105" i="38"/>
  <c r="Y105" i="41" s="1"/>
  <c r="AA105" i="38"/>
  <c r="AA105" i="41" s="1"/>
  <c r="P105" i="38"/>
  <c r="P105" i="41" s="1"/>
  <c r="AF105" i="41"/>
  <c r="Q105" i="38"/>
  <c r="Q105" i="41" s="1"/>
  <c r="W105" i="38"/>
  <c r="W105" i="41" s="1"/>
  <c r="X105" i="38"/>
  <c r="X105" i="41" s="1"/>
  <c r="AL105" i="41"/>
  <c r="T105" i="38"/>
  <c r="T105" i="41" s="1"/>
  <c r="AI105" i="41"/>
  <c r="U97" i="38"/>
  <c r="U97" i="41" s="1"/>
  <c r="R97" i="38"/>
  <c r="R97" i="41" s="1"/>
  <c r="Z97" i="38"/>
  <c r="Z97" i="41" s="1"/>
  <c r="AH97" i="41"/>
  <c r="W97" i="38"/>
  <c r="W97" i="41" s="1"/>
  <c r="Y97" i="38"/>
  <c r="Y97" i="41" s="1"/>
  <c r="AJ97" i="41"/>
  <c r="P97" i="38"/>
  <c r="P97" i="41" s="1"/>
  <c r="AA97" i="38"/>
  <c r="AA97" i="41" s="1"/>
  <c r="V97" i="38"/>
  <c r="V97" i="41" s="1"/>
  <c r="X97" i="38"/>
  <c r="X97" i="41" s="1"/>
  <c r="AB97" i="38"/>
  <c r="AB97" i="41" s="1"/>
  <c r="S97" i="38"/>
  <c r="S97" i="41" s="1"/>
  <c r="AI97" i="41"/>
  <c r="T97" i="38"/>
  <c r="T97" i="41" s="1"/>
  <c r="Q97" i="38"/>
  <c r="Q97" i="41" s="1"/>
  <c r="U89" i="38"/>
  <c r="U89" i="41" s="1"/>
  <c r="AC89" i="41"/>
  <c r="W89" i="38"/>
  <c r="W89" i="41" s="1"/>
  <c r="P89" i="38"/>
  <c r="P89" i="41" s="1"/>
  <c r="X89" i="38"/>
  <c r="X89" i="41" s="1"/>
  <c r="S89" i="38"/>
  <c r="S89" i="41" s="1"/>
  <c r="AG89" i="41"/>
  <c r="Z89" i="38"/>
  <c r="Z89" i="41" s="1"/>
  <c r="T89" i="38"/>
  <c r="T89" i="41" s="1"/>
  <c r="AH89" i="41"/>
  <c r="V89" i="38"/>
  <c r="V89" i="41" s="1"/>
  <c r="AI89" i="41"/>
  <c r="Y89" i="38"/>
  <c r="Y89" i="41" s="1"/>
  <c r="AJ89" i="41"/>
  <c r="Q89" i="38"/>
  <c r="Q89" i="41" s="1"/>
  <c r="AB89" i="38"/>
  <c r="AB89" i="41" s="1"/>
  <c r="AA89" i="38"/>
  <c r="AA89" i="41" s="1"/>
  <c r="R89" i="38"/>
  <c r="R89" i="41" s="1"/>
  <c r="R81" i="38"/>
  <c r="R81" i="41" s="1"/>
  <c r="Z81" i="38"/>
  <c r="Z81" i="41" s="1"/>
  <c r="AH81" i="41"/>
  <c r="P81" i="38"/>
  <c r="P81" i="41" s="1"/>
  <c r="Y81" i="38"/>
  <c r="Y81" i="41" s="1"/>
  <c r="AI81" i="41"/>
  <c r="S81" i="38"/>
  <c r="S81" i="41" s="1"/>
  <c r="AB81" i="38"/>
  <c r="AB81" i="41" s="1"/>
  <c r="T81" i="38"/>
  <c r="T81" i="41" s="1"/>
  <c r="U81" i="38"/>
  <c r="U81" i="41" s="1"/>
  <c r="AA81" i="38"/>
  <c r="AA81" i="41" s="1"/>
  <c r="V81" i="38"/>
  <c r="V81" i="41" s="1"/>
  <c r="W81" i="38"/>
  <c r="W81" i="41" s="1"/>
  <c r="X81" i="38"/>
  <c r="X81" i="41" s="1"/>
  <c r="AD81" i="41"/>
  <c r="Q81" i="38"/>
  <c r="Q81" i="41" s="1"/>
  <c r="Q73" i="38"/>
  <c r="Q73" i="41" s="1"/>
  <c r="U73" i="38"/>
  <c r="U73" i="41" s="1"/>
  <c r="AC73" i="41"/>
  <c r="V73" i="38"/>
  <c r="V73" i="41" s="1"/>
  <c r="AL73" i="41"/>
  <c r="W73" i="38"/>
  <c r="W73" i="41" s="1"/>
  <c r="AE73" i="41"/>
  <c r="X73" i="38"/>
  <c r="X73" i="41" s="1"/>
  <c r="Y73" i="38"/>
  <c r="Y73" i="41" s="1"/>
  <c r="S73" i="38"/>
  <c r="S73" i="41" s="1"/>
  <c r="AA73" i="38"/>
  <c r="AA73" i="41" s="1"/>
  <c r="AI73" i="41"/>
  <c r="R73" i="38"/>
  <c r="R73" i="41" s="1"/>
  <c r="T73" i="38"/>
  <c r="T73" i="41" s="1"/>
  <c r="Z73" i="38"/>
  <c r="Z73" i="41" s="1"/>
  <c r="AB73" i="38"/>
  <c r="AB73" i="41" s="1"/>
  <c r="AJ73" i="41"/>
  <c r="Z53" i="36"/>
  <c r="T53" i="36"/>
  <c r="AB50" i="36"/>
  <c r="Y39" i="36"/>
  <c r="R46" i="36"/>
  <c r="R49" i="36"/>
  <c r="X40" i="36"/>
  <c r="Y48" i="36"/>
  <c r="X45" i="36"/>
  <c r="X49" i="36"/>
  <c r="W52" i="36"/>
  <c r="Z55" i="36"/>
  <c r="V52" i="36"/>
  <c r="R50" i="36"/>
  <c r="AC43" i="36"/>
  <c r="Z51" i="36"/>
  <c r="Y51" i="36"/>
  <c r="R52" i="36"/>
  <c r="Y55" i="36"/>
  <c r="W50" i="36"/>
  <c r="Q50" i="36"/>
  <c r="AC49" i="36"/>
  <c r="V40" i="36"/>
  <c r="AB53" i="36"/>
  <c r="T50" i="36"/>
  <c r="AB49" i="36"/>
  <c r="U49" i="36"/>
  <c r="AC55" i="36"/>
  <c r="AC53" i="36"/>
  <c r="Q47" i="36"/>
  <c r="AB55" i="36"/>
  <c r="T52" i="36"/>
  <c r="AB51" i="36"/>
  <c r="W46" i="36"/>
  <c r="U45" i="36"/>
  <c r="Q42" i="36"/>
  <c r="X52" i="36"/>
  <c r="Z49" i="36"/>
  <c r="T49" i="36"/>
  <c r="W40" i="36"/>
  <c r="X39" i="36"/>
  <c r="T54" i="36"/>
  <c r="V55" i="36"/>
  <c r="AA53" i="36"/>
  <c r="V53" i="36"/>
  <c r="Y52" i="36"/>
  <c r="S52" i="36"/>
  <c r="Q51" i="36"/>
  <c r="AA49" i="36"/>
  <c r="X50" i="36"/>
  <c r="AA47" i="36"/>
  <c r="V46" i="36"/>
  <c r="AB41" i="36"/>
  <c r="U55" i="36"/>
  <c r="U53" i="36"/>
  <c r="AC52" i="36"/>
  <c r="U51" i="36"/>
  <c r="AC50" i="36"/>
  <c r="Y49" i="36"/>
  <c r="AB42" i="36"/>
  <c r="W39" i="36"/>
  <c r="AC51" i="36"/>
  <c r="V49" i="36"/>
  <c r="AA55" i="36"/>
  <c r="Q55" i="36"/>
  <c r="Q53" i="36"/>
  <c r="AA51" i="36"/>
  <c r="V51" i="36"/>
  <c r="Y50" i="36"/>
  <c r="S50" i="36"/>
  <c r="Y44" i="36"/>
  <c r="Q40" i="36"/>
  <c r="T55" i="36"/>
  <c r="AB52" i="36"/>
  <c r="T51" i="36"/>
  <c r="S49" i="36"/>
  <c r="W53" i="36"/>
  <c r="R53" i="36"/>
  <c r="Z52" i="36"/>
  <c r="R51" i="36"/>
  <c r="Q49" i="36"/>
  <c r="Y46" i="36"/>
  <c r="S55" i="36"/>
  <c r="AA52" i="36"/>
  <c r="AA50" i="36"/>
  <c r="V50" i="36"/>
  <c r="T43" i="36"/>
  <c r="U50" i="36"/>
  <c r="Y53" i="36"/>
  <c r="S53" i="36"/>
  <c r="Q52" i="36"/>
  <c r="S51" i="36"/>
  <c r="S47" i="36"/>
  <c r="S45" i="36"/>
  <c r="U39" i="36"/>
  <c r="X55" i="36"/>
  <c r="X53" i="36"/>
  <c r="X51" i="36"/>
  <c r="W49" i="36"/>
  <c r="W45" i="36"/>
  <c r="AA44" i="36"/>
  <c r="W55" i="36"/>
  <c r="R55" i="36"/>
  <c r="U52" i="36"/>
  <c r="W51" i="36"/>
  <c r="Z50" i="36"/>
  <c r="B2" i="35"/>
  <c r="B2" i="36"/>
  <c r="X46" i="36" l="1"/>
  <c r="X48" i="36"/>
  <c r="AB45" i="36"/>
  <c r="V47" i="36"/>
  <c r="AB46" i="36"/>
  <c r="S44" i="36"/>
  <c r="Z41" i="36"/>
  <c r="F95" i="32"/>
  <c r="Z39" i="36"/>
  <c r="T44" i="36"/>
  <c r="U46" i="36"/>
  <c r="AA46" i="36"/>
  <c r="Z42" i="36"/>
  <c r="W41" i="36"/>
  <c r="X42" i="36"/>
  <c r="Q41" i="36"/>
  <c r="G95" i="32"/>
  <c r="W47" i="36"/>
  <c r="V41" i="36"/>
  <c r="U40" i="36"/>
  <c r="Z45" i="36"/>
  <c r="Y42" i="36"/>
  <c r="Z44" i="36"/>
  <c r="AC47" i="36"/>
  <c r="AB40" i="36"/>
  <c r="R43" i="36"/>
  <c r="Z158" i="41"/>
  <c r="E7" i="32" s="1"/>
  <c r="U165" i="41"/>
  <c r="P46" i="36"/>
  <c r="U161" i="41"/>
  <c r="P42" i="36"/>
  <c r="U173" i="41"/>
  <c r="P54" i="36"/>
  <c r="W158" i="41"/>
  <c r="U160" i="41"/>
  <c r="P41" i="36"/>
  <c r="Y158" i="41"/>
  <c r="D7" i="32" s="1"/>
  <c r="V158" i="41"/>
  <c r="U164" i="41"/>
  <c r="P45" i="36"/>
  <c r="X158" i="41"/>
  <c r="H55" i="44"/>
  <c r="H60" i="44"/>
  <c r="U158" i="41"/>
  <c r="P39" i="36"/>
  <c r="U162" i="41"/>
  <c r="P43" i="36"/>
  <c r="H61" i="44"/>
  <c r="U167" i="41"/>
  <c r="P48" i="36"/>
  <c r="AB158" i="41"/>
  <c r="G7" i="32" s="1"/>
  <c r="U163" i="41"/>
  <c r="P44" i="36"/>
  <c r="H62" i="44"/>
  <c r="AA158" i="41"/>
  <c r="F7" i="32" s="1"/>
  <c r="U159" i="41"/>
  <c r="P40" i="36"/>
  <c r="U166" i="41"/>
  <c r="P47" i="36"/>
  <c r="H56" i="44"/>
  <c r="H63" i="44"/>
  <c r="Z40" i="36"/>
  <c r="W43" i="36"/>
  <c r="T40" i="36"/>
  <c r="AC45" i="36"/>
  <c r="Z46" i="36"/>
  <c r="T46" i="36"/>
  <c r="AA43" i="36"/>
  <c r="R44" i="36"/>
  <c r="Q45" i="36"/>
  <c r="AB44" i="36"/>
  <c r="AA40" i="36"/>
  <c r="S48" i="36"/>
  <c r="Q48" i="36"/>
  <c r="W48" i="36"/>
  <c r="AC44" i="36"/>
  <c r="D95" i="32"/>
  <c r="W42" i="36"/>
  <c r="AA48" i="36"/>
  <c r="W54" i="36"/>
  <c r="AC42" i="36"/>
  <c r="U48" i="36"/>
  <c r="V44" i="36"/>
  <c r="R40" i="36"/>
  <c r="X41" i="36"/>
  <c r="I95" i="32"/>
  <c r="R48" i="36"/>
  <c r="Z48" i="36"/>
  <c r="U41" i="36"/>
  <c r="R54" i="36"/>
  <c r="R47" i="36"/>
  <c r="Q39" i="36"/>
  <c r="AB39" i="36"/>
  <c r="S43" i="36"/>
  <c r="AB43" i="36"/>
  <c r="X43" i="36"/>
  <c r="S41" i="36"/>
  <c r="AA45" i="36"/>
  <c r="V54" i="36"/>
  <c r="AC41" i="36"/>
  <c r="S46" i="36"/>
  <c r="Y41" i="36"/>
  <c r="AA54" i="36"/>
  <c r="U43" i="36"/>
  <c r="J95" i="32"/>
  <c r="Z47" i="36"/>
  <c r="R42" i="36"/>
  <c r="T47" i="36"/>
  <c r="T48" i="36"/>
  <c r="Q44" i="36"/>
  <c r="W44" i="36"/>
  <c r="Q46" i="36"/>
  <c r="X54" i="36"/>
  <c r="S40" i="36"/>
  <c r="V43" i="36"/>
  <c r="S54" i="36"/>
  <c r="Y43" i="36"/>
  <c r="T39" i="36"/>
  <c r="X44" i="36"/>
  <c r="T41" i="36"/>
  <c r="R45" i="36"/>
  <c r="T42" i="36"/>
  <c r="AB48" i="36"/>
  <c r="T45" i="36"/>
  <c r="U42" i="36"/>
  <c r="Q54" i="36"/>
  <c r="Z43" i="36"/>
  <c r="AB47" i="36"/>
  <c r="U54" i="36"/>
  <c r="X47" i="36"/>
  <c r="Y45" i="36"/>
  <c r="Z54" i="36"/>
  <c r="AC40" i="36"/>
  <c r="V39" i="36"/>
  <c r="S42" i="36"/>
  <c r="AA39" i="36"/>
  <c r="AA41" i="36"/>
  <c r="Q43" i="36"/>
  <c r="R41" i="36"/>
  <c r="E95" i="32"/>
  <c r="V45" i="36"/>
  <c r="Y40" i="36"/>
  <c r="AA42" i="36"/>
  <c r="AC48" i="36"/>
  <c r="AC46" i="36"/>
  <c r="U44" i="36"/>
  <c r="S39" i="36"/>
  <c r="Y47" i="36"/>
  <c r="V42" i="36"/>
  <c r="Y54" i="36"/>
  <c r="V48" i="36"/>
  <c r="U47" i="36"/>
  <c r="AC54" i="36"/>
  <c r="AC39" i="36"/>
  <c r="AB54" i="36"/>
  <c r="W37" i="36"/>
  <c r="Q37" i="36"/>
  <c r="D80" i="32"/>
  <c r="J16" i="32"/>
  <c r="I7" i="32"/>
  <c r="D47" i="32"/>
  <c r="I15" i="32"/>
  <c r="D55" i="32"/>
  <c r="J11" i="32"/>
  <c r="D75" i="32"/>
  <c r="I13" i="32"/>
  <c r="D53" i="32"/>
  <c r="D61" i="32"/>
  <c r="I21" i="32"/>
  <c r="D74" i="32"/>
  <c r="J10" i="32"/>
  <c r="I11" i="32"/>
  <c r="D51" i="32"/>
  <c r="J19" i="32"/>
  <c r="D83" i="32"/>
  <c r="D82" i="32"/>
  <c r="J18" i="32"/>
  <c r="J7" i="32"/>
  <c r="D71" i="32"/>
  <c r="D54" i="32"/>
  <c r="I14" i="32"/>
  <c r="D52" i="32"/>
  <c r="I12" i="32"/>
  <c r="D59" i="32"/>
  <c r="I19" i="32"/>
  <c r="D56" i="32"/>
  <c r="I16" i="32"/>
  <c r="I10" i="32"/>
  <c r="D50" i="32"/>
  <c r="I18" i="32"/>
  <c r="D58" i="32"/>
  <c r="I20" i="32"/>
  <c r="D60" i="32"/>
  <c r="D76" i="32"/>
  <c r="J12" i="32"/>
  <c r="I8" i="32"/>
  <c r="D48" i="32"/>
  <c r="D63" i="32"/>
  <c r="I23" i="32"/>
  <c r="D85" i="32"/>
  <c r="J21" i="32"/>
  <c r="D49" i="32"/>
  <c r="D81" i="32"/>
  <c r="J17" i="32"/>
  <c r="D73" i="32"/>
  <c r="D72" i="32"/>
  <c r="J8" i="32"/>
  <c r="D87" i="32"/>
  <c r="J23" i="32"/>
  <c r="D57" i="32"/>
  <c r="I17" i="32"/>
  <c r="D79" i="32"/>
  <c r="J15" i="32"/>
  <c r="D84" i="32"/>
  <c r="J20" i="32"/>
  <c r="D78" i="32"/>
  <c r="J14" i="32"/>
  <c r="D77" i="32"/>
  <c r="J13" i="32"/>
  <c r="I99" i="36"/>
  <c r="I100" i="36"/>
  <c r="I101" i="36"/>
  <c r="I102" i="36"/>
  <c r="I103" i="36"/>
  <c r="I104" i="36"/>
  <c r="I105" i="36"/>
  <c r="I106" i="36"/>
  <c r="I90" i="36"/>
  <c r="I91" i="36"/>
  <c r="I92" i="36"/>
  <c r="I93" i="36"/>
  <c r="I94" i="36"/>
  <c r="I95" i="36"/>
  <c r="I96" i="36"/>
  <c r="I97" i="36"/>
  <c r="I98" i="36"/>
  <c r="I57" i="36"/>
  <c r="I58" i="36"/>
  <c r="I59" i="36"/>
  <c r="I60" i="36"/>
  <c r="I61" i="36"/>
  <c r="I62" i="36"/>
  <c r="I63" i="36"/>
  <c r="I64" i="36"/>
  <c r="I65" i="36"/>
  <c r="I66" i="36"/>
  <c r="I67" i="36"/>
  <c r="I68" i="36"/>
  <c r="I69" i="36"/>
  <c r="I70" i="36"/>
  <c r="I71" i="36"/>
  <c r="I72" i="36"/>
  <c r="I73" i="36"/>
  <c r="I74" i="36"/>
  <c r="I75" i="36"/>
  <c r="I76" i="36"/>
  <c r="I77" i="36"/>
  <c r="I78" i="36"/>
  <c r="I79" i="36"/>
  <c r="I80" i="36"/>
  <c r="I81" i="36"/>
  <c r="I82" i="36"/>
  <c r="I83" i="36"/>
  <c r="I84" i="36"/>
  <c r="I85" i="36"/>
  <c r="I86" i="36"/>
  <c r="I87" i="36"/>
  <c r="I88" i="36"/>
  <c r="I89" i="36"/>
  <c r="I56" i="36"/>
  <c r="F98" i="36"/>
  <c r="F99" i="36"/>
  <c r="F100" i="36"/>
  <c r="F101" i="36"/>
  <c r="F102" i="36"/>
  <c r="F103" i="36"/>
  <c r="F104" i="36"/>
  <c r="F105" i="36"/>
  <c r="F106" i="36"/>
  <c r="F81" i="36"/>
  <c r="F82" i="36"/>
  <c r="F83" i="36"/>
  <c r="F84" i="36"/>
  <c r="F85" i="36"/>
  <c r="F86" i="36"/>
  <c r="F87" i="36"/>
  <c r="F88" i="36"/>
  <c r="F89" i="36"/>
  <c r="F90" i="36"/>
  <c r="F91" i="36"/>
  <c r="F92" i="36"/>
  <c r="F93" i="36"/>
  <c r="F94" i="36"/>
  <c r="F95" i="36"/>
  <c r="F96" i="36"/>
  <c r="F97" i="36"/>
  <c r="F56" i="36"/>
  <c r="F57" i="36"/>
  <c r="F58" i="36"/>
  <c r="F59" i="36"/>
  <c r="F60" i="36"/>
  <c r="F61" i="36"/>
  <c r="F62" i="36"/>
  <c r="F63" i="36"/>
  <c r="F64" i="36"/>
  <c r="F65" i="36"/>
  <c r="F66" i="36"/>
  <c r="F67" i="36"/>
  <c r="F68" i="36"/>
  <c r="F69" i="36"/>
  <c r="F70" i="36"/>
  <c r="F71" i="36"/>
  <c r="F72" i="36"/>
  <c r="F73" i="36"/>
  <c r="F74" i="36"/>
  <c r="F75" i="36"/>
  <c r="F76" i="36"/>
  <c r="F77" i="36"/>
  <c r="F78" i="36"/>
  <c r="F79" i="36"/>
  <c r="F80" i="36"/>
  <c r="E88" i="36"/>
  <c r="E89" i="36"/>
  <c r="E90" i="36"/>
  <c r="E91" i="36"/>
  <c r="E92" i="36"/>
  <c r="E93" i="36"/>
  <c r="E94" i="36"/>
  <c r="E95" i="36"/>
  <c r="E96" i="36"/>
  <c r="E97" i="36"/>
  <c r="E98" i="36"/>
  <c r="E99" i="36"/>
  <c r="E100" i="36"/>
  <c r="E101" i="36"/>
  <c r="E102" i="36"/>
  <c r="E103" i="36"/>
  <c r="E104" i="36"/>
  <c r="E105" i="36"/>
  <c r="E106" i="36"/>
  <c r="E56" i="36"/>
  <c r="E57" i="36"/>
  <c r="E58" i="36"/>
  <c r="E59" i="36"/>
  <c r="E60" i="36"/>
  <c r="E61" i="36"/>
  <c r="E62" i="36"/>
  <c r="E63" i="36"/>
  <c r="E64" i="36"/>
  <c r="E65" i="36"/>
  <c r="E66" i="36"/>
  <c r="E67" i="36"/>
  <c r="E68" i="36"/>
  <c r="E69" i="36"/>
  <c r="E70" i="36"/>
  <c r="E71" i="36"/>
  <c r="E72" i="36"/>
  <c r="E73" i="36"/>
  <c r="E74" i="36"/>
  <c r="E75" i="36"/>
  <c r="E76" i="36"/>
  <c r="E77" i="36"/>
  <c r="E78" i="36"/>
  <c r="E79" i="36"/>
  <c r="E80" i="36"/>
  <c r="E81" i="36"/>
  <c r="E82" i="36"/>
  <c r="E83" i="36"/>
  <c r="E84" i="36"/>
  <c r="E85" i="36"/>
  <c r="E86" i="36"/>
  <c r="E87" i="36"/>
  <c r="D56" i="36"/>
  <c r="D57" i="36"/>
  <c r="D58" i="36"/>
  <c r="D59" i="36"/>
  <c r="D60" i="36"/>
  <c r="D61" i="36"/>
  <c r="D62" i="36"/>
  <c r="D63" i="36"/>
  <c r="D64" i="36"/>
  <c r="D65" i="36"/>
  <c r="D66" i="36"/>
  <c r="D67" i="36"/>
  <c r="D68" i="36"/>
  <c r="D69" i="36"/>
  <c r="D70" i="36"/>
  <c r="D71" i="36"/>
  <c r="D72" i="36"/>
  <c r="D73" i="36"/>
  <c r="D74" i="36"/>
  <c r="D75" i="36"/>
  <c r="D76" i="36"/>
  <c r="D77" i="36"/>
  <c r="D78" i="36"/>
  <c r="D79" i="36"/>
  <c r="D80" i="36"/>
  <c r="D81" i="36"/>
  <c r="D82" i="36"/>
  <c r="D83" i="36"/>
  <c r="D84" i="36"/>
  <c r="D85" i="36"/>
  <c r="D86" i="36"/>
  <c r="D87" i="36"/>
  <c r="D88" i="36"/>
  <c r="D89" i="36"/>
  <c r="D90" i="36"/>
  <c r="D91" i="36"/>
  <c r="D92" i="36"/>
  <c r="D93" i="36"/>
  <c r="D94" i="36"/>
  <c r="D95" i="36"/>
  <c r="D96" i="36"/>
  <c r="D97" i="36"/>
  <c r="D98" i="36"/>
  <c r="D99" i="36"/>
  <c r="D100" i="36"/>
  <c r="D101" i="36"/>
  <c r="D102" i="36"/>
  <c r="D103" i="36"/>
  <c r="D104" i="36"/>
  <c r="D105" i="36"/>
  <c r="D106" i="36"/>
  <c r="C56" i="36"/>
  <c r="C57" i="36"/>
  <c r="C58" i="36"/>
  <c r="C59" i="36"/>
  <c r="C60" i="36"/>
  <c r="C61" i="36"/>
  <c r="C62" i="36"/>
  <c r="C63" i="36"/>
  <c r="C64" i="36"/>
  <c r="C65" i="36"/>
  <c r="C66" i="36"/>
  <c r="C67" i="36"/>
  <c r="C68" i="36"/>
  <c r="C69" i="36"/>
  <c r="C70" i="36"/>
  <c r="C71" i="36"/>
  <c r="C72" i="36"/>
  <c r="C73" i="36"/>
  <c r="C74" i="36"/>
  <c r="C75" i="36"/>
  <c r="C76" i="36"/>
  <c r="C77" i="36"/>
  <c r="C78" i="36"/>
  <c r="C79" i="36"/>
  <c r="C80" i="36"/>
  <c r="C81" i="36"/>
  <c r="C82" i="36"/>
  <c r="C83" i="36"/>
  <c r="C84" i="36"/>
  <c r="C85" i="36"/>
  <c r="C86" i="36"/>
  <c r="C87" i="36"/>
  <c r="C88" i="36"/>
  <c r="C89" i="36"/>
  <c r="C90" i="36"/>
  <c r="C91" i="36"/>
  <c r="C92" i="36"/>
  <c r="C93" i="36"/>
  <c r="C94" i="36"/>
  <c r="C95" i="36"/>
  <c r="C96" i="36"/>
  <c r="C97" i="36"/>
  <c r="C98" i="36"/>
  <c r="C99" i="36"/>
  <c r="C100" i="36"/>
  <c r="C101" i="36"/>
  <c r="C102" i="36"/>
  <c r="C103" i="36"/>
  <c r="C104" i="36"/>
  <c r="C105" i="36"/>
  <c r="C106" i="36"/>
  <c r="H72" i="44" l="1"/>
  <c r="C74" i="44" s="1"/>
  <c r="AB37" i="36"/>
  <c r="X88" i="36"/>
  <c r="Z88" i="36"/>
  <c r="AC88" i="36"/>
  <c r="AB88" i="36"/>
  <c r="AC37" i="36"/>
  <c r="AA37" i="36"/>
  <c r="J22" i="32"/>
  <c r="R37" i="36"/>
  <c r="D62" i="32"/>
  <c r="Y88" i="36"/>
  <c r="Z37" i="36"/>
  <c r="Y37" i="36"/>
  <c r="AA88" i="36"/>
  <c r="V37" i="36"/>
  <c r="U37" i="36"/>
  <c r="T37" i="36"/>
  <c r="S37" i="36"/>
  <c r="X37" i="36"/>
  <c r="N26" i="42"/>
  <c r="Y75" i="36" s="1"/>
  <c r="O26" i="42"/>
  <c r="Z75" i="36" s="1"/>
  <c r="P26" i="42"/>
  <c r="AA75" i="36" s="1"/>
  <c r="Q26" i="42"/>
  <c r="AB75" i="36" s="1"/>
  <c r="M26" i="42"/>
  <c r="X75" i="36" s="1"/>
  <c r="R26" i="42"/>
  <c r="AC75" i="36" s="1"/>
  <c r="D105" i="32"/>
  <c r="K19" i="32"/>
  <c r="K18" i="32"/>
  <c r="H23" i="32"/>
  <c r="K23" i="32"/>
  <c r="K21" i="32"/>
  <c r="K17" i="32"/>
  <c r="K20" i="32"/>
  <c r="C49" i="44" l="1"/>
  <c r="C28" i="44"/>
  <c r="M7" i="42" s="1"/>
  <c r="C31" i="44"/>
  <c r="M10" i="42" s="1"/>
  <c r="C36" i="44"/>
  <c r="M15" i="42" s="1"/>
  <c r="C33" i="44"/>
  <c r="M12" i="42" s="1"/>
  <c r="D86" i="32"/>
  <c r="H22" i="32"/>
  <c r="I22" i="32"/>
  <c r="K22" i="32" s="1"/>
  <c r="F73" i="32"/>
  <c r="H36" i="44" l="1"/>
  <c r="H33" i="44"/>
  <c r="H31" i="44"/>
  <c r="H28" i="44"/>
  <c r="B2" i="32"/>
  <c r="G7" i="44" l="1"/>
  <c r="R7" i="42"/>
  <c r="G10" i="44"/>
  <c r="R10" i="42"/>
  <c r="G12" i="44"/>
  <c r="R12" i="42"/>
  <c r="G15" i="44"/>
  <c r="R15" i="42"/>
  <c r="J33" i="44"/>
  <c r="D33" i="44" s="1"/>
  <c r="N12" i="42" s="1"/>
  <c r="J28" i="44"/>
  <c r="D28" i="44" s="1"/>
  <c r="N7" i="42" s="1"/>
  <c r="J31" i="44"/>
  <c r="D31" i="44" s="1"/>
  <c r="N10" i="42" s="1"/>
  <c r="J36" i="44"/>
  <c r="D36" i="44" s="1"/>
  <c r="N15" i="42" s="1"/>
  <c r="I49" i="32"/>
  <c r="I57" i="32"/>
  <c r="I58" i="32"/>
  <c r="I59" i="32"/>
  <c r="I60" i="32"/>
  <c r="I61" i="32"/>
  <c r="I63" i="32"/>
  <c r="M9" i="32"/>
  <c r="F81" i="32"/>
  <c r="F82" i="32"/>
  <c r="F83" i="32"/>
  <c r="F84" i="32"/>
  <c r="F85" i="32"/>
  <c r="I124" i="36"/>
  <c r="F6" i="36"/>
  <c r="F7" i="36"/>
  <c r="F8" i="36"/>
  <c r="F9" i="36"/>
  <c r="F10" i="36"/>
  <c r="F11" i="36"/>
  <c r="F12" i="36"/>
  <c r="F13" i="36"/>
  <c r="F14" i="36"/>
  <c r="F15" i="36"/>
  <c r="F16" i="36"/>
  <c r="F17" i="36"/>
  <c r="F18" i="36"/>
  <c r="F19" i="36"/>
  <c r="F20" i="36"/>
  <c r="F21" i="36"/>
  <c r="F22" i="36"/>
  <c r="F23" i="36"/>
  <c r="F24" i="36"/>
  <c r="F25" i="36"/>
  <c r="F26" i="36"/>
  <c r="F27" i="36"/>
  <c r="F28" i="36"/>
  <c r="F29" i="36"/>
  <c r="F30" i="36"/>
  <c r="F31" i="36"/>
  <c r="F32" i="36"/>
  <c r="F33" i="36"/>
  <c r="F34" i="36"/>
  <c r="F35" i="36"/>
  <c r="F36" i="36"/>
  <c r="F37" i="36"/>
  <c r="F38" i="36"/>
  <c r="F39" i="36"/>
  <c r="F40" i="36"/>
  <c r="F41" i="36"/>
  <c r="F42" i="36"/>
  <c r="F43" i="36"/>
  <c r="F44" i="36"/>
  <c r="F45" i="36"/>
  <c r="F46" i="36"/>
  <c r="F47" i="36"/>
  <c r="F48" i="36"/>
  <c r="F49" i="36"/>
  <c r="F50" i="36"/>
  <c r="F51" i="36"/>
  <c r="F52" i="36"/>
  <c r="F53" i="36"/>
  <c r="F54" i="36"/>
  <c r="F55" i="36"/>
  <c r="F107" i="36"/>
  <c r="F108" i="36"/>
  <c r="F109" i="36"/>
  <c r="F110" i="36"/>
  <c r="F111" i="36"/>
  <c r="F112" i="36"/>
  <c r="F113" i="36"/>
  <c r="F114" i="36"/>
  <c r="F115" i="36"/>
  <c r="F116" i="36"/>
  <c r="F117" i="36"/>
  <c r="F118" i="36"/>
  <c r="F119" i="36"/>
  <c r="F120" i="36"/>
  <c r="F121" i="36"/>
  <c r="F122" i="36"/>
  <c r="F123" i="36"/>
  <c r="F124" i="36"/>
  <c r="F125" i="36"/>
  <c r="F126" i="36"/>
  <c r="F127" i="36"/>
  <c r="F128" i="36"/>
  <c r="F129" i="36"/>
  <c r="F130" i="36"/>
  <c r="F131" i="36"/>
  <c r="F132" i="36"/>
  <c r="F133" i="36"/>
  <c r="F134" i="36"/>
  <c r="F135" i="36"/>
  <c r="F136" i="36"/>
  <c r="F137" i="36"/>
  <c r="F138" i="36"/>
  <c r="F139" i="36"/>
  <c r="F140" i="36"/>
  <c r="F141" i="36"/>
  <c r="F142" i="36"/>
  <c r="F143" i="36"/>
  <c r="F144" i="36"/>
  <c r="F145" i="36"/>
  <c r="F146" i="36"/>
  <c r="F147" i="36"/>
  <c r="F148" i="36"/>
  <c r="F149" i="36"/>
  <c r="F150" i="36"/>
  <c r="F151" i="36"/>
  <c r="F152" i="36"/>
  <c r="F153" i="36"/>
  <c r="F154" i="36"/>
  <c r="F155" i="36"/>
  <c r="F156" i="36"/>
  <c r="F157" i="36"/>
  <c r="F158" i="36"/>
  <c r="F159" i="36"/>
  <c r="F160" i="36"/>
  <c r="F161" i="36"/>
  <c r="F162" i="36"/>
  <c r="F163" i="36"/>
  <c r="F164" i="36"/>
  <c r="F165" i="36"/>
  <c r="F166" i="36"/>
  <c r="F167" i="36"/>
  <c r="F168" i="36"/>
  <c r="F169" i="36"/>
  <c r="F170" i="36"/>
  <c r="F171" i="36"/>
  <c r="F172" i="36"/>
  <c r="F173" i="36"/>
  <c r="F174" i="36"/>
  <c r="F5" i="36"/>
  <c r="E6" i="36"/>
  <c r="E7" i="36"/>
  <c r="E8" i="36"/>
  <c r="E9" i="36"/>
  <c r="E10" i="36"/>
  <c r="E11" i="36"/>
  <c r="E12" i="36"/>
  <c r="E13" i="36"/>
  <c r="E14" i="36"/>
  <c r="E15" i="36"/>
  <c r="E16" i="36"/>
  <c r="E17" i="36"/>
  <c r="E18" i="36"/>
  <c r="E19" i="36"/>
  <c r="E20" i="36"/>
  <c r="E21" i="36"/>
  <c r="E22" i="36"/>
  <c r="E23" i="36"/>
  <c r="E24" i="36"/>
  <c r="E25" i="36"/>
  <c r="E26" i="36"/>
  <c r="E27" i="36"/>
  <c r="E28" i="36"/>
  <c r="E29" i="36"/>
  <c r="E30" i="36"/>
  <c r="E31" i="36"/>
  <c r="E32" i="36"/>
  <c r="E33" i="36"/>
  <c r="E34" i="36"/>
  <c r="E35" i="36"/>
  <c r="E36" i="36"/>
  <c r="E37" i="36"/>
  <c r="E38" i="36"/>
  <c r="E39" i="36"/>
  <c r="E40" i="36"/>
  <c r="E41" i="36"/>
  <c r="E42" i="36"/>
  <c r="E43" i="36"/>
  <c r="E44" i="36"/>
  <c r="E45" i="36"/>
  <c r="E46" i="36"/>
  <c r="E47" i="36"/>
  <c r="E48" i="36"/>
  <c r="E49" i="36"/>
  <c r="E50" i="36"/>
  <c r="E51" i="36"/>
  <c r="E52" i="36"/>
  <c r="E53" i="36"/>
  <c r="E54" i="36"/>
  <c r="E55" i="36"/>
  <c r="E107" i="36"/>
  <c r="E108" i="36"/>
  <c r="E109" i="36"/>
  <c r="E110" i="36"/>
  <c r="E111" i="36"/>
  <c r="E112" i="36"/>
  <c r="E113" i="36"/>
  <c r="E114" i="36"/>
  <c r="E115" i="36"/>
  <c r="E116" i="36"/>
  <c r="E117" i="36"/>
  <c r="E118" i="36"/>
  <c r="E119" i="36"/>
  <c r="E120" i="36"/>
  <c r="E121" i="36"/>
  <c r="E122" i="36"/>
  <c r="E123" i="36"/>
  <c r="E124" i="36"/>
  <c r="E125" i="36"/>
  <c r="E126" i="36"/>
  <c r="E127" i="36"/>
  <c r="E128" i="36"/>
  <c r="E129" i="36"/>
  <c r="E130" i="36"/>
  <c r="E131" i="36"/>
  <c r="E132" i="36"/>
  <c r="E133" i="36"/>
  <c r="E134" i="36"/>
  <c r="E135" i="36"/>
  <c r="E136" i="36"/>
  <c r="E137" i="36"/>
  <c r="E138" i="36"/>
  <c r="E139" i="36"/>
  <c r="E140" i="36"/>
  <c r="E141" i="36"/>
  <c r="E142" i="36"/>
  <c r="E143" i="36"/>
  <c r="E144" i="36"/>
  <c r="E145" i="36"/>
  <c r="E146" i="36"/>
  <c r="E147" i="36"/>
  <c r="E148" i="36"/>
  <c r="E149" i="36"/>
  <c r="E150" i="36"/>
  <c r="E151" i="36"/>
  <c r="E152" i="36"/>
  <c r="E153" i="36"/>
  <c r="E154" i="36"/>
  <c r="E155" i="36"/>
  <c r="E156" i="36"/>
  <c r="E157" i="36"/>
  <c r="E158" i="36"/>
  <c r="E159" i="36"/>
  <c r="E160" i="36"/>
  <c r="E161" i="36"/>
  <c r="E162" i="36"/>
  <c r="E163" i="36"/>
  <c r="E164" i="36"/>
  <c r="E165" i="36"/>
  <c r="E166" i="36"/>
  <c r="E167" i="36"/>
  <c r="E168" i="36"/>
  <c r="E169" i="36"/>
  <c r="E170" i="36"/>
  <c r="E171" i="36"/>
  <c r="E172" i="36"/>
  <c r="E173" i="36"/>
  <c r="E174" i="36"/>
  <c r="E5" i="36"/>
  <c r="D107" i="36"/>
  <c r="D108" i="36"/>
  <c r="D109" i="36"/>
  <c r="D110" i="36"/>
  <c r="D111" i="36"/>
  <c r="D112" i="36"/>
  <c r="D113" i="36"/>
  <c r="D114" i="36"/>
  <c r="D115" i="36"/>
  <c r="D116" i="36"/>
  <c r="D117" i="36"/>
  <c r="D118" i="36"/>
  <c r="D119" i="36"/>
  <c r="D120" i="36"/>
  <c r="D121" i="36"/>
  <c r="D122" i="36"/>
  <c r="D123" i="36"/>
  <c r="D124" i="36"/>
  <c r="D125" i="36"/>
  <c r="D126" i="36"/>
  <c r="D127" i="36"/>
  <c r="D128" i="36"/>
  <c r="D129" i="36"/>
  <c r="D130" i="36"/>
  <c r="D131" i="36"/>
  <c r="D132" i="36"/>
  <c r="D133" i="36"/>
  <c r="D134" i="36"/>
  <c r="D135" i="36"/>
  <c r="D136" i="36"/>
  <c r="D137" i="36"/>
  <c r="D138" i="36"/>
  <c r="D139" i="36"/>
  <c r="D140" i="36"/>
  <c r="D141" i="36"/>
  <c r="D142" i="36"/>
  <c r="D143" i="36"/>
  <c r="D144" i="36"/>
  <c r="D145" i="36"/>
  <c r="D146" i="36"/>
  <c r="D147" i="36"/>
  <c r="D148" i="36"/>
  <c r="D149" i="36"/>
  <c r="D150" i="36"/>
  <c r="D151" i="36"/>
  <c r="D152" i="36"/>
  <c r="D153" i="36"/>
  <c r="D154" i="36"/>
  <c r="D155" i="36"/>
  <c r="D156" i="36"/>
  <c r="D157" i="36"/>
  <c r="D158" i="36"/>
  <c r="D159" i="36"/>
  <c r="D160" i="36"/>
  <c r="D161" i="36"/>
  <c r="D162" i="36"/>
  <c r="D163" i="36"/>
  <c r="D164" i="36"/>
  <c r="D165" i="36"/>
  <c r="D166" i="36"/>
  <c r="D167" i="36"/>
  <c r="D168" i="36"/>
  <c r="D169" i="36"/>
  <c r="D170" i="36"/>
  <c r="D171" i="36"/>
  <c r="D172" i="36"/>
  <c r="D173" i="36"/>
  <c r="D174" i="36"/>
  <c r="D6" i="36"/>
  <c r="D7" i="36"/>
  <c r="D8" i="36"/>
  <c r="D9" i="36"/>
  <c r="D10" i="36"/>
  <c r="D11" i="36"/>
  <c r="D12" i="36"/>
  <c r="D13" i="36"/>
  <c r="D14" i="36"/>
  <c r="D15" i="36"/>
  <c r="D16" i="36"/>
  <c r="D17" i="36"/>
  <c r="D18" i="36"/>
  <c r="D19" i="36"/>
  <c r="D20" i="36"/>
  <c r="D21" i="36"/>
  <c r="D22" i="36"/>
  <c r="D23" i="36"/>
  <c r="D24" i="36"/>
  <c r="D25" i="36"/>
  <c r="D26" i="36"/>
  <c r="D27" i="36"/>
  <c r="D28" i="36"/>
  <c r="D29" i="36"/>
  <c r="D30" i="36"/>
  <c r="D31" i="36"/>
  <c r="D32" i="36"/>
  <c r="D33" i="36"/>
  <c r="D34" i="36"/>
  <c r="D35" i="36"/>
  <c r="D36" i="36"/>
  <c r="D37" i="36"/>
  <c r="D38" i="36"/>
  <c r="D39" i="36"/>
  <c r="D40" i="36"/>
  <c r="D41" i="36"/>
  <c r="D42" i="36"/>
  <c r="D43" i="36"/>
  <c r="D44" i="36"/>
  <c r="D45" i="36"/>
  <c r="D46" i="36"/>
  <c r="D47" i="36"/>
  <c r="D48" i="36"/>
  <c r="D49" i="36"/>
  <c r="D50" i="36"/>
  <c r="D51" i="36"/>
  <c r="D52" i="36"/>
  <c r="D53" i="36"/>
  <c r="D54" i="36"/>
  <c r="D55" i="36"/>
  <c r="D5" i="36"/>
  <c r="C6" i="36"/>
  <c r="C7" i="36"/>
  <c r="C8" i="36"/>
  <c r="C9" i="36"/>
  <c r="C10" i="36"/>
  <c r="C11" i="36"/>
  <c r="C12" i="36"/>
  <c r="C13" i="36"/>
  <c r="C14" i="36"/>
  <c r="C15" i="36"/>
  <c r="C16" i="36"/>
  <c r="C17" i="36"/>
  <c r="C18" i="36"/>
  <c r="C19" i="36"/>
  <c r="C20" i="36"/>
  <c r="C21" i="36"/>
  <c r="C5" i="36"/>
  <c r="C23" i="36"/>
  <c r="C24" i="36"/>
  <c r="C25" i="36"/>
  <c r="C26" i="36"/>
  <c r="C27" i="36"/>
  <c r="C28" i="36"/>
  <c r="C29" i="36"/>
  <c r="C30" i="36"/>
  <c r="C31" i="36"/>
  <c r="C32" i="36"/>
  <c r="C33" i="36"/>
  <c r="C34" i="36"/>
  <c r="C35" i="36"/>
  <c r="C36" i="36"/>
  <c r="C37" i="36"/>
  <c r="C38" i="36"/>
  <c r="C22" i="36"/>
  <c r="C40" i="36"/>
  <c r="C41" i="36"/>
  <c r="C42" i="36"/>
  <c r="C43" i="36"/>
  <c r="C44" i="36"/>
  <c r="C45" i="36"/>
  <c r="C46" i="36"/>
  <c r="C47" i="36"/>
  <c r="C48" i="36"/>
  <c r="C49" i="36"/>
  <c r="C50" i="36"/>
  <c r="C51" i="36"/>
  <c r="C52" i="36"/>
  <c r="C53" i="36"/>
  <c r="C54" i="36"/>
  <c r="C55" i="36"/>
  <c r="C39" i="36"/>
  <c r="C107" i="36"/>
  <c r="C108" i="36"/>
  <c r="C109" i="36"/>
  <c r="C110" i="36"/>
  <c r="C111" i="36"/>
  <c r="C112" i="36"/>
  <c r="C113" i="36"/>
  <c r="C114" i="36"/>
  <c r="C115" i="36"/>
  <c r="C116" i="36"/>
  <c r="C117" i="36"/>
  <c r="C118" i="36"/>
  <c r="C119" i="36"/>
  <c r="C120" i="36"/>
  <c r="C121" i="36"/>
  <c r="C122" i="36"/>
  <c r="C123" i="36"/>
  <c r="C124" i="36"/>
  <c r="C125" i="36"/>
  <c r="C126" i="36"/>
  <c r="C127" i="36"/>
  <c r="C128" i="36"/>
  <c r="C129" i="36"/>
  <c r="C130" i="36"/>
  <c r="C131" i="36"/>
  <c r="C132" i="36"/>
  <c r="C133" i="36"/>
  <c r="C134" i="36"/>
  <c r="C135" i="36"/>
  <c r="C136" i="36"/>
  <c r="C137" i="36"/>
  <c r="C138" i="36"/>
  <c r="C139" i="36"/>
  <c r="C140" i="36"/>
  <c r="C141" i="36"/>
  <c r="C142" i="36"/>
  <c r="C143" i="36"/>
  <c r="C144" i="36"/>
  <c r="C145" i="36"/>
  <c r="C146" i="36"/>
  <c r="C147" i="36"/>
  <c r="C148" i="36"/>
  <c r="C149" i="36"/>
  <c r="C150" i="36"/>
  <c r="C151" i="36"/>
  <c r="C152" i="36"/>
  <c r="C153" i="36"/>
  <c r="C154" i="36"/>
  <c r="C155" i="36"/>
  <c r="C156" i="36"/>
  <c r="C157" i="36"/>
  <c r="C158" i="36"/>
  <c r="C159" i="36"/>
  <c r="C160" i="36"/>
  <c r="C161" i="36"/>
  <c r="C162" i="36"/>
  <c r="C163" i="36"/>
  <c r="C164" i="36"/>
  <c r="C165" i="36"/>
  <c r="C166" i="36"/>
  <c r="C167" i="36"/>
  <c r="C168" i="36"/>
  <c r="C169" i="36"/>
  <c r="C170" i="36"/>
  <c r="C171" i="36"/>
  <c r="C172" i="36"/>
  <c r="C173" i="36"/>
  <c r="C174" i="36"/>
  <c r="Q126" i="36"/>
  <c r="R126" i="36"/>
  <c r="S126" i="36"/>
  <c r="T126" i="36"/>
  <c r="U126" i="36"/>
  <c r="V126" i="36"/>
  <c r="W126" i="36"/>
  <c r="X126" i="36"/>
  <c r="Y126" i="36"/>
  <c r="Z126" i="36"/>
  <c r="AA126" i="36"/>
  <c r="AB126" i="36"/>
  <c r="AC126" i="36"/>
  <c r="Q127" i="36"/>
  <c r="R127" i="36"/>
  <c r="S127" i="36"/>
  <c r="T127" i="36"/>
  <c r="U127" i="36"/>
  <c r="V127" i="36"/>
  <c r="W127" i="36"/>
  <c r="X127" i="36"/>
  <c r="Y127" i="36"/>
  <c r="Z127" i="36"/>
  <c r="AA127" i="36"/>
  <c r="AB127" i="36"/>
  <c r="AC127" i="36"/>
  <c r="Q128" i="36"/>
  <c r="R128" i="36"/>
  <c r="S128" i="36"/>
  <c r="T128" i="36"/>
  <c r="U128" i="36"/>
  <c r="V128" i="36"/>
  <c r="W128" i="36"/>
  <c r="X128" i="36"/>
  <c r="Y128" i="36"/>
  <c r="Z128" i="36"/>
  <c r="AA128" i="36"/>
  <c r="AB128" i="36"/>
  <c r="AC128" i="36"/>
  <c r="Q129" i="36"/>
  <c r="R129" i="36"/>
  <c r="S129" i="36"/>
  <c r="T129" i="36"/>
  <c r="U129" i="36"/>
  <c r="V129" i="36"/>
  <c r="W129" i="36"/>
  <c r="X129" i="36"/>
  <c r="Y129" i="36"/>
  <c r="Z129" i="36"/>
  <c r="AA129" i="36"/>
  <c r="AB129" i="36"/>
  <c r="AC129" i="36"/>
  <c r="Q130" i="36"/>
  <c r="R130" i="36"/>
  <c r="S130" i="36"/>
  <c r="T130" i="36"/>
  <c r="U130" i="36"/>
  <c r="V130" i="36"/>
  <c r="W130" i="36"/>
  <c r="X130" i="36"/>
  <c r="Y130" i="36"/>
  <c r="Z130" i="36"/>
  <c r="AA130" i="36"/>
  <c r="AB130" i="36"/>
  <c r="AC130" i="36"/>
  <c r="Q131" i="36"/>
  <c r="R131" i="36"/>
  <c r="S131" i="36"/>
  <c r="T131" i="36"/>
  <c r="U131" i="36"/>
  <c r="V131" i="36"/>
  <c r="W131" i="36"/>
  <c r="X131" i="36"/>
  <c r="Y131" i="36"/>
  <c r="Z131" i="36"/>
  <c r="AA131" i="36"/>
  <c r="AB131" i="36"/>
  <c r="AC131" i="36"/>
  <c r="Q132" i="36"/>
  <c r="R132" i="36"/>
  <c r="S132" i="36"/>
  <c r="T132" i="36"/>
  <c r="U132" i="36"/>
  <c r="V132" i="36"/>
  <c r="W132" i="36"/>
  <c r="X132" i="36"/>
  <c r="Y132" i="36"/>
  <c r="Z132" i="36"/>
  <c r="AA132" i="36"/>
  <c r="AB132" i="36"/>
  <c r="AC132" i="36"/>
  <c r="Q133" i="36"/>
  <c r="R133" i="36"/>
  <c r="S133" i="36"/>
  <c r="T133" i="36"/>
  <c r="U133" i="36"/>
  <c r="V133" i="36"/>
  <c r="W133" i="36"/>
  <c r="X133" i="36"/>
  <c r="Y133" i="36"/>
  <c r="Z133" i="36"/>
  <c r="AA133" i="36"/>
  <c r="AB133" i="36"/>
  <c r="AC133" i="36"/>
  <c r="Q134" i="36"/>
  <c r="R134" i="36"/>
  <c r="S134" i="36"/>
  <c r="T134" i="36"/>
  <c r="U134" i="36"/>
  <c r="V134" i="36"/>
  <c r="W134" i="36"/>
  <c r="X134" i="36"/>
  <c r="Y134" i="36"/>
  <c r="Z134" i="36"/>
  <c r="AA134" i="36"/>
  <c r="AB134" i="36"/>
  <c r="AC134" i="36"/>
  <c r="Q135" i="36"/>
  <c r="R135" i="36"/>
  <c r="S135" i="36"/>
  <c r="T135" i="36"/>
  <c r="U135" i="36"/>
  <c r="V135" i="36"/>
  <c r="W135" i="36"/>
  <c r="X135" i="36"/>
  <c r="Y135" i="36"/>
  <c r="Z135" i="36"/>
  <c r="AA135" i="36"/>
  <c r="AB135" i="36"/>
  <c r="AC135" i="36"/>
  <c r="Q136" i="36"/>
  <c r="R136" i="36"/>
  <c r="S136" i="36"/>
  <c r="T136" i="36"/>
  <c r="U136" i="36"/>
  <c r="V136" i="36"/>
  <c r="W136" i="36"/>
  <c r="X136" i="36"/>
  <c r="Y136" i="36"/>
  <c r="Z136" i="36"/>
  <c r="AA136" i="36"/>
  <c r="AB136" i="36"/>
  <c r="AC136" i="36"/>
  <c r="Q137" i="36"/>
  <c r="R137" i="36"/>
  <c r="S137" i="36"/>
  <c r="T137" i="36"/>
  <c r="U137" i="36"/>
  <c r="V137" i="36"/>
  <c r="W137" i="36"/>
  <c r="X137" i="36"/>
  <c r="Y137" i="36"/>
  <c r="Z137" i="36"/>
  <c r="AA137" i="36"/>
  <c r="AB137" i="36"/>
  <c r="AC137" i="36"/>
  <c r="Q138" i="36"/>
  <c r="R138" i="36"/>
  <c r="S138" i="36"/>
  <c r="T138" i="36"/>
  <c r="U138" i="36"/>
  <c r="V138" i="36"/>
  <c r="W138" i="36"/>
  <c r="X138" i="36"/>
  <c r="Y138" i="36"/>
  <c r="Z138" i="36"/>
  <c r="AA138" i="36"/>
  <c r="AB138" i="36"/>
  <c r="AC138" i="36"/>
  <c r="Q139" i="36"/>
  <c r="R139" i="36"/>
  <c r="S139" i="36"/>
  <c r="T139" i="36"/>
  <c r="U139" i="36"/>
  <c r="V139" i="36"/>
  <c r="W139" i="36"/>
  <c r="X139" i="36"/>
  <c r="Y139" i="36"/>
  <c r="Z139" i="36"/>
  <c r="AA139" i="36"/>
  <c r="AB139" i="36"/>
  <c r="AC139" i="36"/>
  <c r="Q140" i="36"/>
  <c r="R140" i="36"/>
  <c r="S140" i="36"/>
  <c r="T140" i="36"/>
  <c r="U140" i="36"/>
  <c r="V140" i="36"/>
  <c r="W140" i="36"/>
  <c r="X140" i="36"/>
  <c r="Y140" i="36"/>
  <c r="Z140" i="36"/>
  <c r="AA140" i="36"/>
  <c r="AB140" i="36"/>
  <c r="AC140" i="36"/>
  <c r="R125" i="36"/>
  <c r="S125" i="36"/>
  <c r="T125" i="36"/>
  <c r="U125" i="36"/>
  <c r="V125" i="36"/>
  <c r="W125" i="36"/>
  <c r="X125" i="36"/>
  <c r="Y125" i="36"/>
  <c r="Z125" i="36"/>
  <c r="AA125" i="36"/>
  <c r="AB125" i="36"/>
  <c r="AC125" i="36"/>
  <c r="Q125" i="36"/>
  <c r="AC123" i="36"/>
  <c r="AB123" i="36"/>
  <c r="AA123" i="36"/>
  <c r="Z123" i="36"/>
  <c r="Y123" i="36"/>
  <c r="X123" i="36"/>
  <c r="W123" i="36"/>
  <c r="V123" i="36"/>
  <c r="U123" i="36"/>
  <c r="T123" i="36"/>
  <c r="S123" i="36"/>
  <c r="R123" i="36"/>
  <c r="AC122" i="36"/>
  <c r="AB122" i="36"/>
  <c r="AA122" i="36"/>
  <c r="Z122" i="36"/>
  <c r="Y122" i="36"/>
  <c r="X122" i="36"/>
  <c r="W122" i="36"/>
  <c r="V122" i="36"/>
  <c r="U122" i="36"/>
  <c r="T122" i="36"/>
  <c r="S122" i="36"/>
  <c r="R122" i="36"/>
  <c r="AC121" i="36"/>
  <c r="AB121" i="36"/>
  <c r="AA121" i="36"/>
  <c r="Z121" i="36"/>
  <c r="Y121" i="36"/>
  <c r="X121" i="36"/>
  <c r="W121" i="36"/>
  <c r="V121" i="36"/>
  <c r="U121" i="36"/>
  <c r="T121" i="36"/>
  <c r="S121" i="36"/>
  <c r="R121" i="36"/>
  <c r="AC120" i="36"/>
  <c r="AB120" i="36"/>
  <c r="AA120" i="36"/>
  <c r="Z120" i="36"/>
  <c r="Y120" i="36"/>
  <c r="X120" i="36"/>
  <c r="W120" i="36"/>
  <c r="V120" i="36"/>
  <c r="U120" i="36"/>
  <c r="T120" i="36"/>
  <c r="S120" i="36"/>
  <c r="R120" i="36"/>
  <c r="AC119" i="36"/>
  <c r="AB119" i="36"/>
  <c r="AA119" i="36"/>
  <c r="Z119" i="36"/>
  <c r="Y119" i="36"/>
  <c r="X119" i="36"/>
  <c r="W119" i="36"/>
  <c r="V119" i="36"/>
  <c r="U119" i="36"/>
  <c r="T119" i="36"/>
  <c r="S119" i="36"/>
  <c r="R119" i="36"/>
  <c r="AC118" i="36"/>
  <c r="AB118" i="36"/>
  <c r="AA118" i="36"/>
  <c r="Z118" i="36"/>
  <c r="Y118" i="36"/>
  <c r="X118" i="36"/>
  <c r="W118" i="36"/>
  <c r="V118" i="36"/>
  <c r="U118" i="36"/>
  <c r="T118" i="36"/>
  <c r="S118" i="36"/>
  <c r="R118" i="36"/>
  <c r="AC117" i="36"/>
  <c r="AB117" i="36"/>
  <c r="AA117" i="36"/>
  <c r="Z117" i="36"/>
  <c r="Y117" i="36"/>
  <c r="X117" i="36"/>
  <c r="W117" i="36"/>
  <c r="V117" i="36"/>
  <c r="U117" i="36"/>
  <c r="T117" i="36"/>
  <c r="S117" i="36"/>
  <c r="R117" i="36"/>
  <c r="AC116" i="36"/>
  <c r="AB116" i="36"/>
  <c r="AA116" i="36"/>
  <c r="Z116" i="36"/>
  <c r="Y116" i="36"/>
  <c r="X116" i="36"/>
  <c r="W116" i="36"/>
  <c r="V116" i="36"/>
  <c r="U116" i="36"/>
  <c r="T116" i="36"/>
  <c r="S116" i="36"/>
  <c r="R116" i="36"/>
  <c r="AC115" i="36"/>
  <c r="AB115" i="36"/>
  <c r="AA115" i="36"/>
  <c r="Z115" i="36"/>
  <c r="Y115" i="36"/>
  <c r="X115" i="36"/>
  <c r="W115" i="36"/>
  <c r="V115" i="36"/>
  <c r="U115" i="36"/>
  <c r="T115" i="36"/>
  <c r="S115" i="36"/>
  <c r="R115" i="36"/>
  <c r="AC114" i="36"/>
  <c r="AB114" i="36"/>
  <c r="AA114" i="36"/>
  <c r="Z114" i="36"/>
  <c r="Y114" i="36"/>
  <c r="X114" i="36"/>
  <c r="W114" i="36"/>
  <c r="V114" i="36"/>
  <c r="U114" i="36"/>
  <c r="T114" i="36"/>
  <c r="S114" i="36"/>
  <c r="R114" i="36"/>
  <c r="AC113" i="36"/>
  <c r="AB113" i="36"/>
  <c r="AA113" i="36"/>
  <c r="Z113" i="36"/>
  <c r="Y113" i="36"/>
  <c r="X113" i="36"/>
  <c r="W113" i="36"/>
  <c r="V113" i="36"/>
  <c r="U113" i="36"/>
  <c r="T113" i="36"/>
  <c r="S113" i="36"/>
  <c r="R113" i="36"/>
  <c r="AC112" i="36"/>
  <c r="AB112" i="36"/>
  <c r="AA112" i="36"/>
  <c r="Z112" i="36"/>
  <c r="Y112" i="36"/>
  <c r="X112" i="36"/>
  <c r="W112" i="36"/>
  <c r="V112" i="36"/>
  <c r="U112" i="36"/>
  <c r="T112" i="36"/>
  <c r="S112" i="36"/>
  <c r="R112" i="36"/>
  <c r="AC111" i="36"/>
  <c r="AB111" i="36"/>
  <c r="AA111" i="36"/>
  <c r="Z111" i="36"/>
  <c r="Y111" i="36"/>
  <c r="X111" i="36"/>
  <c r="W111" i="36"/>
  <c r="V111" i="36"/>
  <c r="U111" i="36"/>
  <c r="T111" i="36"/>
  <c r="S111" i="36"/>
  <c r="R111" i="36"/>
  <c r="AC110" i="36"/>
  <c r="AB110" i="36"/>
  <c r="AA110" i="36"/>
  <c r="Z110" i="36"/>
  <c r="Y110" i="36"/>
  <c r="X110" i="36"/>
  <c r="W110" i="36"/>
  <c r="V110" i="36"/>
  <c r="U110" i="36"/>
  <c r="T110" i="36"/>
  <c r="S110" i="36"/>
  <c r="R110" i="36"/>
  <c r="AC109" i="36"/>
  <c r="AB109" i="36"/>
  <c r="AA109" i="36"/>
  <c r="Z109" i="36"/>
  <c r="Y109" i="36"/>
  <c r="X109" i="36"/>
  <c r="W109" i="36"/>
  <c r="V109" i="36"/>
  <c r="U109" i="36"/>
  <c r="T109" i="36"/>
  <c r="S109" i="36"/>
  <c r="R109" i="36"/>
  <c r="AC108" i="36"/>
  <c r="AB108" i="36"/>
  <c r="AA108" i="36"/>
  <c r="Z108" i="36"/>
  <c r="Y108" i="36"/>
  <c r="X108" i="36"/>
  <c r="W108" i="36"/>
  <c r="V108" i="36"/>
  <c r="U108" i="36"/>
  <c r="T108" i="36"/>
  <c r="S108" i="36"/>
  <c r="R108" i="36"/>
  <c r="AC107" i="36"/>
  <c r="AB107" i="36"/>
  <c r="AA107" i="36"/>
  <c r="Z107" i="36"/>
  <c r="Y107" i="36"/>
  <c r="X107" i="36"/>
  <c r="W107" i="36"/>
  <c r="V107" i="36"/>
  <c r="U107" i="36"/>
  <c r="T107" i="36"/>
  <c r="S107" i="36"/>
  <c r="R107" i="36"/>
  <c r="Q108" i="36"/>
  <c r="Q109" i="36"/>
  <c r="Q110" i="36"/>
  <c r="Q111" i="36"/>
  <c r="Q112" i="36"/>
  <c r="Q113" i="36"/>
  <c r="Q114" i="36"/>
  <c r="Q115" i="36"/>
  <c r="Q116" i="36"/>
  <c r="Q117" i="36"/>
  <c r="Q118" i="36"/>
  <c r="Q119" i="36"/>
  <c r="Q120" i="36"/>
  <c r="Q121" i="36"/>
  <c r="Q122" i="36"/>
  <c r="Q123" i="36"/>
  <c r="I108" i="36"/>
  <c r="I109" i="36"/>
  <c r="I110" i="36"/>
  <c r="I111" i="36"/>
  <c r="I112" i="36"/>
  <c r="I113" i="36"/>
  <c r="I114" i="36"/>
  <c r="I115" i="36"/>
  <c r="I116" i="36"/>
  <c r="I117" i="36"/>
  <c r="I118" i="36"/>
  <c r="I119" i="36"/>
  <c r="I120" i="36"/>
  <c r="I121" i="36"/>
  <c r="I122" i="36"/>
  <c r="I123" i="36"/>
  <c r="I125" i="36"/>
  <c r="I126" i="36"/>
  <c r="Q107" i="36"/>
  <c r="I107" i="36"/>
  <c r="I127" i="36"/>
  <c r="I128" i="36"/>
  <c r="I129" i="36"/>
  <c r="I130" i="36"/>
  <c r="I131" i="36"/>
  <c r="I132" i="36"/>
  <c r="I133" i="36"/>
  <c r="I134" i="36"/>
  <c r="I135" i="36"/>
  <c r="I136" i="36"/>
  <c r="I137" i="36"/>
  <c r="I138" i="36"/>
  <c r="I139" i="36"/>
  <c r="I140" i="36"/>
  <c r="I141" i="36"/>
  <c r="I142" i="36"/>
  <c r="I143" i="36"/>
  <c r="I144" i="36"/>
  <c r="I145" i="36"/>
  <c r="I146" i="36"/>
  <c r="I147" i="36"/>
  <c r="I148" i="36"/>
  <c r="I149" i="36"/>
  <c r="I150" i="36"/>
  <c r="I151" i="36"/>
  <c r="I152" i="36"/>
  <c r="I153" i="36"/>
  <c r="I154" i="36"/>
  <c r="I155" i="36"/>
  <c r="I156" i="36"/>
  <c r="I157" i="36"/>
  <c r="I158" i="36"/>
  <c r="I159" i="36"/>
  <c r="I160" i="36"/>
  <c r="I161" i="36"/>
  <c r="I162" i="36"/>
  <c r="I163" i="36"/>
  <c r="I164" i="36"/>
  <c r="I165" i="36"/>
  <c r="I166" i="36"/>
  <c r="I167" i="36"/>
  <c r="I168" i="36"/>
  <c r="I169" i="36"/>
  <c r="I170" i="36"/>
  <c r="I171" i="36"/>
  <c r="I172" i="36"/>
  <c r="I173" i="36"/>
  <c r="I174" i="36"/>
  <c r="I55" i="36"/>
  <c r="I54" i="36"/>
  <c r="I53" i="36"/>
  <c r="I52" i="36"/>
  <c r="I51" i="36"/>
  <c r="I50" i="36"/>
  <c r="I49" i="36"/>
  <c r="I48" i="36"/>
  <c r="I47" i="36"/>
  <c r="I46" i="36"/>
  <c r="I45" i="36"/>
  <c r="I44" i="36"/>
  <c r="I43" i="36"/>
  <c r="I42" i="36"/>
  <c r="I41" i="36"/>
  <c r="I40" i="36"/>
  <c r="I39" i="36"/>
  <c r="I38" i="36"/>
  <c r="I37" i="36"/>
  <c r="I36" i="36"/>
  <c r="I35" i="36"/>
  <c r="I34" i="36"/>
  <c r="I33" i="36"/>
  <c r="I32" i="36"/>
  <c r="I31" i="36"/>
  <c r="I30" i="36"/>
  <c r="I29" i="36"/>
  <c r="I28" i="36"/>
  <c r="I27" i="36"/>
  <c r="I26" i="36"/>
  <c r="I25" i="36"/>
  <c r="I24" i="36"/>
  <c r="I23" i="36"/>
  <c r="I22" i="36"/>
  <c r="I21" i="36"/>
  <c r="I20" i="36"/>
  <c r="I19" i="36"/>
  <c r="I18" i="36"/>
  <c r="I17" i="36"/>
  <c r="I16" i="36"/>
  <c r="I15" i="36"/>
  <c r="I14" i="36"/>
  <c r="I13" i="36"/>
  <c r="I12" i="36"/>
  <c r="I11" i="36"/>
  <c r="I10" i="36"/>
  <c r="S15" i="7" s="1"/>
  <c r="I9" i="36"/>
  <c r="I8" i="36"/>
  <c r="Q15" i="7" s="1"/>
  <c r="I7" i="36"/>
  <c r="S5" i="7" s="1"/>
  <c r="I6" i="36"/>
  <c r="I5" i="36"/>
  <c r="P11" i="7" s="1"/>
  <c r="P21" i="7" l="1"/>
  <c r="E33" i="44"/>
  <c r="O12" i="42" s="1"/>
  <c r="C12" i="44"/>
  <c r="E36" i="44"/>
  <c r="O15" i="42" s="1"/>
  <c r="C15" i="44"/>
  <c r="C10" i="44"/>
  <c r="E31" i="44"/>
  <c r="O10" i="42" s="1"/>
  <c r="C7" i="44"/>
  <c r="E28" i="44"/>
  <c r="O7" i="42" s="1"/>
  <c r="S95" i="7"/>
  <c r="O55" i="7"/>
  <c r="P5" i="7"/>
  <c r="L91" i="7"/>
  <c r="P51" i="7"/>
  <c r="N55" i="7"/>
  <c r="O5" i="7"/>
  <c r="K91" i="7"/>
  <c r="O51" i="7"/>
  <c r="M55" i="7"/>
  <c r="H40" i="7"/>
  <c r="H80" i="7"/>
  <c r="H110" i="7"/>
  <c r="J11" i="7"/>
  <c r="O41" i="7"/>
  <c r="J75" i="7"/>
  <c r="H101" i="7"/>
  <c r="N41" i="7"/>
  <c r="J95" i="7"/>
  <c r="M11" i="7"/>
  <c r="S75" i="7"/>
  <c r="R55" i="7"/>
  <c r="J45" i="7"/>
  <c r="R5" i="7"/>
  <c r="R21" i="7"/>
  <c r="S111" i="7"/>
  <c r="G111" i="7"/>
  <c r="M101" i="7"/>
  <c r="N91" i="7"/>
  <c r="O81" i="7"/>
  <c r="R25" i="7"/>
  <c r="R75" i="7"/>
  <c r="P55" i="7"/>
  <c r="S35" i="7"/>
  <c r="Q5" i="7"/>
  <c r="O61" i="7"/>
  <c r="O21" i="7"/>
  <c r="L81" i="7"/>
  <c r="P41" i="7"/>
  <c r="H10" i="7"/>
  <c r="H60" i="7"/>
  <c r="N21" i="7"/>
  <c r="K81" i="7"/>
  <c r="P31" i="7"/>
  <c r="M21" i="7"/>
  <c r="O31" i="7"/>
  <c r="M111" i="7"/>
  <c r="S101" i="7"/>
  <c r="M41" i="7"/>
  <c r="G100" i="7"/>
  <c r="K40" i="7"/>
  <c r="K80" i="7"/>
  <c r="L10" i="7"/>
  <c r="L50" i="7"/>
  <c r="L90" i="7"/>
  <c r="L110" i="7"/>
  <c r="G80" i="7"/>
  <c r="M30" i="7"/>
  <c r="M60" i="7"/>
  <c r="M90" i="7"/>
  <c r="M110" i="7"/>
  <c r="Q75" i="7"/>
  <c r="N35" i="7"/>
  <c r="Q111" i="7"/>
  <c r="K101" i="7"/>
  <c r="N71" i="7"/>
  <c r="Q41" i="7"/>
  <c r="N95" i="7"/>
  <c r="P75" i="7"/>
  <c r="L35" i="7"/>
  <c r="P111" i="7"/>
  <c r="M71" i="7"/>
  <c r="Q31" i="7"/>
  <c r="L95" i="7"/>
  <c r="H20" i="7"/>
  <c r="H50" i="7"/>
  <c r="H70" i="7"/>
  <c r="H100" i="7"/>
  <c r="O111" i="7"/>
  <c r="L71" i="7"/>
  <c r="M61" i="7"/>
  <c r="K95" i="7"/>
  <c r="L55" i="7"/>
  <c r="J35" i="7"/>
  <c r="L11" i="7"/>
  <c r="N111" i="7"/>
  <c r="K71" i="7"/>
  <c r="M51" i="7"/>
  <c r="K55" i="7"/>
  <c r="L21" i="7"/>
  <c r="G101" i="7"/>
  <c r="K61" i="7"/>
  <c r="L51" i="7"/>
  <c r="S85" i="7"/>
  <c r="Q65" i="7"/>
  <c r="P45" i="7"/>
  <c r="R15" i="7"/>
  <c r="K20" i="7"/>
  <c r="K30" i="7"/>
  <c r="K60" i="7"/>
  <c r="K70" i="7"/>
  <c r="K100" i="7"/>
  <c r="K110" i="7"/>
  <c r="P65" i="7"/>
  <c r="G90" i="7"/>
  <c r="L20" i="7"/>
  <c r="L40" i="7"/>
  <c r="L60" i="7"/>
  <c r="L70" i="7"/>
  <c r="L100" i="7"/>
  <c r="O11" i="7"/>
  <c r="F113" i="7"/>
  <c r="F101" i="7"/>
  <c r="F89" i="7"/>
  <c r="F77" i="7"/>
  <c r="F65" i="7"/>
  <c r="F53" i="7"/>
  <c r="F41" i="7"/>
  <c r="F29" i="7"/>
  <c r="F17" i="7"/>
  <c r="F5" i="7"/>
  <c r="G9" i="7"/>
  <c r="G15" i="7"/>
  <c r="G19" i="7"/>
  <c r="G25" i="7"/>
  <c r="G29" i="7"/>
  <c r="G35" i="7"/>
  <c r="G39" i="7"/>
  <c r="G45" i="7"/>
  <c r="G49" i="7"/>
  <c r="G55" i="7"/>
  <c r="G59" i="7"/>
  <c r="G65" i="7"/>
  <c r="G69" i="7"/>
  <c r="G75" i="7"/>
  <c r="G79" i="7"/>
  <c r="G85" i="7"/>
  <c r="G89" i="7"/>
  <c r="G95" i="7"/>
  <c r="G99" i="7"/>
  <c r="G105" i="7"/>
  <c r="G109" i="7"/>
  <c r="G5" i="7"/>
  <c r="F99" i="7"/>
  <c r="F63" i="7"/>
  <c r="F27" i="7"/>
  <c r="I15" i="7"/>
  <c r="I25" i="7"/>
  <c r="I39" i="7"/>
  <c r="I55" i="7"/>
  <c r="I69" i="7"/>
  <c r="I85" i="7"/>
  <c r="I95" i="7"/>
  <c r="I109" i="7"/>
  <c r="F110" i="7"/>
  <c r="F50" i="7"/>
  <c r="F14" i="7"/>
  <c r="G16" i="7"/>
  <c r="G26" i="7"/>
  <c r="G42" i="7"/>
  <c r="G56" i="7"/>
  <c r="G66" i="7"/>
  <c r="G82" i="7"/>
  <c r="G96" i="7"/>
  <c r="G106" i="7"/>
  <c r="F109" i="7"/>
  <c r="F49" i="7"/>
  <c r="F13" i="7"/>
  <c r="H22" i="7"/>
  <c r="H36" i="7"/>
  <c r="H46" i="7"/>
  <c r="H62" i="7"/>
  <c r="F112" i="7"/>
  <c r="F100" i="7"/>
  <c r="F88" i="7"/>
  <c r="F76" i="7"/>
  <c r="F64" i="7"/>
  <c r="F52" i="7"/>
  <c r="F40" i="7"/>
  <c r="F28" i="7"/>
  <c r="F16" i="7"/>
  <c r="F4" i="7"/>
  <c r="H9" i="7"/>
  <c r="H15" i="7"/>
  <c r="H19" i="7"/>
  <c r="H25" i="7"/>
  <c r="H29" i="7"/>
  <c r="H35" i="7"/>
  <c r="H39" i="7"/>
  <c r="H45" i="7"/>
  <c r="H49" i="7"/>
  <c r="H55" i="7"/>
  <c r="H59" i="7"/>
  <c r="H65" i="7"/>
  <c r="H69" i="7"/>
  <c r="H75" i="7"/>
  <c r="H79" i="7"/>
  <c r="H85" i="7"/>
  <c r="H89" i="7"/>
  <c r="H95" i="7"/>
  <c r="H99" i="7"/>
  <c r="H105" i="7"/>
  <c r="H109" i="7"/>
  <c r="H5" i="7"/>
  <c r="F111" i="7"/>
  <c r="F87" i="7"/>
  <c r="F75" i="7"/>
  <c r="F51" i="7"/>
  <c r="F39" i="7"/>
  <c r="F15" i="7"/>
  <c r="I9" i="7"/>
  <c r="I19" i="7"/>
  <c r="I29" i="7"/>
  <c r="I35" i="7"/>
  <c r="I45" i="7"/>
  <c r="I49" i="7"/>
  <c r="I59" i="7"/>
  <c r="I65" i="7"/>
  <c r="I75" i="7"/>
  <c r="I79" i="7"/>
  <c r="I89" i="7"/>
  <c r="I99" i="7"/>
  <c r="I105" i="7"/>
  <c r="I5" i="7"/>
  <c r="F98" i="7"/>
  <c r="F86" i="7"/>
  <c r="F74" i="7"/>
  <c r="F62" i="7"/>
  <c r="F38" i="7"/>
  <c r="F26" i="7"/>
  <c r="G12" i="7"/>
  <c r="G22" i="7"/>
  <c r="G32" i="7"/>
  <c r="G36" i="7"/>
  <c r="G46" i="7"/>
  <c r="G52" i="7"/>
  <c r="G62" i="7"/>
  <c r="G72" i="7"/>
  <c r="G76" i="7"/>
  <c r="G86" i="7"/>
  <c r="G92" i="7"/>
  <c r="G102" i="7"/>
  <c r="G112" i="7"/>
  <c r="G6" i="7"/>
  <c r="F97" i="7"/>
  <c r="F85" i="7"/>
  <c r="F73" i="7"/>
  <c r="F61" i="7"/>
  <c r="F37" i="7"/>
  <c r="F25" i="7"/>
  <c r="H12" i="7"/>
  <c r="H16" i="7"/>
  <c r="H26" i="7"/>
  <c r="H32" i="7"/>
  <c r="H42" i="7"/>
  <c r="H52" i="7"/>
  <c r="H56" i="7"/>
  <c r="F108" i="7"/>
  <c r="F91" i="7"/>
  <c r="F69" i="7"/>
  <c r="F47" i="7"/>
  <c r="F30" i="7"/>
  <c r="F8" i="7"/>
  <c r="I8" i="7"/>
  <c r="G18" i="7"/>
  <c r="H27" i="7"/>
  <c r="I36" i="7"/>
  <c r="H44" i="7"/>
  <c r="I53" i="7"/>
  <c r="G63" i="7"/>
  <c r="H68" i="7"/>
  <c r="G77" i="7"/>
  <c r="H84" i="7"/>
  <c r="G93" i="7"/>
  <c r="H98" i="7"/>
  <c r="G107" i="7"/>
  <c r="H4" i="7"/>
  <c r="F82" i="7"/>
  <c r="F107" i="7"/>
  <c r="F90" i="7"/>
  <c r="F68" i="7"/>
  <c r="F46" i="7"/>
  <c r="F24" i="7"/>
  <c r="F7" i="7"/>
  <c r="I12" i="7"/>
  <c r="H18" i="7"/>
  <c r="I27" i="7"/>
  <c r="G37" i="7"/>
  <c r="I44" i="7"/>
  <c r="G54" i="7"/>
  <c r="H63" i="7"/>
  <c r="I68" i="7"/>
  <c r="H77" i="7"/>
  <c r="I84" i="7"/>
  <c r="H93" i="7"/>
  <c r="I98" i="7"/>
  <c r="H107" i="7"/>
  <c r="I4" i="7"/>
  <c r="F106" i="7"/>
  <c r="F84" i="7"/>
  <c r="F67" i="7"/>
  <c r="F45" i="7"/>
  <c r="F23" i="7"/>
  <c r="F6" i="7"/>
  <c r="G13" i="7"/>
  <c r="I18" i="7"/>
  <c r="G28" i="7"/>
  <c r="H37" i="7"/>
  <c r="I46" i="7"/>
  <c r="H54" i="7"/>
  <c r="I63" i="7"/>
  <c r="H72" i="7"/>
  <c r="I77" i="7"/>
  <c r="H86" i="7"/>
  <c r="I93" i="7"/>
  <c r="H102" i="7"/>
  <c r="I107" i="7"/>
  <c r="H6" i="7"/>
  <c r="F105" i="7"/>
  <c r="F83" i="7"/>
  <c r="F66" i="7"/>
  <c r="F44" i="7"/>
  <c r="F22" i="7"/>
  <c r="H13" i="7"/>
  <c r="I22" i="7"/>
  <c r="H28" i="7"/>
  <c r="I37" i="7"/>
  <c r="G47" i="7"/>
  <c r="I54" i="7"/>
  <c r="G64" i="7"/>
  <c r="I72" i="7"/>
  <c r="G78" i="7"/>
  <c r="I86" i="7"/>
  <c r="G94" i="7"/>
  <c r="I102" i="7"/>
  <c r="G108" i="7"/>
  <c r="I6" i="7"/>
  <c r="F104" i="7"/>
  <c r="F60" i="7"/>
  <c r="F43" i="7"/>
  <c r="F21" i="7"/>
  <c r="I13" i="7"/>
  <c r="G23" i="7"/>
  <c r="I28" i="7"/>
  <c r="G38" i="7"/>
  <c r="H47" i="7"/>
  <c r="I56" i="7"/>
  <c r="H64" i="7"/>
  <c r="G73" i="7"/>
  <c r="H78" i="7"/>
  <c r="G87" i="7"/>
  <c r="H94" i="7"/>
  <c r="G103" i="7"/>
  <c r="H108" i="7"/>
  <c r="F103" i="7"/>
  <c r="F81" i="7"/>
  <c r="F59" i="7"/>
  <c r="F42" i="7"/>
  <c r="F20" i="7"/>
  <c r="G14" i="7"/>
  <c r="H23" i="7"/>
  <c r="I32" i="7"/>
  <c r="H38" i="7"/>
  <c r="I47" i="7"/>
  <c r="G57" i="7"/>
  <c r="I64" i="7"/>
  <c r="H73" i="7"/>
  <c r="I78" i="7"/>
  <c r="H87" i="7"/>
  <c r="I94" i="7"/>
  <c r="H103" i="7"/>
  <c r="I108" i="7"/>
  <c r="F102" i="7"/>
  <c r="F80" i="7"/>
  <c r="F58" i="7"/>
  <c r="F36" i="7"/>
  <c r="F19" i="7"/>
  <c r="H14" i="7"/>
  <c r="I23" i="7"/>
  <c r="G33" i="7"/>
  <c r="I38" i="7"/>
  <c r="G48" i="7"/>
  <c r="H57" i="7"/>
  <c r="H66" i="7"/>
  <c r="I73" i="7"/>
  <c r="H82" i="7"/>
  <c r="I87" i="7"/>
  <c r="H96" i="7"/>
  <c r="I103" i="7"/>
  <c r="H112" i="7"/>
  <c r="F96" i="7"/>
  <c r="F79" i="7"/>
  <c r="F57" i="7"/>
  <c r="F35" i="7"/>
  <c r="F18" i="7"/>
  <c r="G7" i="7"/>
  <c r="I14" i="7"/>
  <c r="G24" i="7"/>
  <c r="H33" i="7"/>
  <c r="I42" i="7"/>
  <c r="H48" i="7"/>
  <c r="I57" i="7"/>
  <c r="I66" i="7"/>
  <c r="G74" i="7"/>
  <c r="I82" i="7"/>
  <c r="G88" i="7"/>
  <c r="I96" i="7"/>
  <c r="G104" i="7"/>
  <c r="I112" i="7"/>
  <c r="F95" i="7"/>
  <c r="F78" i="7"/>
  <c r="F56" i="7"/>
  <c r="F34" i="7"/>
  <c r="F12" i="7"/>
  <c r="H7" i="7"/>
  <c r="I16" i="7"/>
  <c r="H24" i="7"/>
  <c r="I33" i="7"/>
  <c r="G43" i="7"/>
  <c r="I48" i="7"/>
  <c r="G58" i="7"/>
  <c r="G67" i="7"/>
  <c r="H74" i="7"/>
  <c r="G83" i="7"/>
  <c r="H88" i="7"/>
  <c r="G97" i="7"/>
  <c r="H104" i="7"/>
  <c r="G113" i="7"/>
  <c r="F94" i="7"/>
  <c r="F72" i="7"/>
  <c r="F55" i="7"/>
  <c r="F33" i="7"/>
  <c r="F11" i="7"/>
  <c r="I7" i="7"/>
  <c r="G17" i="7"/>
  <c r="I24" i="7"/>
  <c r="G34" i="7"/>
  <c r="H43" i="7"/>
  <c r="I52" i="7"/>
  <c r="H58" i="7"/>
  <c r="H67" i="7"/>
  <c r="I74" i="7"/>
  <c r="H83" i="7"/>
  <c r="I88" i="7"/>
  <c r="H97" i="7"/>
  <c r="I104" i="7"/>
  <c r="H113" i="7"/>
  <c r="F93" i="7"/>
  <c r="F92" i="7"/>
  <c r="H53" i="7"/>
  <c r="G98" i="7"/>
  <c r="I83" i="7"/>
  <c r="I43" i="7"/>
  <c r="G53" i="7"/>
  <c r="F71" i="7"/>
  <c r="G8" i="7"/>
  <c r="I58" i="7"/>
  <c r="H106" i="7"/>
  <c r="F70" i="7"/>
  <c r="H8" i="7"/>
  <c r="I62" i="7"/>
  <c r="I106" i="7"/>
  <c r="F54" i="7"/>
  <c r="H17" i="7"/>
  <c r="I67" i="7"/>
  <c r="I113" i="7"/>
  <c r="H34" i="7"/>
  <c r="F9" i="7"/>
  <c r="G84" i="7"/>
  <c r="H92" i="7"/>
  <c r="G44" i="7"/>
  <c r="I97" i="7"/>
  <c r="F48" i="7"/>
  <c r="I17" i="7"/>
  <c r="G68" i="7"/>
  <c r="G4" i="7"/>
  <c r="F32" i="7"/>
  <c r="I26" i="7"/>
  <c r="H76" i="7"/>
  <c r="F31" i="7"/>
  <c r="G27" i="7"/>
  <c r="I76" i="7"/>
  <c r="F10" i="7"/>
  <c r="I34" i="7"/>
  <c r="I92" i="7"/>
  <c r="H11" i="7"/>
  <c r="G11" i="7"/>
  <c r="I11" i="7"/>
  <c r="M37" i="7"/>
  <c r="J87" i="7"/>
  <c r="K7" i="7"/>
  <c r="J57" i="7"/>
  <c r="M17" i="7"/>
  <c r="M7" i="7"/>
  <c r="J97" i="7"/>
  <c r="L62" i="7"/>
  <c r="L102" i="7"/>
  <c r="P93" i="7"/>
  <c r="Q32" i="7"/>
  <c r="Q92" i="7"/>
  <c r="R42" i="7"/>
  <c r="R102" i="7"/>
  <c r="S52" i="7"/>
  <c r="S112" i="7"/>
  <c r="J9" i="7"/>
  <c r="L103" i="7"/>
  <c r="N42" i="7"/>
  <c r="N82" i="7"/>
  <c r="L49" i="7"/>
  <c r="J89" i="7"/>
  <c r="M69" i="7"/>
  <c r="M103" i="7"/>
  <c r="K52" i="7"/>
  <c r="L9" i="7"/>
  <c r="J33" i="7"/>
  <c r="L19" i="7"/>
  <c r="P63" i="7"/>
  <c r="R63" i="7"/>
  <c r="S63" i="7"/>
  <c r="J102" i="7"/>
  <c r="K47" i="7"/>
  <c r="R112" i="7"/>
  <c r="J69" i="7"/>
  <c r="K89" i="7"/>
  <c r="P82" i="7"/>
  <c r="K72" i="7"/>
  <c r="J79" i="7"/>
  <c r="L79" i="7"/>
  <c r="N33" i="7"/>
  <c r="K108" i="7"/>
  <c r="M68" i="7"/>
  <c r="N52" i="7"/>
  <c r="J92" i="7"/>
  <c r="N83" i="7"/>
  <c r="P52" i="7"/>
  <c r="S83" i="7"/>
  <c r="J68" i="7"/>
  <c r="Q112" i="7"/>
  <c r="S72" i="7"/>
  <c r="Q13" i="7"/>
  <c r="R73" i="7"/>
  <c r="K92" i="7"/>
  <c r="J53" i="7"/>
  <c r="P92" i="7"/>
  <c r="J107" i="7"/>
  <c r="K58" i="7"/>
  <c r="M107" i="7"/>
  <c r="M77" i="7"/>
  <c r="J77" i="7"/>
  <c r="K87" i="7"/>
  <c r="K62" i="7"/>
  <c r="P73" i="7"/>
  <c r="M42" i="7"/>
  <c r="K38" i="7"/>
  <c r="K98" i="7"/>
  <c r="L48" i="7"/>
  <c r="L108" i="7"/>
  <c r="M58" i="7"/>
  <c r="K13" i="7"/>
  <c r="J39" i="7"/>
  <c r="L53" i="7"/>
  <c r="Q43" i="7"/>
  <c r="Q83" i="7"/>
  <c r="R53" i="7"/>
  <c r="J28" i="7"/>
  <c r="S73" i="7"/>
  <c r="K109" i="7"/>
  <c r="N63" i="7"/>
  <c r="O23" i="7"/>
  <c r="J48" i="7"/>
  <c r="M39" i="7"/>
  <c r="M72" i="7"/>
  <c r="O72" i="7"/>
  <c r="P72" i="7"/>
  <c r="J73" i="7"/>
  <c r="M27" i="7"/>
  <c r="L77" i="7"/>
  <c r="K57" i="7"/>
  <c r="O33" i="7"/>
  <c r="M22" i="7"/>
  <c r="J8" i="7"/>
  <c r="Q42" i="7"/>
  <c r="Q102" i="7"/>
  <c r="R52" i="7"/>
  <c r="S62" i="7"/>
  <c r="K23" i="7"/>
  <c r="K9" i="7"/>
  <c r="K49" i="7"/>
  <c r="O62" i="7"/>
  <c r="J59" i="7"/>
  <c r="M113" i="7"/>
  <c r="L32" i="7"/>
  <c r="S43" i="7"/>
  <c r="P83" i="7"/>
  <c r="M79" i="7"/>
  <c r="N112" i="7"/>
  <c r="J47" i="7"/>
  <c r="J67" i="7"/>
  <c r="M87" i="7"/>
  <c r="N13" i="7"/>
  <c r="K102" i="7"/>
  <c r="M9" i="7"/>
  <c r="K48" i="7"/>
  <c r="L58" i="7"/>
  <c r="M8" i="7"/>
  <c r="K33" i="7"/>
  <c r="J99" i="7"/>
  <c r="N12" i="7"/>
  <c r="N92" i="7"/>
  <c r="L69" i="7"/>
  <c r="M89" i="7"/>
  <c r="J29" i="7"/>
  <c r="O43" i="7"/>
  <c r="J112" i="7"/>
  <c r="M92" i="7"/>
  <c r="O92" i="7"/>
  <c r="O93" i="7"/>
  <c r="L107" i="7"/>
  <c r="K37" i="7"/>
  <c r="M47" i="7"/>
  <c r="M82" i="7"/>
  <c r="O73" i="7"/>
  <c r="P12" i="7"/>
  <c r="Q52" i="7"/>
  <c r="R62" i="7"/>
  <c r="S12" i="7"/>
  <c r="K43" i="7"/>
  <c r="L13" i="7"/>
  <c r="Q53" i="7"/>
  <c r="Q93" i="7"/>
  <c r="P13" i="7"/>
  <c r="S93" i="7"/>
  <c r="J62" i="7"/>
  <c r="L52" i="7"/>
  <c r="R23" i="7"/>
  <c r="P103" i="7"/>
  <c r="L99" i="7"/>
  <c r="L42" i="7"/>
  <c r="L27" i="7"/>
  <c r="M67" i="7"/>
  <c r="L112" i="7"/>
  <c r="S103" i="7"/>
  <c r="S13" i="7"/>
  <c r="L8" i="7"/>
  <c r="M18" i="7"/>
  <c r="K53" i="7"/>
  <c r="K19" i="7"/>
  <c r="K59" i="7"/>
  <c r="O82" i="7"/>
  <c r="P22" i="7"/>
  <c r="J93" i="7"/>
  <c r="N103" i="7"/>
  <c r="O32" i="7"/>
  <c r="J98" i="7"/>
  <c r="Q113" i="7"/>
  <c r="M99" i="7"/>
  <c r="J37" i="7"/>
  <c r="L67" i="7"/>
  <c r="L87" i="7"/>
  <c r="J23" i="7"/>
  <c r="L82" i="7"/>
  <c r="M19" i="7"/>
  <c r="Q62" i="7"/>
  <c r="R12" i="7"/>
  <c r="S22" i="7"/>
  <c r="S82" i="7"/>
  <c r="K63" i="7"/>
  <c r="N22" i="7"/>
  <c r="N62" i="7"/>
  <c r="L89" i="7"/>
  <c r="M29" i="7"/>
  <c r="J108" i="7"/>
  <c r="L109" i="7"/>
  <c r="M33" i="7"/>
  <c r="J18" i="7"/>
  <c r="R103" i="7"/>
  <c r="J72" i="7"/>
  <c r="K107" i="7"/>
  <c r="K67" i="7"/>
  <c r="L47" i="7"/>
  <c r="O53" i="7"/>
  <c r="N73" i="7"/>
  <c r="K8" i="7"/>
  <c r="L18" i="7"/>
  <c r="L78" i="7"/>
  <c r="M88" i="7"/>
  <c r="K73" i="7"/>
  <c r="Q23" i="7"/>
  <c r="O13" i="7"/>
  <c r="S33" i="7"/>
  <c r="R13" i="7"/>
  <c r="M53" i="7"/>
  <c r="O83" i="7"/>
  <c r="M93" i="7"/>
  <c r="J52" i="7"/>
  <c r="K112" i="7"/>
  <c r="K27" i="7"/>
  <c r="J17" i="7"/>
  <c r="L7" i="7"/>
  <c r="M62" i="7"/>
  <c r="Q12" i="7"/>
  <c r="Q72" i="7"/>
  <c r="R82" i="7"/>
  <c r="S32" i="7"/>
  <c r="L63" i="7"/>
  <c r="K29" i="7"/>
  <c r="O22" i="7"/>
  <c r="P42" i="7"/>
  <c r="M73" i="7"/>
  <c r="L92" i="7"/>
  <c r="P23" i="7"/>
  <c r="R43" i="7"/>
  <c r="Q63" i="7"/>
  <c r="O52" i="7"/>
  <c r="M112" i="7"/>
  <c r="J12" i="7"/>
  <c r="R22" i="7"/>
  <c r="K83" i="7"/>
  <c r="O102" i="7"/>
  <c r="J32" i="7"/>
  <c r="L37" i="7"/>
  <c r="M97" i="7"/>
  <c r="L57" i="7"/>
  <c r="K97" i="7"/>
  <c r="J43" i="7"/>
  <c r="K82" i="7"/>
  <c r="J103" i="7"/>
  <c r="Q22" i="7"/>
  <c r="Q82" i="7"/>
  <c r="R32" i="7"/>
  <c r="R92" i="7"/>
  <c r="S42" i="7"/>
  <c r="S102" i="7"/>
  <c r="K103" i="7"/>
  <c r="L83" i="7"/>
  <c r="Q33" i="7"/>
  <c r="Q73" i="7"/>
  <c r="R33" i="7"/>
  <c r="J13" i="7"/>
  <c r="S53" i="7"/>
  <c r="M63" i="7"/>
  <c r="K32" i="7"/>
  <c r="J78" i="7"/>
  <c r="M109" i="7"/>
  <c r="Q103" i="7"/>
  <c r="P43" i="7"/>
  <c r="K12" i="7"/>
  <c r="P32" i="7"/>
  <c r="M12" i="7"/>
  <c r="O12" i="7"/>
  <c r="K77" i="7"/>
  <c r="M57" i="7"/>
  <c r="L17" i="7"/>
  <c r="K17" i="7"/>
  <c r="J88" i="7"/>
  <c r="N53" i="7"/>
  <c r="O112" i="7"/>
  <c r="K28" i="7"/>
  <c r="K88" i="7"/>
  <c r="L38" i="7"/>
  <c r="L98" i="7"/>
  <c r="M48" i="7"/>
  <c r="M108" i="7"/>
  <c r="K113" i="7"/>
  <c r="L93" i="7"/>
  <c r="K39" i="7"/>
  <c r="K79" i="7"/>
  <c r="O42" i="7"/>
  <c r="J58" i="7"/>
  <c r="P62" i="7"/>
  <c r="M83" i="7"/>
  <c r="N43" i="7"/>
  <c r="J109" i="7"/>
  <c r="O113" i="7"/>
  <c r="L12" i="7"/>
  <c r="M52" i="7"/>
  <c r="L39" i="7"/>
  <c r="M59" i="7"/>
  <c r="P53" i="7"/>
  <c r="L22" i="7"/>
  <c r="L68" i="7"/>
  <c r="L23" i="7"/>
  <c r="K99" i="7"/>
  <c r="P102" i="7"/>
  <c r="O63" i="7"/>
  <c r="P113" i="7"/>
  <c r="M13" i="7"/>
  <c r="S113" i="7"/>
  <c r="R72" i="7"/>
  <c r="L33" i="7"/>
  <c r="N102" i="7"/>
  <c r="L113" i="7"/>
  <c r="L72" i="7"/>
  <c r="J19" i="7"/>
  <c r="J42" i="7"/>
  <c r="K68" i="7"/>
  <c r="M28" i="7"/>
  <c r="L43" i="7"/>
  <c r="R93" i="7"/>
  <c r="N113" i="7"/>
  <c r="J49" i="7"/>
  <c r="K22" i="7"/>
  <c r="S92" i="7"/>
  <c r="K69" i="7"/>
  <c r="M23" i="7"/>
  <c r="M102" i="7"/>
  <c r="N72" i="7"/>
  <c r="J113" i="7"/>
  <c r="J38" i="7"/>
  <c r="L29" i="7"/>
  <c r="J83" i="7"/>
  <c r="K18" i="7"/>
  <c r="P112" i="7"/>
  <c r="S23" i="7"/>
  <c r="K78" i="7"/>
  <c r="R113" i="7"/>
  <c r="L28" i="7"/>
  <c r="M43" i="7"/>
  <c r="J22" i="7"/>
  <c r="L88" i="7"/>
  <c r="N93" i="7"/>
  <c r="M38" i="7"/>
  <c r="K42" i="7"/>
  <c r="M78" i="7"/>
  <c r="O103" i="7"/>
  <c r="J27" i="7"/>
  <c r="M98" i="7"/>
  <c r="L59" i="7"/>
  <c r="K93" i="7"/>
  <c r="R83" i="7"/>
  <c r="J7" i="7"/>
  <c r="L73" i="7"/>
  <c r="P33" i="7"/>
  <c r="J82" i="7"/>
  <c r="M49" i="7"/>
  <c r="N23" i="7"/>
  <c r="J63" i="7"/>
  <c r="L97" i="7"/>
  <c r="M32" i="7"/>
  <c r="N32" i="7"/>
  <c r="K5" i="7"/>
  <c r="M15" i="7"/>
  <c r="O35" i="7"/>
  <c r="Q45" i="7"/>
  <c r="S55" i="7"/>
  <c r="K75" i="7"/>
  <c r="M85" i="7"/>
  <c r="O95" i="7"/>
  <c r="L5" i="7"/>
  <c r="P35" i="7"/>
  <c r="R45" i="7"/>
  <c r="J65" i="7"/>
  <c r="N85" i="7"/>
  <c r="P95" i="7"/>
  <c r="S11" i="7"/>
  <c r="M5" i="7"/>
  <c r="Q35" i="7"/>
  <c r="S45" i="7"/>
  <c r="K65" i="7"/>
  <c r="Q95" i="7"/>
  <c r="R11" i="7"/>
  <c r="N5" i="7"/>
  <c r="P15" i="7"/>
  <c r="R35" i="7"/>
  <c r="J55" i="7"/>
  <c r="L65" i="7"/>
  <c r="N75" i="7"/>
  <c r="P85" i="7"/>
  <c r="R95" i="7"/>
  <c r="Q11" i="7"/>
  <c r="N15" i="7"/>
  <c r="L75" i="7"/>
  <c r="O15" i="7"/>
  <c r="M75" i="7"/>
  <c r="O85" i="7"/>
  <c r="K11" i="7"/>
  <c r="K15" i="7"/>
  <c r="M35" i="7"/>
  <c r="O45" i="7"/>
  <c r="Q55" i="7"/>
  <c r="S65" i="7"/>
  <c r="K85" i="7"/>
  <c r="M95" i="7"/>
  <c r="Q85" i="7"/>
  <c r="O65" i="7"/>
  <c r="M45" i="7"/>
  <c r="L15" i="7"/>
  <c r="M10" i="7"/>
  <c r="M20" i="7"/>
  <c r="M40" i="7"/>
  <c r="M50" i="7"/>
  <c r="M70" i="7"/>
  <c r="M80" i="7"/>
  <c r="M100" i="7"/>
  <c r="L85" i="7"/>
  <c r="N65" i="7"/>
  <c r="L45" i="7"/>
  <c r="J15" i="7"/>
  <c r="G70" i="7"/>
  <c r="N10" i="7"/>
  <c r="N20" i="7"/>
  <c r="N30" i="7"/>
  <c r="N40" i="7"/>
  <c r="N50" i="7"/>
  <c r="N60" i="7"/>
  <c r="N70" i="7"/>
  <c r="N80" i="7"/>
  <c r="N90" i="7"/>
  <c r="N100" i="7"/>
  <c r="N110" i="7"/>
  <c r="M81" i="7"/>
  <c r="R31" i="7"/>
  <c r="N61" i="7"/>
  <c r="O75" i="7"/>
  <c r="K35" i="7"/>
  <c r="J5" i="7"/>
  <c r="H30" i="7"/>
  <c r="H90" i="7"/>
  <c r="N51" i="7"/>
  <c r="L61" i="7"/>
  <c r="R65" i="7"/>
  <c r="H91" i="7"/>
  <c r="N31" i="7"/>
  <c r="K10" i="7"/>
  <c r="K50" i="7"/>
  <c r="K90" i="7"/>
  <c r="N11" i="7"/>
  <c r="R85" i="7"/>
  <c r="N45" i="7"/>
  <c r="L30" i="7"/>
  <c r="L80" i="7"/>
  <c r="J85" i="7"/>
  <c r="M65" i="7"/>
  <c r="K45" i="7"/>
  <c r="G60" i="7"/>
  <c r="O10" i="7"/>
  <c r="O20" i="7"/>
  <c r="O30" i="7"/>
  <c r="O40" i="7"/>
  <c r="O50" i="7"/>
  <c r="O60" i="7"/>
  <c r="O70" i="7"/>
  <c r="O80" i="7"/>
  <c r="O90" i="7"/>
  <c r="P71" i="7"/>
  <c r="Q61" i="7"/>
  <c r="R51" i="7"/>
  <c r="S41" i="7"/>
  <c r="G41" i="7"/>
  <c r="H31" i="7"/>
  <c r="G10" i="7"/>
  <c r="Q21" i="7"/>
  <c r="R111" i="7"/>
  <c r="L101" i="7"/>
  <c r="M91" i="7"/>
  <c r="N81" i="7"/>
  <c r="O71" i="7"/>
  <c r="P61" i="7"/>
  <c r="Q51" i="7"/>
  <c r="R41" i="7"/>
  <c r="S31" i="7"/>
  <c r="G31" i="7"/>
  <c r="K21" i="7"/>
  <c r="R101" i="7"/>
  <c r="M31" i="7"/>
  <c r="P30" i="7"/>
  <c r="P70" i="7"/>
  <c r="G81" i="7"/>
  <c r="L31" i="7"/>
  <c r="G40" i="7"/>
  <c r="Q60" i="7"/>
  <c r="P101" i="7"/>
  <c r="Q91" i="7"/>
  <c r="R81" i="7"/>
  <c r="S71" i="7"/>
  <c r="G71" i="7"/>
  <c r="H61" i="7"/>
  <c r="K31" i="7"/>
  <c r="L111" i="7"/>
  <c r="G91" i="7"/>
  <c r="K51" i="7"/>
  <c r="G50" i="7"/>
  <c r="P40" i="7"/>
  <c r="P80" i="7"/>
  <c r="P110" i="7"/>
  <c r="K111" i="7"/>
  <c r="S81" i="7"/>
  <c r="K41" i="7"/>
  <c r="Q20" i="7"/>
  <c r="Q50" i="7"/>
  <c r="Q90" i="7"/>
  <c r="R10" i="7"/>
  <c r="R40" i="7"/>
  <c r="G21" i="7"/>
  <c r="O101" i="7"/>
  <c r="P91" i="7"/>
  <c r="Q81" i="7"/>
  <c r="R71" i="7"/>
  <c r="S61" i="7"/>
  <c r="G61" i="7"/>
  <c r="H51" i="7"/>
  <c r="O100" i="7"/>
  <c r="O110" i="7"/>
  <c r="S91" i="7"/>
  <c r="H81" i="7"/>
  <c r="L41" i="7"/>
  <c r="P10" i="7"/>
  <c r="P20" i="7"/>
  <c r="P50" i="7"/>
  <c r="P60" i="7"/>
  <c r="P90" i="7"/>
  <c r="P100" i="7"/>
  <c r="Q101" i="7"/>
  <c r="R91" i="7"/>
  <c r="H71" i="7"/>
  <c r="G110" i="7"/>
  <c r="Q10" i="7"/>
  <c r="Q30" i="7"/>
  <c r="Q40" i="7"/>
  <c r="Q70" i="7"/>
  <c r="Q80" i="7"/>
  <c r="Q100" i="7"/>
  <c r="Q110" i="7"/>
  <c r="G30" i="7"/>
  <c r="R20" i="7"/>
  <c r="R30" i="7"/>
  <c r="R50" i="7"/>
  <c r="R60" i="7"/>
  <c r="R70" i="7"/>
  <c r="R80" i="7"/>
  <c r="R90" i="7"/>
  <c r="R100" i="7"/>
  <c r="R110" i="7"/>
  <c r="H21" i="7"/>
  <c r="G20" i="7"/>
  <c r="S10" i="7"/>
  <c r="S20" i="7"/>
  <c r="S30" i="7"/>
  <c r="S40" i="7"/>
  <c r="S50" i="7"/>
  <c r="S60" i="7"/>
  <c r="S70" i="7"/>
  <c r="S80" i="7"/>
  <c r="S90" i="7"/>
  <c r="S100" i="7"/>
  <c r="S110" i="7"/>
  <c r="S21" i="7"/>
  <c r="H111" i="7"/>
  <c r="N101" i="7"/>
  <c r="O91" i="7"/>
  <c r="P81" i="7"/>
  <c r="Q71" i="7"/>
  <c r="R61" i="7"/>
  <c r="S51" i="7"/>
  <c r="G51" i="7"/>
  <c r="H41" i="7"/>
  <c r="J81" i="7"/>
  <c r="I81" i="7"/>
  <c r="J10" i="7"/>
  <c r="I10" i="7"/>
  <c r="J20" i="7"/>
  <c r="I20" i="7"/>
  <c r="J30" i="7"/>
  <c r="I30" i="7"/>
  <c r="J40" i="7"/>
  <c r="I40" i="7"/>
  <c r="J50" i="7"/>
  <c r="I50" i="7"/>
  <c r="J60" i="7"/>
  <c r="I60" i="7"/>
  <c r="J70" i="7"/>
  <c r="I70" i="7"/>
  <c r="J80" i="7"/>
  <c r="I80" i="7"/>
  <c r="J90" i="7"/>
  <c r="I90" i="7"/>
  <c r="J100" i="7"/>
  <c r="I100" i="7"/>
  <c r="J110" i="7"/>
  <c r="I110" i="7"/>
  <c r="J101" i="7"/>
  <c r="I101" i="7"/>
  <c r="J91" i="7"/>
  <c r="I91" i="7"/>
  <c r="J71" i="7"/>
  <c r="I71" i="7"/>
  <c r="J21" i="7"/>
  <c r="I21" i="7"/>
  <c r="J51" i="7"/>
  <c r="I51" i="7"/>
  <c r="J111" i="7"/>
  <c r="I111" i="7"/>
  <c r="J41" i="7"/>
  <c r="I41" i="7"/>
  <c r="J31" i="7"/>
  <c r="I31" i="7"/>
  <c r="J61" i="7"/>
  <c r="I61" i="7"/>
  <c r="K25" i="7"/>
  <c r="S25" i="7"/>
  <c r="L25" i="7"/>
  <c r="M25" i="7"/>
  <c r="N25" i="7"/>
  <c r="O25" i="7"/>
  <c r="P25" i="7"/>
  <c r="Q25" i="7"/>
  <c r="J25" i="7"/>
  <c r="F28" i="44" l="1"/>
  <c r="P7" i="42" s="1"/>
  <c r="D7" i="44"/>
  <c r="F31" i="44"/>
  <c r="P10" i="42" s="1"/>
  <c r="D10" i="44"/>
  <c r="F36" i="44"/>
  <c r="P15" i="42" s="1"/>
  <c r="D15" i="44"/>
  <c r="F33" i="44"/>
  <c r="P12" i="42" s="1"/>
  <c r="D12" i="44"/>
  <c r="Q38" i="7"/>
  <c r="R38" i="7"/>
  <c r="S38" i="7"/>
  <c r="P48" i="7"/>
  <c r="N88" i="7"/>
  <c r="N98" i="7"/>
  <c r="Q48" i="7"/>
  <c r="N68" i="7"/>
  <c r="S78" i="7"/>
  <c r="G36" i="44" l="1"/>
  <c r="E15" i="44"/>
  <c r="G31" i="44"/>
  <c r="E10" i="44"/>
  <c r="G33" i="44"/>
  <c r="E12" i="44"/>
  <c r="G28" i="44"/>
  <c r="E7" i="44"/>
  <c r="P28" i="7"/>
  <c r="O28" i="7"/>
  <c r="R28" i="7"/>
  <c r="N18" i="7"/>
  <c r="O18" i="7"/>
  <c r="Q18" i="7"/>
  <c r="R18" i="7"/>
  <c r="S18" i="7"/>
  <c r="Q98" i="7"/>
  <c r="S98" i="7"/>
  <c r="R98" i="7"/>
  <c r="P18" i="7"/>
  <c r="N8" i="7"/>
  <c r="O48" i="7"/>
  <c r="N78" i="7"/>
  <c r="O88" i="7"/>
  <c r="O68" i="7"/>
  <c r="Q68" i="7"/>
  <c r="P68" i="7"/>
  <c r="R68" i="7"/>
  <c r="S68" i="7"/>
  <c r="P88" i="7"/>
  <c r="Q88" i="7"/>
  <c r="S88" i="7"/>
  <c r="R88" i="7"/>
  <c r="R78" i="7"/>
  <c r="O78" i="7"/>
  <c r="P78" i="7"/>
  <c r="Q78" i="7"/>
  <c r="S58" i="7"/>
  <c r="N58" i="7"/>
  <c r="P58" i="7"/>
  <c r="O58" i="7"/>
  <c r="R58" i="7"/>
  <c r="Q58" i="7"/>
  <c r="N48" i="7"/>
  <c r="P38" i="7"/>
  <c r="N38" i="7"/>
  <c r="P98" i="7"/>
  <c r="O38" i="7"/>
  <c r="R8" i="7"/>
  <c r="S8" i="7"/>
  <c r="N28" i="7"/>
  <c r="O98" i="7"/>
  <c r="S28" i="7"/>
  <c r="Q8" i="7"/>
  <c r="S48" i="7"/>
  <c r="Q28" i="7"/>
  <c r="O8" i="7"/>
  <c r="P8" i="7"/>
  <c r="R48" i="7"/>
  <c r="F7" i="44" l="1"/>
  <c r="Q7" i="42"/>
  <c r="F10" i="44"/>
  <c r="Q10" i="42"/>
  <c r="F12" i="44"/>
  <c r="Q12" i="42"/>
  <c r="F15" i="44"/>
  <c r="Q15" i="42"/>
  <c r="F49" i="32"/>
  <c r="H49" i="32" s="1"/>
  <c r="F57" i="32"/>
  <c r="F58" i="32"/>
  <c r="F59" i="32"/>
  <c r="F60" i="32"/>
  <c r="F61" i="32"/>
  <c r="F63" i="32"/>
  <c r="J106" i="7"/>
  <c r="K106" i="7"/>
  <c r="L106" i="7"/>
  <c r="M106" i="7"/>
  <c r="N106" i="7"/>
  <c r="O106" i="7"/>
  <c r="P106" i="7"/>
  <c r="Q106" i="7"/>
  <c r="R106" i="7"/>
  <c r="N56" i="7" l="1"/>
  <c r="P86" i="7"/>
  <c r="S76" i="7"/>
  <c r="N66" i="7"/>
  <c r="M56" i="7"/>
  <c r="K46" i="7"/>
  <c r="J36" i="7"/>
  <c r="P96" i="7"/>
  <c r="O86" i="7"/>
  <c r="J76" i="7"/>
  <c r="M66" i="7"/>
  <c r="L56" i="7"/>
  <c r="J46" i="7"/>
  <c r="Q36" i="7"/>
  <c r="S26" i="7"/>
  <c r="N6" i="7"/>
  <c r="Q86" i="7"/>
  <c r="P76" i="7"/>
  <c r="Q96" i="7"/>
  <c r="O96" i="7"/>
  <c r="L66" i="7"/>
  <c r="S56" i="7"/>
  <c r="P36" i="7"/>
  <c r="J26" i="7"/>
  <c r="S16" i="7"/>
  <c r="M16" i="7"/>
  <c r="M6" i="7"/>
  <c r="J96" i="7"/>
  <c r="K36" i="7"/>
  <c r="M26" i="7"/>
  <c r="M76" i="7"/>
  <c r="N26" i="7"/>
  <c r="Q6" i="7"/>
  <c r="Q76" i="7"/>
  <c r="R56" i="7"/>
  <c r="S46" i="7"/>
  <c r="O36" i="7"/>
  <c r="P26" i="7"/>
  <c r="P16" i="7"/>
  <c r="L6" i="7"/>
  <c r="N46" i="7"/>
  <c r="N36" i="7"/>
  <c r="O26" i="7"/>
  <c r="O16" i="7"/>
  <c r="S96" i="7"/>
  <c r="N96" i="7"/>
  <c r="S86" i="7"/>
  <c r="N86" i="7"/>
  <c r="O76" i="7"/>
  <c r="P66" i="7"/>
  <c r="K66" i="7"/>
  <c r="P56" i="7"/>
  <c r="K56" i="7"/>
  <c r="M46" i="7"/>
  <c r="S36" i="7"/>
  <c r="M36" i="7"/>
  <c r="J16" i="7"/>
  <c r="P6" i="7"/>
  <c r="K16" i="7"/>
  <c r="R96" i="7"/>
  <c r="M96" i="7"/>
  <c r="R86" i="7"/>
  <c r="M86" i="7"/>
  <c r="N76" i="7"/>
  <c r="O66" i="7"/>
  <c r="J66" i="7"/>
  <c r="O56" i="7"/>
  <c r="J56" i="7"/>
  <c r="Q46" i="7"/>
  <c r="L46" i="7"/>
  <c r="R36" i="7"/>
  <c r="L36" i="7"/>
  <c r="N16" i="7"/>
  <c r="O6" i="7"/>
  <c r="Q66" i="7"/>
  <c r="R46" i="7"/>
  <c r="K6" i="7"/>
  <c r="S106" i="7"/>
  <c r="L96" i="7"/>
  <c r="L86" i="7"/>
  <c r="K96" i="7"/>
  <c r="K86" i="7"/>
  <c r="S66" i="7"/>
  <c r="P46" i="7"/>
  <c r="L76" i="7"/>
  <c r="R26" i="7"/>
  <c r="L26" i="7"/>
  <c r="S6" i="7"/>
  <c r="K76" i="7"/>
  <c r="Q26" i="7"/>
  <c r="Q16" i="7"/>
  <c r="L16" i="7"/>
  <c r="E104" i="32"/>
  <c r="E105" i="32" s="1"/>
  <c r="F104" i="32"/>
  <c r="F105" i="32" s="1"/>
  <c r="G104" i="32"/>
  <c r="G105" i="32" s="1"/>
  <c r="H104" i="32"/>
  <c r="H105" i="32" s="1"/>
  <c r="I104" i="32"/>
  <c r="I105" i="32" s="1"/>
  <c r="D104" i="32"/>
  <c r="D113" i="32" s="1"/>
  <c r="M95" i="32"/>
  <c r="L95" i="32"/>
  <c r="I73" i="32"/>
  <c r="I81" i="32"/>
  <c r="E73" i="32"/>
  <c r="L9" i="32"/>
  <c r="N9" i="32" s="1"/>
  <c r="I87" i="32"/>
  <c r="I85" i="32"/>
  <c r="I82" i="32"/>
  <c r="I83" i="32"/>
  <c r="I84" i="32"/>
  <c r="M9" i="42" l="1"/>
  <c r="M43" i="42" s="1"/>
  <c r="K26" i="7"/>
  <c r="R66" i="7"/>
  <c r="Q56" i="7"/>
  <c r="R76" i="7"/>
  <c r="R16" i="7"/>
  <c r="J86" i="7"/>
  <c r="R6" i="7"/>
  <c r="O46" i="7"/>
  <c r="J6" i="7"/>
  <c r="H73" i="32"/>
  <c r="X58" i="36" l="1"/>
  <c r="H59" i="32"/>
  <c r="H61" i="32"/>
  <c r="H57" i="32"/>
  <c r="H60" i="32"/>
  <c r="H58" i="32"/>
  <c r="X92" i="36" l="1"/>
  <c r="H20" i="32"/>
  <c r="H8" i="32"/>
  <c r="H16" i="32"/>
  <c r="H11" i="32"/>
  <c r="H7" i="32"/>
  <c r="H13" i="32"/>
  <c r="H15" i="32"/>
  <c r="H10" i="32"/>
  <c r="H14" i="32"/>
  <c r="H12" i="32"/>
  <c r="H19" i="32"/>
  <c r="H21" i="32"/>
  <c r="K13" i="32"/>
  <c r="K14" i="32"/>
  <c r="K16" i="32"/>
  <c r="K15" i="32"/>
  <c r="K10" i="32"/>
  <c r="K8" i="32"/>
  <c r="K11" i="32"/>
  <c r="H17" i="32"/>
  <c r="H18" i="32"/>
  <c r="K12" i="32"/>
  <c r="E82" i="32"/>
  <c r="E81" i="32"/>
  <c r="E83" i="32"/>
  <c r="E84" i="32"/>
  <c r="M94" i="7"/>
  <c r="L94" i="7"/>
  <c r="K94" i="7"/>
  <c r="J94" i="7"/>
  <c r="M84" i="7"/>
  <c r="L84" i="7"/>
  <c r="K84" i="7"/>
  <c r="J84" i="7"/>
  <c r="M74" i="7"/>
  <c r="L74" i="7"/>
  <c r="K74" i="7"/>
  <c r="J74" i="7"/>
  <c r="M64" i="7"/>
  <c r="L64" i="7"/>
  <c r="K64" i="7"/>
  <c r="J64" i="7"/>
  <c r="M54" i="7"/>
  <c r="L54" i="7"/>
  <c r="K54" i="7"/>
  <c r="J54" i="7"/>
  <c r="M44" i="7"/>
  <c r="L44" i="7"/>
  <c r="K44" i="7"/>
  <c r="J44" i="7"/>
  <c r="M34" i="7"/>
  <c r="L34" i="7"/>
  <c r="K34" i="7"/>
  <c r="J34" i="7"/>
  <c r="M24" i="7"/>
  <c r="L24" i="7"/>
  <c r="K24" i="7"/>
  <c r="J24" i="7"/>
  <c r="M14" i="7"/>
  <c r="L14" i="7"/>
  <c r="K14" i="7"/>
  <c r="J14" i="7"/>
  <c r="M4" i="7"/>
  <c r="L4" i="7"/>
  <c r="K4" i="7"/>
  <c r="J4" i="7"/>
  <c r="A1" i="20"/>
  <c r="H29" i="32" l="1"/>
  <c r="F47" i="32" s="1"/>
  <c r="L7" i="32" s="1"/>
  <c r="C38" i="32" s="1"/>
  <c r="C42" i="32" s="1"/>
  <c r="H83" i="32"/>
  <c r="H85" i="32"/>
  <c r="H81" i="32"/>
  <c r="H82" i="32"/>
  <c r="H84" i="32"/>
  <c r="F87" i="32" l="1"/>
  <c r="K95" i="32"/>
  <c r="K7" i="32"/>
  <c r="K26" i="32" s="1"/>
  <c r="H95" i="32"/>
  <c r="O105" i="7" l="1"/>
  <c r="P105" i="7"/>
  <c r="Q105" i="7"/>
  <c r="J105" i="7"/>
  <c r="R105" i="7"/>
  <c r="K105" i="7"/>
  <c r="S105" i="7"/>
  <c r="L105" i="7"/>
  <c r="M105" i="7"/>
  <c r="N105" i="7"/>
  <c r="H63" i="32"/>
  <c r="H87" i="32"/>
  <c r="N24" i="7" l="1"/>
  <c r="N27" i="7"/>
  <c r="O108" i="7"/>
  <c r="Q108" i="7"/>
  <c r="R108" i="7"/>
  <c r="S108" i="7"/>
  <c r="P108" i="7"/>
  <c r="N108" i="7"/>
  <c r="M104" i="7"/>
  <c r="L104" i="7"/>
  <c r="K104" i="7"/>
  <c r="N29" i="7"/>
  <c r="E113" i="32"/>
  <c r="I113" i="32"/>
  <c r="G113" i="32"/>
  <c r="H113" i="32"/>
  <c r="F113" i="32"/>
  <c r="P9" i="42" l="1"/>
  <c r="P43" i="42" s="1"/>
  <c r="Q9" i="42"/>
  <c r="Q43" i="42" s="1"/>
  <c r="R9" i="42"/>
  <c r="R43" i="42" s="1"/>
  <c r="N9" i="42"/>
  <c r="N43" i="42" s="1"/>
  <c r="O9" i="42"/>
  <c r="O43" i="42" s="1"/>
  <c r="D26" i="32"/>
  <c r="J104" i="7"/>
  <c r="S24" i="7"/>
  <c r="J29" i="32"/>
  <c r="Q24" i="7"/>
  <c r="P24" i="7"/>
  <c r="R24" i="7"/>
  <c r="O24" i="7"/>
  <c r="Z58" i="36" l="1"/>
  <c r="P27" i="7" s="1"/>
  <c r="Y58" i="36"/>
  <c r="O27" i="7" s="1"/>
  <c r="AC58" i="36"/>
  <c r="S27" i="7" s="1"/>
  <c r="AB58" i="36"/>
  <c r="R27" i="7" s="1"/>
  <c r="AA58" i="36"/>
  <c r="Q27" i="7" s="1"/>
  <c r="D28" i="32"/>
  <c r="D30" i="32"/>
  <c r="D27" i="32"/>
  <c r="D29" i="32"/>
  <c r="D31" i="32"/>
  <c r="K29" i="32"/>
  <c r="J27" i="32"/>
  <c r="J26" i="32"/>
  <c r="J28" i="32"/>
  <c r="J31" i="32"/>
  <c r="J30" i="32"/>
  <c r="AA92" i="36" l="1"/>
  <c r="Q29" i="7" s="1"/>
  <c r="Y92" i="36"/>
  <c r="O29" i="7" s="1"/>
  <c r="AB92" i="36"/>
  <c r="R29" i="7" s="1"/>
  <c r="AC92" i="36"/>
  <c r="S29" i="7" s="1"/>
  <c r="Z92" i="36"/>
  <c r="P29" i="7" s="1"/>
  <c r="D111" i="32"/>
  <c r="F48" i="32"/>
  <c r="F51" i="32"/>
  <c r="F50" i="32"/>
  <c r="F55" i="32"/>
  <c r="F54" i="32"/>
  <c r="F56" i="32"/>
  <c r="F53" i="32"/>
  <c r="F62" i="32"/>
  <c r="L22" i="32" s="1"/>
  <c r="F52" i="32"/>
  <c r="E29" i="32"/>
  <c r="E28" i="32"/>
  <c r="E26" i="32"/>
  <c r="E31" i="32"/>
  <c r="E27" i="32"/>
  <c r="E30" i="32"/>
  <c r="N17" i="42"/>
  <c r="N51" i="42" s="1"/>
  <c r="N18" i="42"/>
  <c r="N52" i="42" s="1"/>
  <c r="N20" i="42"/>
  <c r="N54" i="42" s="1"/>
  <c r="N19" i="42"/>
  <c r="N53" i="42" s="1"/>
  <c r="Y67" i="36" l="1"/>
  <c r="Y68" i="36"/>
  <c r="Y69" i="36"/>
  <c r="Y66" i="36"/>
  <c r="M41" i="42"/>
  <c r="M7" i="32"/>
  <c r="M22" i="32"/>
  <c r="N22" i="32" s="1"/>
  <c r="M12" i="32"/>
  <c r="F76" i="32" s="1"/>
  <c r="H76" i="32" s="1"/>
  <c r="I76" i="32" s="1"/>
  <c r="M14" i="32"/>
  <c r="F78" i="32" s="1"/>
  <c r="H78" i="32" s="1"/>
  <c r="I78" i="32" s="1"/>
  <c r="M15" i="32"/>
  <c r="F79" i="32" s="1"/>
  <c r="H79" i="32" s="1"/>
  <c r="I79" i="32" s="1"/>
  <c r="M16" i="32"/>
  <c r="F80" i="32" s="1"/>
  <c r="H80" i="32" s="1"/>
  <c r="I80" i="32" s="1"/>
  <c r="M10" i="32"/>
  <c r="F74" i="32" s="1"/>
  <c r="H74" i="32" s="1"/>
  <c r="I74" i="32" s="1"/>
  <c r="M13" i="32"/>
  <c r="F77" i="32" s="1"/>
  <c r="H77" i="32" s="1"/>
  <c r="I77" i="32" s="1"/>
  <c r="F71" i="32"/>
  <c r="M11" i="32"/>
  <c r="F75" i="32" s="1"/>
  <c r="H75" i="32" s="1"/>
  <c r="I75" i="32" s="1"/>
  <c r="M8" i="32"/>
  <c r="F72" i="32" s="1"/>
  <c r="H72" i="32" s="1"/>
  <c r="I72" i="32" s="1"/>
  <c r="F31" i="32"/>
  <c r="F29" i="32"/>
  <c r="F28" i="32"/>
  <c r="F30" i="32"/>
  <c r="F26" i="32"/>
  <c r="F27" i="32"/>
  <c r="E87" i="32"/>
  <c r="O19" i="42"/>
  <c r="O53" i="42" s="1"/>
  <c r="O20" i="42"/>
  <c r="O54" i="42" s="1"/>
  <c r="O18" i="42"/>
  <c r="O52" i="42" s="1"/>
  <c r="O17" i="42"/>
  <c r="O51" i="42" s="1"/>
  <c r="Z67" i="36" l="1"/>
  <c r="Z68" i="36"/>
  <c r="Z69" i="36"/>
  <c r="Y102" i="36"/>
  <c r="Y101" i="36"/>
  <c r="Y103" i="36"/>
  <c r="Z66" i="36"/>
  <c r="Y100" i="36"/>
  <c r="X56" i="36"/>
  <c r="F86" i="32"/>
  <c r="H86" i="32" s="1"/>
  <c r="I86" i="32" s="1"/>
  <c r="M27" i="32"/>
  <c r="G30" i="32"/>
  <c r="G28" i="32"/>
  <c r="G27" i="32"/>
  <c r="G26" i="32"/>
  <c r="G29" i="32"/>
  <c r="G31" i="32"/>
  <c r="E85" i="32"/>
  <c r="N21" i="42"/>
  <c r="N55" i="42" s="1"/>
  <c r="N23" i="42"/>
  <c r="N57" i="42" s="1"/>
  <c r="P17" i="42"/>
  <c r="P51" i="42" s="1"/>
  <c r="P20" i="42"/>
  <c r="P54" i="42" s="1"/>
  <c r="P18" i="42"/>
  <c r="P52" i="42" s="1"/>
  <c r="P19" i="42"/>
  <c r="P53" i="42" s="1"/>
  <c r="Y72" i="36" l="1"/>
  <c r="AA67" i="36"/>
  <c r="AA69" i="36"/>
  <c r="Z103" i="36"/>
  <c r="Y70" i="36"/>
  <c r="AA68" i="36"/>
  <c r="Z102" i="36"/>
  <c r="Z101" i="36"/>
  <c r="AA66" i="36"/>
  <c r="Z100" i="36"/>
  <c r="X90" i="36"/>
  <c r="I31" i="32"/>
  <c r="I26" i="32"/>
  <c r="I30" i="32"/>
  <c r="I29" i="32"/>
  <c r="I27" i="32"/>
  <c r="I28" i="32"/>
  <c r="H31" i="32"/>
  <c r="H27" i="32"/>
  <c r="H28" i="32"/>
  <c r="H30" i="32"/>
  <c r="H26" i="32"/>
  <c r="O23" i="42"/>
  <c r="O57" i="42" s="1"/>
  <c r="O21" i="42"/>
  <c r="O55" i="42" s="1"/>
  <c r="Q20" i="42"/>
  <c r="Q54" i="42" s="1"/>
  <c r="Q17" i="42"/>
  <c r="Q51" i="42" s="1"/>
  <c r="Q19" i="42"/>
  <c r="Q53" i="42" s="1"/>
  <c r="Q18" i="42"/>
  <c r="Q52" i="42" s="1"/>
  <c r="Y106" i="36" l="1"/>
  <c r="Z72" i="36"/>
  <c r="Y104" i="36"/>
  <c r="Z70" i="36"/>
  <c r="AB67" i="36"/>
  <c r="AA102" i="36"/>
  <c r="AB68" i="36"/>
  <c r="AA103" i="36"/>
  <c r="AB69" i="36"/>
  <c r="AA101" i="36"/>
  <c r="AB66" i="36"/>
  <c r="AA100" i="36"/>
  <c r="K27" i="32"/>
  <c r="K31" i="32"/>
  <c r="K28" i="32"/>
  <c r="K30" i="32"/>
  <c r="P21" i="42"/>
  <c r="P55" i="42" s="1"/>
  <c r="P23" i="42"/>
  <c r="P57" i="42" s="1"/>
  <c r="R18" i="42"/>
  <c r="R52" i="42" s="1"/>
  <c r="R17" i="42"/>
  <c r="R51" i="42" s="1"/>
  <c r="R20" i="42"/>
  <c r="R54" i="42" s="1"/>
  <c r="R19" i="42"/>
  <c r="R53" i="42" s="1"/>
  <c r="AA72" i="36" l="1"/>
  <c r="Z106" i="36"/>
  <c r="AC67" i="36"/>
  <c r="AB101" i="36"/>
  <c r="AA70" i="36"/>
  <c r="Z104" i="36"/>
  <c r="AC68" i="36"/>
  <c r="AC69" i="36"/>
  <c r="AB102" i="36"/>
  <c r="AB103" i="36"/>
  <c r="AC66" i="36"/>
  <c r="AB100" i="36"/>
  <c r="Q23" i="42"/>
  <c r="Q57" i="42" s="1"/>
  <c r="Q21" i="42"/>
  <c r="Q55" i="42" s="1"/>
  <c r="AB72" i="36" l="1"/>
  <c r="AA106" i="36"/>
  <c r="AC102" i="36"/>
  <c r="AA104" i="36"/>
  <c r="AC103" i="36"/>
  <c r="AB70" i="36"/>
  <c r="AC101" i="36"/>
  <c r="AC100" i="36"/>
  <c r="R23" i="42"/>
  <c r="R57" i="42" s="1"/>
  <c r="R21" i="42"/>
  <c r="R55" i="42" s="1"/>
  <c r="AC72" i="36" l="1"/>
  <c r="AB106" i="36"/>
  <c r="AC70" i="36"/>
  <c r="AB104" i="36"/>
  <c r="M28" i="32"/>
  <c r="L10" i="32"/>
  <c r="D114" i="32" s="1"/>
  <c r="H53" i="32"/>
  <c r="I53" i="32" s="1"/>
  <c r="H51" i="32"/>
  <c r="I51" i="32" s="1"/>
  <c r="H55" i="32"/>
  <c r="I55" i="32" s="1"/>
  <c r="H52" i="32"/>
  <c r="I52" i="32" s="1"/>
  <c r="H54" i="32"/>
  <c r="I54" i="32" s="1"/>
  <c r="H48" i="32"/>
  <c r="I48" i="32" s="1"/>
  <c r="L16" i="32"/>
  <c r="D120" i="32" s="1"/>
  <c r="AC106" i="36" l="1"/>
  <c r="AC104" i="36"/>
  <c r="M44" i="42"/>
  <c r="M16" i="42"/>
  <c r="M50" i="42" s="1"/>
  <c r="N7" i="32"/>
  <c r="E71" i="32" s="1"/>
  <c r="H56" i="32"/>
  <c r="I56" i="32" s="1"/>
  <c r="H62" i="32"/>
  <c r="I62" i="32" s="1"/>
  <c r="L15" i="32"/>
  <c r="D119" i="32" s="1"/>
  <c r="L13" i="32"/>
  <c r="D117" i="32" s="1"/>
  <c r="L8" i="32"/>
  <c r="D112" i="32" s="1"/>
  <c r="N16" i="32"/>
  <c r="E80" i="32" s="1"/>
  <c r="N10" i="32"/>
  <c r="E74" i="32" s="1"/>
  <c r="H50" i="32"/>
  <c r="I50" i="32" s="1"/>
  <c r="L11" i="32"/>
  <c r="D115" i="32" s="1"/>
  <c r="L14" i="32"/>
  <c r="D126" i="32"/>
  <c r="M22" i="42" s="1"/>
  <c r="E86" i="32"/>
  <c r="M29" i="32"/>
  <c r="M31" i="32"/>
  <c r="M26" i="32"/>
  <c r="H47" i="32"/>
  <c r="M30" i="32"/>
  <c r="L12" i="32"/>
  <c r="D116" i="32" s="1"/>
  <c r="X99" i="36" l="1"/>
  <c r="X65" i="36"/>
  <c r="X59" i="36"/>
  <c r="M56" i="42"/>
  <c r="M11" i="42"/>
  <c r="M45" i="42" s="1"/>
  <c r="M46" i="42"/>
  <c r="M49" i="42"/>
  <c r="M8" i="42"/>
  <c r="M42" i="42" s="1"/>
  <c r="M13" i="42"/>
  <c r="M47" i="42" s="1"/>
  <c r="N14" i="32"/>
  <c r="E78" i="32" s="1"/>
  <c r="D118" i="32"/>
  <c r="I65" i="32"/>
  <c r="I66" i="32" s="1"/>
  <c r="E111" i="32"/>
  <c r="N13" i="32"/>
  <c r="E77" i="32" s="1"/>
  <c r="E117" i="32"/>
  <c r="N15" i="32"/>
  <c r="E79" i="32" s="1"/>
  <c r="N8" i="32"/>
  <c r="E72" i="32" s="1"/>
  <c r="H71" i="32"/>
  <c r="N11" i="32"/>
  <c r="E75" i="32" s="1"/>
  <c r="E114" i="32"/>
  <c r="L31" i="32"/>
  <c r="E120" i="32"/>
  <c r="I47" i="32"/>
  <c r="N64" i="7"/>
  <c r="E126" i="32"/>
  <c r="N22" i="42" s="1"/>
  <c r="N12" i="32"/>
  <c r="L29" i="32"/>
  <c r="L30" i="32"/>
  <c r="L27" i="32"/>
  <c r="L26" i="32"/>
  <c r="L28" i="32"/>
  <c r="X93" i="36" l="1"/>
  <c r="N39" i="7" s="1"/>
  <c r="X62" i="36"/>
  <c r="N67" i="7" s="1"/>
  <c r="X57" i="36"/>
  <c r="X64" i="36"/>
  <c r="X61" i="36"/>
  <c r="X60" i="36"/>
  <c r="X71" i="36"/>
  <c r="N107" i="7" s="1"/>
  <c r="N56" i="42"/>
  <c r="M14" i="42"/>
  <c r="M48" i="42" s="1"/>
  <c r="N16" i="42"/>
  <c r="N50" i="42" s="1"/>
  <c r="N44" i="42"/>
  <c r="N41" i="42"/>
  <c r="F117" i="32"/>
  <c r="N13" i="42"/>
  <c r="N47" i="42" s="1"/>
  <c r="N7" i="7"/>
  <c r="N9" i="7"/>
  <c r="N97" i="7"/>
  <c r="N99" i="7"/>
  <c r="N37" i="7"/>
  <c r="N4" i="7"/>
  <c r="F111" i="32"/>
  <c r="E119" i="32"/>
  <c r="I71" i="32"/>
  <c r="I89" i="32"/>
  <c r="I90" i="32" s="1"/>
  <c r="E118" i="32"/>
  <c r="E112" i="32"/>
  <c r="F120" i="32"/>
  <c r="N34" i="7"/>
  <c r="N94" i="7"/>
  <c r="F114" i="32"/>
  <c r="E115" i="32"/>
  <c r="E116" i="32"/>
  <c r="N74" i="7"/>
  <c r="E76" i="32"/>
  <c r="N27" i="32"/>
  <c r="N31" i="32"/>
  <c r="N26" i="32"/>
  <c r="N28" i="32"/>
  <c r="N30" i="32"/>
  <c r="N29" i="32"/>
  <c r="F126" i="32"/>
  <c r="O22" i="42" s="1"/>
  <c r="N104" i="7"/>
  <c r="X98" i="36" l="1"/>
  <c r="N89" i="7" s="1"/>
  <c r="X94" i="36"/>
  <c r="X95" i="36"/>
  <c r="N59" i="7" s="1"/>
  <c r="X91" i="36"/>
  <c r="N19" i="7" s="1"/>
  <c r="X96" i="36"/>
  <c r="N69" i="7" s="1"/>
  <c r="X105" i="36"/>
  <c r="N109" i="7" s="1"/>
  <c r="Y62" i="36"/>
  <c r="Y56" i="36"/>
  <c r="O7" i="7" s="1"/>
  <c r="Y59" i="36"/>
  <c r="O37" i="7" s="1"/>
  <c r="Y65" i="36"/>
  <c r="X63" i="36"/>
  <c r="N77" i="7" s="1"/>
  <c r="Y71" i="36"/>
  <c r="O107" i="7" s="1"/>
  <c r="O44" i="42"/>
  <c r="N11" i="42"/>
  <c r="N45" i="42" s="1"/>
  <c r="O16" i="42"/>
  <c r="O50" i="42" s="1"/>
  <c r="N8" i="42"/>
  <c r="N42" i="42" s="1"/>
  <c r="N49" i="42"/>
  <c r="O56" i="42"/>
  <c r="N14" i="42"/>
  <c r="N48" i="42" s="1"/>
  <c r="N46" i="42"/>
  <c r="O13" i="42"/>
  <c r="O47" i="42" s="1"/>
  <c r="O41" i="42"/>
  <c r="G117" i="32"/>
  <c r="H117" i="32" s="1"/>
  <c r="N57" i="7"/>
  <c r="N17" i="7"/>
  <c r="N47" i="7"/>
  <c r="N87" i="7"/>
  <c r="O64" i="7"/>
  <c r="F119" i="32"/>
  <c r="N84" i="7"/>
  <c r="F118" i="32"/>
  <c r="O4" i="7"/>
  <c r="G111" i="32"/>
  <c r="N14" i="7"/>
  <c r="F112" i="32"/>
  <c r="G114" i="32"/>
  <c r="O34" i="7"/>
  <c r="N44" i="7"/>
  <c r="O94" i="7"/>
  <c r="F115" i="32"/>
  <c r="G120" i="32"/>
  <c r="P64" i="7"/>
  <c r="N54" i="7"/>
  <c r="G126" i="32"/>
  <c r="P22" i="42" s="1"/>
  <c r="O104" i="7"/>
  <c r="O74" i="7"/>
  <c r="F116" i="32"/>
  <c r="Y105" i="36" l="1"/>
  <c r="O109" i="7" s="1"/>
  <c r="X97" i="36"/>
  <c r="N79" i="7" s="1"/>
  <c r="Y99" i="36"/>
  <c r="O99" i="7" s="1"/>
  <c r="Y93" i="36"/>
  <c r="O39" i="7" s="1"/>
  <c r="Y90" i="36"/>
  <c r="O9" i="7" s="1"/>
  <c r="Y96" i="36"/>
  <c r="O69" i="7" s="1"/>
  <c r="Z56" i="36"/>
  <c r="P7" i="7" s="1"/>
  <c r="Z62" i="36"/>
  <c r="Y61" i="36"/>
  <c r="O57" i="7" s="1"/>
  <c r="Y63" i="36"/>
  <c r="O77" i="7" s="1"/>
  <c r="Z71" i="36"/>
  <c r="P107" i="7" s="1"/>
  <c r="Y64" i="36"/>
  <c r="O87" i="7" s="1"/>
  <c r="Y57" i="36"/>
  <c r="O17" i="7" s="1"/>
  <c r="Z65" i="36"/>
  <c r="Y60" i="36"/>
  <c r="O47" i="7" s="1"/>
  <c r="Z59" i="36"/>
  <c r="P37" i="7" s="1"/>
  <c r="O8" i="42"/>
  <c r="O42" i="42" s="1"/>
  <c r="O46" i="42"/>
  <c r="O49" i="42"/>
  <c r="P16" i="42"/>
  <c r="P50" i="42" s="1"/>
  <c r="P13" i="42"/>
  <c r="P47" i="42" s="1"/>
  <c r="Q13" i="42"/>
  <c r="Q47" i="42" s="1"/>
  <c r="P44" i="42"/>
  <c r="O11" i="42"/>
  <c r="O45" i="42" s="1"/>
  <c r="P56" i="42"/>
  <c r="G118" i="32"/>
  <c r="O14" i="42"/>
  <c r="O48" i="42" s="1"/>
  <c r="N49" i="7"/>
  <c r="O67" i="7"/>
  <c r="O97" i="7"/>
  <c r="G119" i="32"/>
  <c r="H111" i="32"/>
  <c r="I111" i="32" s="1"/>
  <c r="P4" i="7"/>
  <c r="O84" i="7"/>
  <c r="G112" i="32"/>
  <c r="O14" i="7"/>
  <c r="G115" i="32"/>
  <c r="P34" i="7"/>
  <c r="P94" i="7"/>
  <c r="H120" i="32"/>
  <c r="O44" i="7"/>
  <c r="H114" i="32"/>
  <c r="Q64" i="7"/>
  <c r="I117" i="32"/>
  <c r="G116" i="32"/>
  <c r="H126" i="32"/>
  <c r="Q22" i="42" s="1"/>
  <c r="O54" i="7"/>
  <c r="P104" i="7"/>
  <c r="Y98" i="36" l="1"/>
  <c r="O89" i="7" s="1"/>
  <c r="Z105" i="36"/>
  <c r="P109" i="7" s="1"/>
  <c r="Y94" i="36"/>
  <c r="O49" i="7" s="1"/>
  <c r="Y95" i="36"/>
  <c r="O59" i="7" s="1"/>
  <c r="Z93" i="36"/>
  <c r="P39" i="7" s="1"/>
  <c r="Y97" i="36"/>
  <c r="O79" i="7" s="1"/>
  <c r="Y91" i="36"/>
  <c r="O19" i="7" s="1"/>
  <c r="Z99" i="36"/>
  <c r="P99" i="7" s="1"/>
  <c r="Z96" i="36"/>
  <c r="P69" i="7" s="1"/>
  <c r="Z90" i="36"/>
  <c r="P9" i="7" s="1"/>
  <c r="Z63" i="36"/>
  <c r="P77" i="7" s="1"/>
  <c r="AA56" i="36"/>
  <c r="Q7" i="7" s="1"/>
  <c r="AA71" i="36"/>
  <c r="Q107" i="7" s="1"/>
  <c r="Z60" i="36"/>
  <c r="P47" i="7" s="1"/>
  <c r="AA59" i="36"/>
  <c r="Q37" i="7" s="1"/>
  <c r="AB62" i="36"/>
  <c r="AA62" i="36"/>
  <c r="AA65" i="36"/>
  <c r="Z64" i="36"/>
  <c r="P87" i="7" s="1"/>
  <c r="Z61" i="36"/>
  <c r="P57" i="7" s="1"/>
  <c r="Z57" i="36"/>
  <c r="P17" i="7" s="1"/>
  <c r="Q44" i="42"/>
  <c r="Q16" i="42"/>
  <c r="Q50" i="42" s="1"/>
  <c r="Q56" i="42"/>
  <c r="P49" i="42"/>
  <c r="P46" i="42"/>
  <c r="R13" i="42"/>
  <c r="R47" i="42" s="1"/>
  <c r="P11" i="42"/>
  <c r="P45" i="42" s="1"/>
  <c r="P8" i="42"/>
  <c r="P42" i="42" s="1"/>
  <c r="P14" i="42"/>
  <c r="P48" i="42" s="1"/>
  <c r="Q41" i="42"/>
  <c r="H118" i="32"/>
  <c r="I118" i="32" s="1"/>
  <c r="P97" i="7"/>
  <c r="P67" i="7"/>
  <c r="P74" i="7"/>
  <c r="H119" i="32"/>
  <c r="Q4" i="7"/>
  <c r="P84" i="7"/>
  <c r="H112" i="32"/>
  <c r="P14" i="7"/>
  <c r="Q34" i="7"/>
  <c r="Q94" i="7"/>
  <c r="I120" i="32"/>
  <c r="I114" i="32"/>
  <c r="P44" i="7"/>
  <c r="H115" i="32"/>
  <c r="Q104" i="7"/>
  <c r="Q74" i="7"/>
  <c r="I126" i="32"/>
  <c r="R22" i="42" s="1"/>
  <c r="P54" i="7"/>
  <c r="H116" i="32"/>
  <c r="R64" i="7"/>
  <c r="S64" i="7"/>
  <c r="AA99" i="36" l="1"/>
  <c r="Q99" i="7" s="1"/>
  <c r="AA90" i="36"/>
  <c r="Q9" i="7" s="1"/>
  <c r="AA96" i="36"/>
  <c r="Q69" i="7" s="1"/>
  <c r="Z97" i="36"/>
  <c r="P79" i="7" s="1"/>
  <c r="AB96" i="36"/>
  <c r="R69" i="7" s="1"/>
  <c r="Z91" i="36"/>
  <c r="P19" i="7" s="1"/>
  <c r="AA93" i="36"/>
  <c r="Q39" i="7" s="1"/>
  <c r="Z94" i="36"/>
  <c r="P49" i="7" s="1"/>
  <c r="Z95" i="36"/>
  <c r="P59" i="7" s="1"/>
  <c r="Z98" i="36"/>
  <c r="P89" i="7" s="1"/>
  <c r="AA105" i="36"/>
  <c r="Q109" i="7" s="1"/>
  <c r="AB56" i="36"/>
  <c r="R7" i="7" s="1"/>
  <c r="AA63" i="36"/>
  <c r="Q77" i="7" s="1"/>
  <c r="AA57" i="36"/>
  <c r="Q17" i="7" s="1"/>
  <c r="AA60" i="36"/>
  <c r="Q47" i="7" s="1"/>
  <c r="AC62" i="36"/>
  <c r="AA61" i="36"/>
  <c r="Q57" i="7" s="1"/>
  <c r="AA64" i="36"/>
  <c r="Q87" i="7" s="1"/>
  <c r="AB71" i="36"/>
  <c r="R107" i="7" s="1"/>
  <c r="AB65" i="36"/>
  <c r="AB59" i="36"/>
  <c r="R37" i="7" s="1"/>
  <c r="R56" i="42"/>
  <c r="R16" i="42"/>
  <c r="R50" i="42" s="1"/>
  <c r="Q49" i="42"/>
  <c r="Q14" i="42"/>
  <c r="Q48" i="42" s="1"/>
  <c r="R44" i="42"/>
  <c r="Q46" i="42"/>
  <c r="Q11" i="42"/>
  <c r="Q45" i="42" s="1"/>
  <c r="Q8" i="42"/>
  <c r="Q42" i="42" s="1"/>
  <c r="R14" i="42"/>
  <c r="R48" i="42" s="1"/>
  <c r="R41" i="42"/>
  <c r="Q97" i="7"/>
  <c r="Q67" i="7"/>
  <c r="I119" i="32"/>
  <c r="R4" i="7"/>
  <c r="S4" i="7"/>
  <c r="Q84" i="7"/>
  <c r="I112" i="32"/>
  <c r="Q14" i="7"/>
  <c r="S34" i="7"/>
  <c r="R94" i="7"/>
  <c r="S94" i="7"/>
  <c r="Q44" i="7"/>
  <c r="R34" i="7"/>
  <c r="I115" i="32"/>
  <c r="Q54" i="7"/>
  <c r="R104" i="7"/>
  <c r="S104" i="7"/>
  <c r="S74" i="7"/>
  <c r="R74" i="7"/>
  <c r="I116" i="32"/>
  <c r="AA98" i="36" l="1"/>
  <c r="Q89" i="7" s="1"/>
  <c r="AB90" i="36"/>
  <c r="R9" i="7" s="1"/>
  <c r="AB93" i="36"/>
  <c r="R39" i="7" s="1"/>
  <c r="AB105" i="36"/>
  <c r="R109" i="7" s="1"/>
  <c r="AA97" i="36"/>
  <c r="Q79" i="7" s="1"/>
  <c r="AA95" i="36"/>
  <c r="Q59" i="7" s="1"/>
  <c r="AC96" i="36"/>
  <c r="S69" i="7" s="1"/>
  <c r="AA94" i="36"/>
  <c r="Q49" i="7" s="1"/>
  <c r="AB99" i="36"/>
  <c r="R99" i="7" s="1"/>
  <c r="AA91" i="36"/>
  <c r="Q19" i="7" s="1"/>
  <c r="AC56" i="36"/>
  <c r="S7" i="7" s="1"/>
  <c r="AC63" i="36"/>
  <c r="S77" i="7" s="1"/>
  <c r="AB57" i="36"/>
  <c r="R17" i="7" s="1"/>
  <c r="AB60" i="36"/>
  <c r="R47" i="7" s="1"/>
  <c r="AB61" i="36"/>
  <c r="R57" i="7" s="1"/>
  <c r="AC59" i="36"/>
  <c r="S37" i="7" s="1"/>
  <c r="AB63" i="36"/>
  <c r="R77" i="7" s="1"/>
  <c r="AB64" i="36"/>
  <c r="R87" i="7" s="1"/>
  <c r="AC65" i="36"/>
  <c r="S97" i="7" s="1"/>
  <c r="AC71" i="36"/>
  <c r="S107" i="7" s="1"/>
  <c r="R49" i="42"/>
  <c r="R11" i="42"/>
  <c r="R45" i="42" s="1"/>
  <c r="R8" i="42"/>
  <c r="R42" i="42" s="1"/>
  <c r="R46" i="42"/>
  <c r="R67" i="7"/>
  <c r="S67" i="7"/>
  <c r="R97" i="7"/>
  <c r="S84" i="7"/>
  <c r="R84" i="7"/>
  <c r="R14" i="7"/>
  <c r="S14" i="7"/>
  <c r="R44" i="7"/>
  <c r="S44" i="7"/>
  <c r="S54" i="7"/>
  <c r="R54" i="7"/>
  <c r="AC93" i="36" l="1"/>
  <c r="S39" i="7" s="1"/>
  <c r="AB98" i="36"/>
  <c r="R89" i="7" s="1"/>
  <c r="AC97" i="36"/>
  <c r="S79" i="7" s="1"/>
  <c r="AB91" i="36"/>
  <c r="R19" i="7" s="1"/>
  <c r="AC105" i="36"/>
  <c r="S109" i="7" s="1"/>
  <c r="AB94" i="36"/>
  <c r="R49" i="7" s="1"/>
  <c r="AB97" i="36"/>
  <c r="R79" i="7" s="1"/>
  <c r="AC90" i="36"/>
  <c r="S9" i="7" s="1"/>
  <c r="AC99" i="36"/>
  <c r="S99" i="7" s="1"/>
  <c r="AB95" i="36"/>
  <c r="R59" i="7" s="1"/>
  <c r="AC61" i="36"/>
  <c r="S57" i="7" s="1"/>
  <c r="AC57" i="36"/>
  <c r="S17" i="7" s="1"/>
  <c r="AC60" i="36"/>
  <c r="S47" i="7" s="1"/>
  <c r="AC64" i="36"/>
  <c r="S87" i="7" s="1"/>
  <c r="AC98" i="36" l="1"/>
  <c r="S89" i="7" s="1"/>
  <c r="AC94" i="36"/>
  <c r="S49" i="7" s="1"/>
  <c r="AC91" i="36"/>
  <c r="S19" i="7" s="1"/>
  <c r="AC95" i="36"/>
  <c r="S59"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<sst xmlns="http://schemas.openxmlformats.org/spreadsheetml/2006/main" count="14616" uniqueCount="448">
  <si>
    <t>PR24 Performance Commitment Model</t>
  </si>
  <si>
    <t xml:space="preserve">Performance commitment </t>
  </si>
  <si>
    <t>Total pollution incidents</t>
  </si>
  <si>
    <t>Version number:</t>
  </si>
  <si>
    <t>File name:</t>
  </si>
  <si>
    <t>Date:</t>
  </si>
  <si>
    <t>For enquiries please contact:</t>
  </si>
  <si>
    <t>Ofwat@PR24.gov.uk</t>
  </si>
  <si>
    <t>Instructions:</t>
  </si>
  <si>
    <t>A separate model 'User guide' has been created to help the user in operating the model.</t>
  </si>
  <si>
    <t>Total Pollution Incidents</t>
  </si>
  <si>
    <t>Approach to setting PCL</t>
  </si>
  <si>
    <t xml:space="preserve">Specificity  </t>
  </si>
  <si>
    <t xml:space="preserve">Common level </t>
  </si>
  <si>
    <t>Baseline</t>
  </si>
  <si>
    <t xml:space="preserve">To set the baseline for final determinations, we take the median of average performance from 2020-24 for each company. It is different to the WISER expectation of a 30% improvement from current 2025 targets. However, we consider this is necessary to have a baseline for setting targets that are achievable yet stretching. </t>
  </si>
  <si>
    <t>Performance from total expenditure</t>
  </si>
  <si>
    <t>We consider it is appropriate to apply stretch of 30% improvement from our revised baseline to set the 2029-30 PR24 PCL. This 30% level of performance improvement aligns with the ambition set out by the Environment Agency in WISER.  Company specific level set for Hafren Dyfrdwy.</t>
  </si>
  <si>
    <t>END</t>
  </si>
  <si>
    <t>POL_OFWAT_FD</t>
  </si>
  <si>
    <t>Run on 26 Sep 2024 9:28</t>
  </si>
  <si>
    <t>Acronym</t>
  </si>
  <si>
    <t>Reference</t>
  </si>
  <si>
    <t>Item description</t>
  </si>
  <si>
    <t>Unit</t>
  </si>
  <si>
    <t>Model</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</si>
  <si>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</si>
  <si>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</si>
  <si>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</si>
  <si>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</si>
  <si>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</si>
  <si>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</si>
  <si>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</si>
  <si>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</si>
  <si>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</si>
  <si>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</si>
  <si>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</si>
  <si>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</si>
  <si>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</si>
  <si>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</si>
  <si>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</si>
  <si>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</si>
  <si>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</si>
  <si>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</si>
  <si>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</si>
  <si>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</si>
  <si>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</si>
  <si>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</si>
  <si>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</si>
  <si>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</si>
  <si>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2011-12cb</t>
  </si>
  <si>
    <t>2012-13cb</t>
  </si>
  <si>
    <t>2013-14cb</t>
  </si>
  <si>
    <t>2014-15cb</t>
  </si>
  <si>
    <t>2015-16cb</t>
  </si>
  <si>
    <t>2016-17cb</t>
  </si>
  <si>
    <t>2017-18cb</t>
  </si>
  <si>
    <t>2018-19cb</t>
  </si>
  <si>
    <t>2019-20cb</t>
  </si>
  <si>
    <t>2020-21cb</t>
  </si>
  <si>
    <t>2021-22cb</t>
  </si>
  <si>
    <t>2022-23cb</t>
  </si>
  <si>
    <t>2023-24cb</t>
  </si>
  <si>
    <t>2024-25cb</t>
  </si>
  <si>
    <t>2025-26cb</t>
  </si>
  <si>
    <t>2026-27cb</t>
  </si>
  <si>
    <t>2027-28cb</t>
  </si>
  <si>
    <t>2028-29cb</t>
  </si>
  <si>
    <t>2029-30cb</t>
  </si>
  <si>
    <t>2030-31cb</t>
  </si>
  <si>
    <t>2031-32cb</t>
  </si>
  <si>
    <t>2032-33cb</t>
  </si>
  <si>
    <t>2033-34cb</t>
  </si>
  <si>
    <t>2034-35cb</t>
  </si>
  <si>
    <t>Price Review 2024</t>
  </si>
  <si>
    <t>Cost Base CMA 2021</t>
  </si>
  <si>
    <t>Run 11 - PR24 FD Data</t>
  </si>
  <si>
    <t>Cost Base CMA 2021 base run</t>
  </si>
  <si>
    <t>Latest</t>
  </si>
  <si>
    <t>UI</t>
  </si>
  <si>
    <t>ANH</t>
  </si>
  <si>
    <t>OUT5_05_PR24</t>
  </si>
  <si>
    <t>Underlying calculations for common performance commitments - wastewater - Total pollution incidents - Total pollution incidents per 10,000 km of sewer length</t>
  </si>
  <si>
    <t>Number</t>
  </si>
  <si>
    <t/>
  </si>
  <si>
    <t>OUT5_05_B_PR24</t>
  </si>
  <si>
    <t>Underlying calculations for common performance commitments - wastewater - Total pollution incidents - Number of pollution incidents - category 1 (wastewater)</t>
  </si>
  <si>
    <t>OUT5_05_C_PR24</t>
  </si>
  <si>
    <t>Underlying calculations for common performance commitments - wastewater - Total pollution incidents - Number of pollution incidents per 10,000 km of sewer length - category 1 (wastewater)</t>
  </si>
  <si>
    <t>OUT5_05_D_PR24</t>
  </si>
  <si>
    <t>Underlying calculations for common performance commitments - wastewater - Total pollution incidents - Number of pollution incidents - category 2 (wastewater)</t>
  </si>
  <si>
    <t>OUT5_05_E_PR24</t>
  </si>
  <si>
    <t>Underlying calculations for common performance commitments - wastewater - Total pollution incidents - Number of pollution incidents per 10,000 km of sewer length - category 2 (wastewater)</t>
  </si>
  <si>
    <t>OUT5_05_F_PR24</t>
  </si>
  <si>
    <t>Underlying calculations for common performance commitments - wastewater - Total pollution incidents - Number of pollution incidents - category 3 (wastewater)</t>
  </si>
  <si>
    <t>OUT5_05_G_PR24</t>
  </si>
  <si>
    <t>Underlying calculations for common performance commitments - wastewater - Total pollution incidents - Number of pollution incidents per 10,000 km of sewer length - category 3 (wastewater)</t>
  </si>
  <si>
    <t>OUT5_05_H_PR24</t>
  </si>
  <si>
    <t>Underlying calculations for common performance commitments - wastewater - Total pollution incidents - Number of pollution incidents - category 4 (wastewater)</t>
  </si>
  <si>
    <t>OUT5_05_I_PR24</t>
  </si>
  <si>
    <t>Underlying calculations for common performance commitments - wastewater - Total pollution incidents - Number of pollution incidents per 10,000 km of sewer length - category 4 (wastewater)</t>
  </si>
  <si>
    <t>BN13535_21</t>
  </si>
  <si>
    <t>Total length of legacy public sewers as at 31 March</t>
  </si>
  <si>
    <t>km</t>
  </si>
  <si>
    <t>BN13528</t>
  </si>
  <si>
    <t>Length of formerly private sewers and lateral drains (s105A sewers) - Wastewater network</t>
  </si>
  <si>
    <t>C_OUT5_05_J_PR24_COMPANY</t>
  </si>
  <si>
    <t>Category 1-3 pollution incidents</t>
  </si>
  <si>
    <t>C_OUT5_05_J_PR24_OFWAT</t>
  </si>
  <si>
    <t>Number of pollution incidents - category 1 -3 (wastewater)</t>
  </si>
  <si>
    <t>WSH</t>
  </si>
  <si>
    <t>HDD</t>
  </si>
  <si>
    <t>NES</t>
  </si>
  <si>
    <t>SVE</t>
  </si>
  <si>
    <t>SWB</t>
  </si>
  <si>
    <t>SBB</t>
  </si>
  <si>
    <t>SRN</t>
  </si>
  <si>
    <t>TMS</t>
  </si>
  <si>
    <t>NWT</t>
  </si>
  <si>
    <t>WSX</t>
  </si>
  <si>
    <t>YKY</t>
  </si>
  <si>
    <t>Total pollution incidents data formatted</t>
  </si>
  <si>
    <t>Company</t>
  </si>
  <si>
    <t>Company name</t>
  </si>
  <si>
    <t>Region</t>
  </si>
  <si>
    <t>Company/Region</t>
  </si>
  <si>
    <t>WoC/WaSC</t>
  </si>
  <si>
    <t>Underlying calc</t>
  </si>
  <si>
    <t>Boncode</t>
  </si>
  <si>
    <t>Unique identifier</t>
  </si>
  <si>
    <t>Performance from</t>
  </si>
  <si>
    <t>Company DD view / Ofwat DD view</t>
  </si>
  <si>
    <t>PC code</t>
  </si>
  <si>
    <t>Measurement</t>
  </si>
  <si>
    <t>Units</t>
  </si>
  <si>
    <t>DP</t>
  </si>
  <si>
    <t>PCL Units</t>
  </si>
  <si>
    <t xml:space="preserve">Totex </t>
  </si>
  <si>
    <t>Company view (FD)</t>
  </si>
  <si>
    <t>POL</t>
  </si>
  <si>
    <t>Number of pollution incidents per 10,000 km of the wastewater network</t>
  </si>
  <si>
    <t>UUW</t>
  </si>
  <si>
    <t>AFW</t>
  </si>
  <si>
    <t>PRT</t>
  </si>
  <si>
    <t>SEW</t>
  </si>
  <si>
    <t>SSC</t>
  </si>
  <si>
    <t>SES</t>
  </si>
  <si>
    <t>BRL</t>
  </si>
  <si>
    <t>Total Number of Category 1 incidents</t>
  </si>
  <si>
    <t>Total Number of Category 2 incidents</t>
  </si>
  <si>
    <t xml:space="preserve">Number </t>
  </si>
  <si>
    <t>Total Number of Category 3 incidents</t>
  </si>
  <si>
    <t>Sewer length - base model data - Total length of legacy public sewers as at 31 March</t>
  </si>
  <si>
    <t>Km</t>
  </si>
  <si>
    <t>Sewer length - base model data - Length of formerly private sewers and lateral drains</t>
  </si>
  <si>
    <t>Anglian Water</t>
  </si>
  <si>
    <t>England</t>
  </si>
  <si>
    <t>WaSC</t>
  </si>
  <si>
    <t>C_OUT5_05_B_PR24_OFWAT</t>
  </si>
  <si>
    <t>Ofwat view (FD)</t>
  </si>
  <si>
    <t xml:space="preserve">Sewer length - base model data </t>
  </si>
  <si>
    <t>Dŵr Cymru</t>
  </si>
  <si>
    <t>Wales</t>
  </si>
  <si>
    <t>Hafren Dyfrdwy</t>
  </si>
  <si>
    <t>Northumbrian Water</t>
  </si>
  <si>
    <t>Severn Trent Water</t>
  </si>
  <si>
    <t>Southern Water</t>
  </si>
  <si>
    <t>Thames Water</t>
  </si>
  <si>
    <t xml:space="preserve">United Utilities </t>
  </si>
  <si>
    <t>Wessex Water</t>
  </si>
  <si>
    <t>Yorkshire Water</t>
  </si>
  <si>
    <t>Affinity Water</t>
  </si>
  <si>
    <t>WoC</t>
  </si>
  <si>
    <t>Portsmouth Water</t>
  </si>
  <si>
    <t>South East Water</t>
  </si>
  <si>
    <t>South Staffordshire Water</t>
  </si>
  <si>
    <t>SES Water</t>
  </si>
  <si>
    <t>South West Water</t>
  </si>
  <si>
    <t>Bristol Water</t>
  </si>
  <si>
    <t>Category 1-3 incidents (Ofwat view)</t>
  </si>
  <si>
    <t>C_OUT5_05_A_PR24_OFWAT</t>
  </si>
  <si>
    <t>Sewer length - 2017-18 *align with EPA 11 for all companies except SWB which aligns with cost models</t>
  </si>
  <si>
    <t>C_OUT5_05_PR24_OFWAT</t>
  </si>
  <si>
    <t>Normalised incidents - by 2017/18 sewer length</t>
  </si>
  <si>
    <t xml:space="preserve">Reasoning </t>
  </si>
  <si>
    <t>Overriden to align with in-period data</t>
  </si>
  <si>
    <t>##BLANK</t>
  </si>
  <si>
    <t>Align with WCPR</t>
  </si>
  <si>
    <t>EPA reporting</t>
  </si>
  <si>
    <t>Overriden to ensure company specific adjustments for HDD. See cover sheet</t>
  </si>
  <si>
    <t>Total pollution incidents final data</t>
  </si>
  <si>
    <t>Total pollution incidents PR19 PCLs</t>
  </si>
  <si>
    <t>PR19 PCLs (these are aligned to PR19 definition)</t>
  </si>
  <si>
    <t>PCL Code</t>
  </si>
  <si>
    <t>D.P</t>
  </si>
  <si>
    <t>Total pollution incidents PR24 DD PCLs</t>
  </si>
  <si>
    <t>PR24 PCLs (these are aligned to PR24 definition)</t>
  </si>
  <si>
    <t>2024-25 Outturn data</t>
  </si>
  <si>
    <t>Source:</t>
  </si>
  <si>
    <t>Historical peformance trends for PR24 V6</t>
  </si>
  <si>
    <t>Sheet 'Final data post overrides'</t>
  </si>
  <si>
    <t xml:space="preserve">Company </t>
  </si>
  <si>
    <t>Company Name</t>
  </si>
  <si>
    <t>ENG/WAL</t>
  </si>
  <si>
    <t>Boncode 2024-25</t>
  </si>
  <si>
    <t>PC</t>
  </si>
  <si>
    <t>PC Code</t>
  </si>
  <si>
    <t>Applies to All/WaSCs</t>
  </si>
  <si>
    <t>Normalised or Underlying calculations or Value</t>
  </si>
  <si>
    <t>Year</t>
  </si>
  <si>
    <t>OUT5_05_PR24_OFWAT</t>
  </si>
  <si>
    <t>APR3B_02</t>
  </si>
  <si>
    <t>ANHOUT5_05_PR24_OFWAT</t>
  </si>
  <si>
    <t>Total pollution incidents  </t>
  </si>
  <si>
    <t>WaSCs</t>
  </si>
  <si>
    <t>Total pollution incidents per 10,000 km of sewer length</t>
  </si>
  <si>
    <t>Normalised</t>
  </si>
  <si>
    <t>Calendar year</t>
  </si>
  <si>
    <t>WSHOUT5_05_PR24_OFWAT</t>
  </si>
  <si>
    <t>HDDOUT5_05_PR24_OFWAT</t>
  </si>
  <si>
    <t>NESOUT5_05_PR24_OFWAT</t>
  </si>
  <si>
    <t>SVEOUT5_05_PR24_OFWAT</t>
  </si>
  <si>
    <t>SRNOUT5_05_PR24_OFWAT</t>
  </si>
  <si>
    <t>TMSOUT5_05_PR24_OFWAT</t>
  </si>
  <si>
    <t>UUWOUT5_05_PR24_OFWAT</t>
  </si>
  <si>
    <t>WSXOUT5_05_PR24_OFWAT</t>
  </si>
  <si>
    <t>YKYOUT5_05_PR24_OFWAT</t>
  </si>
  <si>
    <t>AFWOUT5_05_PR24_OFWAT</t>
  </si>
  <si>
    <t>PRTOUT5_05_PR24_OFWAT</t>
  </si>
  <si>
    <t>SEWOUT5_05_PR24_OFWAT</t>
  </si>
  <si>
    <t>SSCOUT5_05_PR24_OFWAT</t>
  </si>
  <si>
    <t>SESOUT5_05_PR24_OFWAT</t>
  </si>
  <si>
    <t>SWBOUT5_05_PR24_OFWAT</t>
  </si>
  <si>
    <t>BRLOUT5_05_PR24_OFWAT</t>
  </si>
  <si>
    <t>Total pollution incidents - summary</t>
  </si>
  <si>
    <t>Average of last four years performance level</t>
  </si>
  <si>
    <t xml:space="preserve">Company proposed 2024-25 </t>
  </si>
  <si>
    <t>Company proposed 2029-30 DD rep</t>
  </si>
  <si>
    <t>Company proposed % improvement</t>
  </si>
  <si>
    <t>Ofwat proposed 2024-25</t>
  </si>
  <si>
    <t>Ofwat proposed 2029-30</t>
  </si>
  <si>
    <t>Ofwat proposed % improvement</t>
  </si>
  <si>
    <t>Comments</t>
  </si>
  <si>
    <t>Covered in company specific adjustments below</t>
  </si>
  <si>
    <t>-</t>
  </si>
  <si>
    <t>Sector level</t>
  </si>
  <si>
    <t>Worst</t>
  </si>
  <si>
    <t>LQ</t>
  </si>
  <si>
    <t>Average</t>
  </si>
  <si>
    <t>Median</t>
  </si>
  <si>
    <t>UQ</t>
  </si>
  <si>
    <t>Frontier</t>
  </si>
  <si>
    <t xml:space="preserve">Cost efficient companies </t>
  </si>
  <si>
    <t>Calculating 2029-30 PCL</t>
  </si>
  <si>
    <t>Percentage improvement 2025-30</t>
  </si>
  <si>
    <t>2029-30 PCL</t>
  </si>
  <si>
    <t>Annual improvement</t>
  </si>
  <si>
    <t>Annual improvement (same each year)</t>
  </si>
  <si>
    <t>Baseline 2024-25</t>
  </si>
  <si>
    <t>Company proposed 2024-25 position</t>
  </si>
  <si>
    <t>PR19 2024-25 PCL</t>
  </si>
  <si>
    <t>Ofwat proposed 2024-25 baseline position</t>
  </si>
  <si>
    <t>Comment</t>
  </si>
  <si>
    <t>Delta (ROUND5)</t>
  </si>
  <si>
    <t>Is the company proposing to meet the 2024-25 position</t>
  </si>
  <si>
    <t>Tolerance</t>
  </si>
  <si>
    <t>How many companies proposing to meet our PCL</t>
  </si>
  <si>
    <t>As percentage</t>
  </si>
  <si>
    <t>Stretch for the 2025-30 period from base expenditure</t>
  </si>
  <si>
    <t>Company proposed 2029-30</t>
  </si>
  <si>
    <t>Calculated common level of stretch</t>
  </si>
  <si>
    <t xml:space="preserve">Final 2029-30 position </t>
  </si>
  <si>
    <t>Company specific adjustments (HDD)</t>
  </si>
  <si>
    <t xml:space="preserve">Company proposed 2029-30 </t>
  </si>
  <si>
    <t>Number of category 1-3 pollution incidents</t>
  </si>
  <si>
    <t>We maintain the sewer length constant for the 2024-25 to 2029-30 period. This is set as the 2023-24 sewer length consistent with the approach for HDD across other PCs where HDD has a company specific PCL. This is to avoid the company earning outperformance payments by increasing sewer connections rather than reducing absolute number of sewer collapses.</t>
  </si>
  <si>
    <t>Sewer Length km</t>
  </si>
  <si>
    <t>PR24 FD PCLs</t>
  </si>
  <si>
    <t>FD PCLs</t>
  </si>
  <si>
    <t>Total pollution incidents - CMA Redetermined PCLs</t>
  </si>
  <si>
    <t>Total pollution incidents PCL</t>
  </si>
  <si>
    <t>PCL profile</t>
  </si>
  <si>
    <t>Granulations</t>
  </si>
  <si>
    <t>Avg 2020-25</t>
  </si>
  <si>
    <t>2024-25 Baseline</t>
  </si>
  <si>
    <t>Total pollution incidents PR24 PCLs</t>
  </si>
  <si>
    <t>OUT5_05_A_PR24_OFWAT</t>
  </si>
  <si>
    <t>Sewer length</t>
  </si>
  <si>
    <t xml:space="preserve">Km </t>
  </si>
  <si>
    <t>OUT5_05_J_PR24_OFWAT</t>
  </si>
  <si>
    <t>Number of Cat 1-3 incidents</t>
  </si>
  <si>
    <t>Intentionally blank</t>
  </si>
  <si>
    <t>OFWAT view of company forecast - Underlying calculations for common performance commitments - wastewater - Total pollution incidents - Total pollution incidents per 10,000 km of sewer length</t>
  </si>
  <si>
    <t>OFWAT view of company forecast - Underlying calculations for common performance commitments - wastewater - Total pollution incidents - Sewer length</t>
  </si>
  <si>
    <t>OFWAT view of company forecast - Underlying calculations for common performance commitments - wastewater - Total pollution incidents - Number of pollution incidents - category 1-3 (wastewater)</t>
  </si>
  <si>
    <t>Ofwat  view - Underlying calculations for common performance commitments - wastewater - Total pollution incidents - Total pollution incidents per 10,000 km of sewer length</t>
  </si>
  <si>
    <t>Ofwat  view - Underlying calculations for common performance commitments - wastewater - Total pollution incidents - Sewer length</t>
  </si>
  <si>
    <t>Ofwat  view - Underlying calculations for common performance commitments - wastewater - Total pollution incidents - Number of pollution incidents - category 1-3 (wastewater)</t>
  </si>
  <si>
    <t>PR24QA_PR24CA13_POL_OUT1</t>
  </si>
  <si>
    <t>Date &amp; Time for Model - FD_PCL</t>
  </si>
  <si>
    <t>Text</t>
  </si>
  <si>
    <t>PR24QA_PR24CA13_POL_OUT2</t>
  </si>
  <si>
    <t>Name of Model - FD_PCL</t>
  </si>
  <si>
    <t>PR24QA_PR24CA13_POL_OUT3</t>
  </si>
  <si>
    <t>F_Inputs time stamp - FD_PCL</t>
  </si>
  <si>
    <t>PR24QA_PR24CA13_POL_OUT4</t>
  </si>
  <si>
    <t>Model override switch for - FD_PCL</t>
  </si>
  <si>
    <t>Nr</t>
  </si>
  <si>
    <t>Ofwat FD view/PCL</t>
  </si>
  <si>
    <t>Totex</t>
  </si>
  <si>
    <t>Ofwat view FD</t>
  </si>
  <si>
    <t xml:space="preserve">Number of pollution incidents per 10,000 km of the wastewater </t>
  </si>
  <si>
    <t>PCL</t>
  </si>
  <si>
    <t>QA Boncode</t>
  </si>
  <si>
    <t>NA</t>
  </si>
  <si>
    <t>[Fountain will populate this cell with the report name. Keep this placeholder here]</t>
  </si>
  <si>
    <t>[Fountain will put a date and timestamp here]</t>
  </si>
  <si>
    <t>Price review 2024</t>
  </si>
  <si>
    <t>Lists</t>
  </si>
  <si>
    <t xml:space="preserve">Company acronym </t>
  </si>
  <si>
    <t xml:space="preserve">Water company name </t>
  </si>
  <si>
    <t>WaSC/WoC</t>
  </si>
  <si>
    <t>Types of PCs company has</t>
  </si>
  <si>
    <t>Common and Bespoke</t>
  </si>
  <si>
    <t>Common</t>
  </si>
  <si>
    <t xml:space="preserve">Common </t>
  </si>
  <si>
    <t>NNE</t>
  </si>
  <si>
    <t>Region 1</t>
  </si>
  <si>
    <t>ESK</t>
  </si>
  <si>
    <t>Essex and Suffolk</t>
  </si>
  <si>
    <t>Region 2</t>
  </si>
  <si>
    <t>South Staffordshire region</t>
  </si>
  <si>
    <t>Cambridge region</t>
  </si>
  <si>
    <t>Performance Commitment</t>
  </si>
  <si>
    <t>Bespoke or Common</t>
  </si>
  <si>
    <t xml:space="preserve">Which companies </t>
  </si>
  <si>
    <t>Normalised measure</t>
  </si>
  <si>
    <t>Model code</t>
  </si>
  <si>
    <t>Boncode of normalised measure</t>
  </si>
  <si>
    <t>Decimal points</t>
  </si>
  <si>
    <t>WSI</t>
  </si>
  <si>
    <t>Water supply interruptions </t>
  </si>
  <si>
    <t>All</t>
  </si>
  <si>
    <t>Average number of minutes lost per customer (hh:mm:ss)</t>
  </si>
  <si>
    <t>PR24CA13_WSI</t>
  </si>
  <si>
    <t>C_OUT4_01_PR24_OFWAT</t>
  </si>
  <si>
    <t>Time</t>
  </si>
  <si>
    <t>CRI</t>
  </si>
  <si>
    <t>Compliance risk index</t>
  </si>
  <si>
    <t>Index</t>
  </si>
  <si>
    <t>PR24CA13_CRI</t>
  </si>
  <si>
    <t>C_QEBW0183_PR24_OFWAT</t>
  </si>
  <si>
    <t>WQC</t>
  </si>
  <si>
    <t>Customer contacts about water quality  </t>
  </si>
  <si>
    <t>Number of water quality contacts per 1000 resident population</t>
  </si>
  <si>
    <t>PR24CA13_WQC</t>
  </si>
  <si>
    <t>C_OUT4_02_PR24_OFWAT</t>
  </si>
  <si>
    <t>ISF</t>
  </si>
  <si>
    <t>Internal sewer flooding  </t>
  </si>
  <si>
    <t>Number of incidents per 10,000 sewer connections</t>
  </si>
  <si>
    <t>PR24CA13_ISF</t>
  </si>
  <si>
    <t>C_OUT5_01_PR24_OFWAT</t>
  </si>
  <si>
    <t>ESF</t>
  </si>
  <si>
    <t>External sewer flooding  </t>
  </si>
  <si>
    <t>PR24CA13_ESF</t>
  </si>
  <si>
    <t>C_OUT5_02_PR24_OFWAT</t>
  </si>
  <si>
    <t>BIO</t>
  </si>
  <si>
    <t>Biodiversity </t>
  </si>
  <si>
    <t>Net change in biodiversity Units</t>
  </si>
  <si>
    <t>PR24CA13_BIO</t>
  </si>
  <si>
    <t>C_OUT4_20_PR24_OFWAT</t>
  </si>
  <si>
    <t xml:space="preserve">Biodiversity units </t>
  </si>
  <si>
    <t>WGHG</t>
  </si>
  <si>
    <t>Operational greenhouse gas emissions (wastewater)</t>
  </si>
  <si>
    <t>tCO2e</t>
  </si>
  <si>
    <t>PR24CA13_WWGHG</t>
  </si>
  <si>
    <t>C_OUT4_04_PR24_OFWAT</t>
  </si>
  <si>
    <t>Tonnes</t>
  </si>
  <si>
    <t>WWGHG</t>
  </si>
  <si>
    <t>Operational greenhouse gas emissions (water)</t>
  </si>
  <si>
    <t>PR24CA13_WGHG</t>
  </si>
  <si>
    <t>C_OUT5_04_PR24_OFWAT</t>
  </si>
  <si>
    <t>LEA</t>
  </si>
  <si>
    <t>Leakage  </t>
  </si>
  <si>
    <t>Percentage reduction in 3-year average  from 2019-20 baseline</t>
  </si>
  <si>
    <t>PR24CA13_LEA</t>
  </si>
  <si>
    <t>C_OUT4_05_PR24_OFWAT</t>
  </si>
  <si>
    <t>%</t>
  </si>
  <si>
    <t>PCC</t>
  </si>
  <si>
    <t>Per capita consumption  </t>
  </si>
  <si>
    <t>PR24CA13_PCC</t>
  </si>
  <si>
    <t>C_OUT4_08_PR24_OFWAT</t>
  </si>
  <si>
    <t>NHH</t>
  </si>
  <si>
    <t>Business demand  (company level)</t>
  </si>
  <si>
    <t>PR24CA13_NHH</t>
  </si>
  <si>
    <t>C_OUT4_11_PR24_OFWAT</t>
  </si>
  <si>
    <t>Number of incidents per 10,000km of sewer length</t>
  </si>
  <si>
    <t>PR24CA13_POL</t>
  </si>
  <si>
    <t>SPL</t>
  </si>
  <si>
    <t>Serious pollution incidents </t>
  </si>
  <si>
    <t xml:space="preserve">Number of serious pollution incidents </t>
  </si>
  <si>
    <t>PR24CA13_SPL</t>
  </si>
  <si>
    <t>C_OUT4_18_PR24_OFWAT</t>
  </si>
  <si>
    <t>DIS</t>
  </si>
  <si>
    <t>Discharge permit compliance  </t>
  </si>
  <si>
    <t>Percentage compliance</t>
  </si>
  <si>
    <t>PR24CA13_DIS</t>
  </si>
  <si>
    <t>C_OUT4_19_PR24_OFWAT</t>
  </si>
  <si>
    <t>BWQ</t>
  </si>
  <si>
    <t>Bathing water quality  </t>
  </si>
  <si>
    <t>Weighted percentage of bathing waters</t>
  </si>
  <si>
    <t>PR24CA13_BWQ</t>
  </si>
  <si>
    <t>C_OUT5_08_PR24_OFWAT</t>
  </si>
  <si>
    <t>RWQ</t>
  </si>
  <si>
    <t>River water quality (phosphorus) </t>
  </si>
  <si>
    <t>Percentage reduction in phosphorous emissions from 2020</t>
  </si>
  <si>
    <t>PR24CA13_RWQ</t>
  </si>
  <si>
    <t>C_OUT5_09_PR24_OFWAT</t>
  </si>
  <si>
    <t>SOF</t>
  </si>
  <si>
    <t>Storm overflows  </t>
  </si>
  <si>
    <t>Average number of spills per overflow</t>
  </si>
  <si>
    <t>PR24CA13_SOF</t>
  </si>
  <si>
    <t>C_OUT5_10_PR24_OFWAT</t>
  </si>
  <si>
    <t>MRP</t>
  </si>
  <si>
    <t>Repairs to burst mains</t>
  </si>
  <si>
    <t>Number of mains repairs per 1000km of the company's entire water main network</t>
  </si>
  <si>
    <t>PR24CA13_MRP</t>
  </si>
  <si>
    <t>C_OUT4_16_PR24_OFWAT</t>
  </si>
  <si>
    <t>UNO</t>
  </si>
  <si>
    <t>Unplanned outage </t>
  </si>
  <si>
    <t xml:space="preserve">Unplanned loss of peak week production capacity </t>
  </si>
  <si>
    <t>PR24CA13_UNO</t>
  </si>
  <si>
    <t>C_OUT4_17_PR24_OFWAT</t>
  </si>
  <si>
    <t>SCO</t>
  </si>
  <si>
    <t>Sewer collapses </t>
  </si>
  <si>
    <t>Number of sewer collapses per 1000km of all sewers</t>
  </si>
  <si>
    <t>PR24CA13_SCO</t>
  </si>
  <si>
    <t>C_OUT5_11_PR24_OFWAT</t>
  </si>
  <si>
    <t>Common vs Company specific PCL</t>
  </si>
  <si>
    <t>BCEW</t>
  </si>
  <si>
    <t>LPR</t>
  </si>
  <si>
    <t>LCC</t>
  </si>
  <si>
    <t>LEAD</t>
  </si>
  <si>
    <t>WW</t>
  </si>
  <si>
    <t>CC</t>
  </si>
  <si>
    <t>SWC</t>
  </si>
  <si>
    <t>EGG</t>
  </si>
  <si>
    <t>Company specific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</si>
</sst>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F400]h:mm:ss\ AM/PM"/>
    <numFmt numFmtId="166" formatCode="0.0%"/>
    <numFmt numFmtId="167" formatCode="#,##0.000"/>
    <numFmt numFmtId="168" formatCode="0.000"/>
    <numFmt numFmtId="169" formatCode="#,##0_);\(#,##0\);&quot;-  &quot;;&quot; &quot;@&quot; &quot;"/>
    <numFmt numFmtId="170" formatCode="#,##0.0_);\(#,##0.0\);&quot;-  &quot;;&quot; &quot;@&quot; &quot;"/>
    <numFmt numFmtId="171" formatCode="###0_);\(###0\);&quot;-  &quot;;&quot; &quot;@&quot; &quot;"/>
    <numFmt numFmtId="172" formatCode="mmmm\ yyyy;@"/>
    <numFmt numFmtId="173" formatCode="0.0000"/>
  </numFmts>
  <fonts count="36">
    <font>
      <sz val="11"/>
      <color theme="1"/>
      <name val="Arial"/>
      <family val="2"/>
    </font>
    <font>
      <sz val="11"/>
      <color theme="1"/>
      <name val="Arial"/>
      <family val="2"/>
    </font>
    <font>
      <sz val="11"/>
      <color indexed="8"/>
      <name val="Krub"/>
      <family val="2"/>
      <scheme val="minor"/>
    </font>
    <font>
      <u/>
      <sz val="11"/>
      <color theme="10"/>
      <name val="Arial"/>
      <family val="2"/>
    </font>
    <font>
      <sz val="8"/>
      <name val="Arial"/>
      <family val="2"/>
    </font>
    <font>
      <sz val="8"/>
      <color theme="1"/>
      <name val="Tahoma"/>
      <family val="2"/>
    </font>
    <font>
      <sz val="10"/>
      <name val="Calibri"/>
      <family val="2"/>
    </font>
    <font>
      <sz val="11"/>
      <color rgb="FF000000"/>
      <name val="Calibri"/>
      <family val="2"/>
    </font>
    <font>
      <sz val="11"/>
      <color rgb="FFFFFFFF"/>
      <name val="Calibri"/>
      <family val="2"/>
    </font>
    <font>
      <sz val="11"/>
      <name val="Calibri"/>
      <family val="2"/>
    </font>
    <font>
      <sz val="10"/>
      <color rgb="FF000000"/>
      <name val="Calibri"/>
      <family val="2"/>
    </font>
    <font>
      <sz val="11"/>
      <color theme="1"/>
      <name val="Calibri"/>
      <family val="2"/>
    </font>
    <font>
      <sz val="11"/>
      <color indexed="8"/>
      <name val="Calibri"/>
      <family val="2"/>
    </font>
    <font>
      <sz val="11"/>
      <color theme="0"/>
      <name val="Calibri"/>
      <family val="2"/>
    </font>
    <font>
      <sz val="10"/>
      <color theme="1"/>
      <name val="Calibri"/>
      <family val="2"/>
    </font>
    <font>
      <b/>
      <sz val="10"/>
      <color rgb="FF000000"/>
      <name val="Calibri"/>
      <family val="2"/>
    </font>
    <font>
      <b/>
      <sz val="10"/>
      <name val="Calibri"/>
      <family val="2"/>
    </font>
    <font>
      <b/>
      <sz val="11"/>
      <name val="Calibri"/>
      <family val="2"/>
    </font>
    <font>
      <sz val="9"/>
      <color theme="1"/>
      <name val="Calibri"/>
      <family val="2"/>
    </font>
    <font>
      <sz val="9"/>
      <name val="Calibri"/>
      <family val="2"/>
    </font>
    <font>
      <sz val="18"/>
      <color rgb="FFFFFFFF"/>
      <name val="Calibri"/>
      <family val="2"/>
    </font>
    <font>
      <sz val="14"/>
      <color rgb="FF000000"/>
      <name val="Calibri"/>
      <family val="2"/>
    </font>
    <font>
      <sz val="14"/>
      <color theme="1"/>
      <name val="Calibri"/>
      <family val="2"/>
    </font>
    <font>
      <b/>
      <u/>
      <sz val="11"/>
      <name val="Calibri"/>
      <family val="2"/>
    </font>
    <font>
      <sz val="18"/>
      <color theme="0"/>
      <name val="Calibri"/>
      <family val="2"/>
    </font>
    <font>
      <sz val="14"/>
      <color theme="0"/>
      <name val="Calibri"/>
      <family val="2"/>
    </font>
    <font>
      <sz val="12"/>
      <name val="Calibri"/>
      <family val="2"/>
    </font>
    <font>
      <sz val="10"/>
      <color theme="0"/>
      <name val="Calibri"/>
      <family val="2"/>
    </font>
    <font>
      <sz val="11"/>
      <color rgb="FF242424"/>
      <name val="Calibri"/>
      <family val="2"/>
    </font>
    <font>
      <sz val="11"/>
      <color theme="7" tint="-0.249977111117893"/>
      <name val="Calibri"/>
      <family val="2"/>
    </font>
    <font>
      <sz val="10"/>
      <color theme="1"/>
      <name val="Krub"/>
      <family val="2"/>
      <scheme val="minor"/>
    </font>
    <font>
      <sz val="10"/>
      <color rgb="FF000000"/>
      <name val="Krub"/>
      <family val="2"/>
      <scheme val="minor"/>
    </font>
    <font>
      <i/>
      <sz val="11"/>
      <color theme="1"/>
      <name val="Arial"/>
      <family val="2"/>
    </font>
    <font>
      <sz val="12"/>
      <color rgb="FF000000"/>
      <name val="Calibri"/>
      <family val="2"/>
    </font>
    <font>
      <sz val="24"/>
      <color theme="0"/>
      <name val="Calibri"/>
      <family val="2"/>
    </font>
    <font>
      <b/>
      <sz val="18"/>
      <name val="Calibri"/>
      <family val="2"/>
    </font>
  </fonts>
  <fills count="24">
    <fill>
      <patternFill patternType="none"/>
    </fill>
    <fill>
      <patternFill patternType="gray125"/>
    </fill>
    <fill>
      <patternFill patternType="solid">
        <fgColor theme="3"/>
        <bgColor indexed="64"/>
      </patternFill>
    </fill>
    <fill>
      <patternFill patternType="solid">
        <fgColor rgb="FFFFFFFF"/>
        <bgColor rgb="FF000000"/>
      </patternFill>
    </fill>
    <fill>
      <patternFill patternType="solid">
        <fgColor theme="6" tint="0.79998168889431442"/>
        <bgColor rgb="FF000000"/>
      </patternFill>
    </fill>
    <fill>
      <patternFill patternType="solid">
        <fgColor theme="7" tint="0.79998168889431442"/>
        <bgColor rgb="FF000000"/>
      </patternFill>
    </fill>
    <fill>
      <patternFill patternType="solid">
        <fgColor theme="6" tint="0.79998168889431442"/>
        <bgColor indexed="64"/>
      </patternFill>
    </fill>
    <fill>
      <patternFill patternType="solid">
        <fgColor theme="3"/>
        <bgColor rgb="FF000000"/>
      </patternFill>
    </fill>
    <fill>
      <patternFill patternType="solid">
        <fgColor rgb="FFFFFF00"/>
        <bgColor rgb="FF000000"/>
      </patternFill>
    </fill>
    <fill>
      <patternFill patternType="solid">
        <fgColor rgb="FFFFFFE0"/>
      </patternFill>
    </fill>
    <fill>
      <patternFill patternType="solid">
        <fgColor theme="5"/>
        <bgColor indexed="64"/>
      </patternFill>
    </fill>
    <fill>
      <patternFill patternType="solid">
        <fgColor rgb="FF003595"/>
        <bgColor indexed="64"/>
      </patternFill>
    </fill>
    <fill>
      <patternFill patternType="solid">
        <fgColor rgb="FFDCECF5"/>
        <bgColor indexed="64"/>
      </patternFill>
    </fill>
    <fill>
      <patternFill patternType="solid">
        <fgColor theme="0"/>
        <bgColor indexed="64"/>
      </patternFill>
    </fill>
    <fill>
      <patternFill patternType="solid">
        <fgColor theme="0"/>
        <bgColor rgb="FF000000"/>
      </patternFill>
    </fill>
    <fill>
      <patternFill patternType="solid">
        <fgColor rgb="FFFFFF00"/>
      </patternFill>
    </fill>
    <fill>
      <patternFill patternType="solid">
        <fgColor theme="2"/>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003595"/>
        <bgColor rgb="FF000000"/>
      </patternFill>
    </fill>
    <fill>
      <patternFill patternType="solid">
        <fgColor rgb="FF63656A"/>
        <bgColor rgb="FF000000"/>
      </patternFill>
    </fill>
  </fills>
  <borders count="9">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0" fontId="2" fillId="0" borderId="0"/>
    <xf numFmtId="0" fontId="3" fillId="0" borderId="0" applyNumberFormat="0" applyFill="0" applyBorder="0" applyAlignment="0" applyProtection="0"/>
    <xf numFmtId="164" fontId="1" fillId="0" borderId="0" applyFont="0" applyFill="0" applyBorder="0" applyAlignment="0" applyProtection="0"/>
    <xf numFmtId="169" fontId="5" fillId="0" borderId="0" applyFont="0" applyFill="0" applyBorder="0" applyProtection="0">
      <alignment vertical="top"/>
    </xf>
    <xf numFmtId="169" fontId="6" fillId="0" borderId="0" applyFill="0" applyBorder="0" applyProtection="0">
      <alignment vertical="top"/>
    </xf>
    <xf numFmtId="171" fontId="6" fillId="0" borderId="0" applyFont="0" applyFill="0" applyBorder="0" applyProtection="0">
      <alignment vertical="top"/>
    </xf>
    <xf numFmtId="0" fontId="1" fillId="0" borderId="0"/>
    <xf numFmtId="0" fontId="1" fillId="0" borderId="0"/>
  </cellStyleXfs>
  <cellXfs count="221">
    <xf numFmtId="0" fontId="0" fillId="0" borderId="0" xfId="0"/>
    <xf numFmtId="0" fontId="7" fillId="3" borderId="0" xfId="0" applyFont="1" applyFill="1"/>
    <xf numFmtId="0" fontId="7" fillId="0" borderId="0" xfId="0" applyFont="1"/>
    <xf numFmtId="0" fontId="10" fillId="0" borderId="2" xfId="0" applyFont="1" applyBorder="1" applyAlignment="1">
      <alignment vertical="top"/>
    </xf>
    <xf numFmtId="0" fontId="7" fillId="0" borderId="2" xfId="0" applyFont="1" applyBorder="1"/>
    <xf numFmtId="0" fontId="11" fillId="0" borderId="0" xfId="0" applyFont="1"/>
    <xf numFmtId="168" fontId="9" fillId="0" borderId="2" xfId="0" applyNumberFormat="1" applyFont="1" applyBorder="1" applyAlignment="1" applyProtection="1">
      <alignment horizontal="center" vertical="center" wrapText="1"/>
      <protection locked="0"/>
    </xf>
    <xf numFmtId="0" fontId="11" fillId="0" borderId="2" xfId="0" applyFont="1" applyBorder="1"/>
    <xf numFmtId="0" fontId="11" fillId="10" borderId="0" xfId="0" applyFont="1" applyFill="1"/>
    <xf numFmtId="0" fontId="13" fillId="10" borderId="0" xfId="0" applyFont="1" applyFill="1"/>
    <xf numFmtId="0" fontId="7" fillId="3" borderId="2" xfId="0" applyFont="1" applyFill="1" applyBorder="1" applyAlignment="1">
      <alignment horizontal="center"/>
    </xf>
    <xf numFmtId="2" fontId="11" fillId="0" borderId="2" xfId="1" applyNumberFormat="1" applyFont="1" applyBorder="1" applyAlignment="1">
      <alignment horizontal="center"/>
    </xf>
    <xf numFmtId="0" fontId="10" fillId="0" borderId="3" xfId="0" applyFont="1" applyBorder="1" applyAlignment="1">
      <alignment vertical="top"/>
    </xf>
    <xf numFmtId="0" fontId="7" fillId="7" borderId="0" xfId="0" applyFont="1" applyFill="1"/>
    <xf numFmtId="0" fontId="8" fillId="7" borderId="0" xfId="0" applyFont="1" applyFill="1"/>
    <xf numFmtId="0" fontId="11" fillId="2" borderId="0" xfId="0" applyFont="1" applyFill="1"/>
    <xf numFmtId="0" fontId="13" fillId="2" borderId="0" xfId="0" applyFont="1" applyFill="1"/>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1" fillId="0" borderId="2" xfId="1" applyNumberFormat="1" applyFont="1" applyBorder="1" applyAlignment="1">
      <alignment horizontal="center" vertical="center"/>
    </xf>
    <xf numFmtId="0" fontId="11" fillId="0" borderId="2" xfId="0" applyFont="1" applyBorder="1" applyAlignment="1">
      <alignment vertical="center" wrapText="1"/>
    </xf>
    <xf numFmtId="0" fontId="11" fillId="13" borderId="0" xfId="0" applyFont="1" applyFill="1"/>
    <xf numFmtId="2" fontId="11" fillId="0" borderId="2" xfId="1" applyNumberFormat="1" applyFont="1" applyBorder="1" applyAlignment="1">
      <alignment horizontal="center" vertical="center"/>
    </xf>
    <xf numFmtId="2" fontId="11" fillId="0" borderId="2" xfId="0" applyNumberFormat="1" applyFont="1" applyBorder="1" applyAlignment="1">
      <alignment horizontal="center" vertical="center"/>
    </xf>
    <xf numFmtId="0" fontId="11" fillId="6" borderId="0" xfId="0" applyFont="1" applyFill="1" applyAlignment="1">
      <alignment horizontal="center" vertical="center"/>
    </xf>
    <xf numFmtId="1" fontId="11" fillId="6" borderId="0" xfId="0" applyNumberFormat="1" applyFont="1" applyFill="1" applyAlignment="1">
      <alignment horizontal="center" vertical="center"/>
    </xf>
    <xf numFmtId="0" fontId="14" fillId="0" borderId="0" xfId="0" applyFont="1"/>
    <xf numFmtId="0" fontId="16" fillId="8" borderId="0" xfId="0" applyFont="1" applyFill="1"/>
    <xf numFmtId="0" fontId="6" fillId="0" borderId="0" xfId="0" applyFont="1"/>
    <xf numFmtId="0" fontId="7" fillId="13" borderId="0" xfId="0" applyFont="1" applyFill="1"/>
    <xf numFmtId="0" fontId="7" fillId="14" borderId="0" xfId="0" applyFont="1" applyFill="1"/>
    <xf numFmtId="0" fontId="17" fillId="15" borderId="0" xfId="0" applyFont="1" applyFill="1"/>
    <xf numFmtId="0" fontId="11" fillId="0" borderId="2" xfId="0" applyFont="1" applyBorder="1" applyAlignment="1">
      <alignment horizontal="center"/>
    </xf>
    <xf numFmtId="0" fontId="14" fillId="16" borderId="2" xfId="0" applyFont="1" applyFill="1" applyBorder="1" applyAlignment="1">
      <alignment horizontal="center" vertical="center"/>
    </xf>
    <xf numFmtId="0" fontId="18" fillId="0" borderId="2" xfId="0" applyFont="1" applyBorder="1" applyAlignment="1">
      <alignment horizontal="center" vertical="center"/>
    </xf>
    <xf numFmtId="0" fontId="19" fillId="0" borderId="2" xfId="0" applyFont="1" applyBorder="1" applyAlignment="1">
      <alignment horizontal="center" vertical="center"/>
    </xf>
    <xf numFmtId="0" fontId="14" fillId="12" borderId="2" xfId="0" applyFont="1" applyFill="1" applyBorder="1" applyAlignment="1">
      <alignment horizontal="center" vertical="center"/>
    </xf>
    <xf numFmtId="11" fontId="11" fillId="0" borderId="2" xfId="0" applyNumberFormat="1" applyFont="1" applyBorder="1" applyAlignment="1">
      <alignment horizontal="center"/>
    </xf>
    <xf numFmtId="0" fontId="11" fillId="17" borderId="2" xfId="0" applyFont="1" applyFill="1" applyBorder="1"/>
    <xf numFmtId="0" fontId="11" fillId="10" borderId="0" xfId="0" applyFont="1" applyFill="1" applyAlignment="1">
      <alignment horizontal="center" vertical="center"/>
    </xf>
    <xf numFmtId="0" fontId="13" fillId="10" borderId="0" xfId="0" applyFont="1" applyFill="1" applyAlignment="1">
      <alignment horizontal="center" vertical="center"/>
    </xf>
    <xf numFmtId="0" fontId="7" fillId="7" borderId="0" xfId="0" applyFont="1" applyFill="1" applyAlignment="1">
      <alignment horizontal="center" vertical="center"/>
    </xf>
    <xf numFmtId="0" fontId="7" fillId="2" borderId="0" xfId="0" applyFont="1" applyFill="1" applyAlignment="1">
      <alignment horizontal="center" vertical="center"/>
    </xf>
    <xf numFmtId="0" fontId="7" fillId="2" borderId="0" xfId="0" applyFont="1" applyFill="1"/>
    <xf numFmtId="0" fontId="20" fillId="2" borderId="0" xfId="0" applyFont="1" applyFill="1" applyAlignment="1">
      <alignment horizontal="left" vertical="center"/>
    </xf>
    <xf numFmtId="0" fontId="20" fillId="2" borderId="0" xfId="0" applyFont="1" applyFill="1" applyAlignment="1">
      <alignment horizontal="center" vertical="center"/>
    </xf>
    <xf numFmtId="0" fontId="21" fillId="3" borderId="0" xfId="0" applyFont="1" applyFill="1" applyAlignment="1">
      <alignment horizontal="left"/>
    </xf>
    <xf numFmtId="0" fontId="21" fillId="3" borderId="2" xfId="0" applyFont="1" applyFill="1" applyBorder="1" applyAlignment="1">
      <alignment horizontal="center" vertical="center"/>
    </xf>
    <xf numFmtId="0" fontId="22" fillId="0" borderId="2" xfId="0" applyFont="1" applyBorder="1" applyAlignment="1">
      <alignment horizontal="center" vertical="center"/>
    </xf>
    <xf numFmtId="0" fontId="21" fillId="0" borderId="2" xfId="0" applyFont="1" applyBorder="1" applyAlignment="1">
      <alignment horizontal="center" vertical="center"/>
    </xf>
    <xf numFmtId="0" fontId="21" fillId="5" borderId="2" xfId="0" applyFont="1" applyFill="1" applyBorder="1" applyAlignment="1">
      <alignment horizontal="center"/>
    </xf>
    <xf numFmtId="0" fontId="21" fillId="4" borderId="2" xfId="0" applyFont="1" applyFill="1" applyBorder="1" applyAlignment="1">
      <alignment horizontal="center"/>
    </xf>
    <xf numFmtId="0" fontId="12" fillId="0" borderId="2" xfId="2" applyFont="1" applyBorder="1" applyAlignment="1">
      <alignment horizontal="center" vertical="center"/>
    </xf>
    <xf numFmtId="0" fontId="7" fillId="0" borderId="2" xfId="0" applyFont="1" applyBorder="1" applyAlignment="1">
      <alignment horizontal="center" vertical="center"/>
    </xf>
    <xf numFmtId="2" fontId="7" fillId="0" borderId="2" xfId="1" applyNumberFormat="1" applyFont="1" applyBorder="1" applyAlignment="1">
      <alignment horizontal="center"/>
    </xf>
    <xf numFmtId="0" fontId="7" fillId="6" borderId="2" xfId="0" applyFont="1" applyFill="1" applyBorder="1" applyAlignment="1">
      <alignment horizontal="center" vertical="center"/>
    </xf>
    <xf numFmtId="0" fontId="7" fillId="0" borderId="3" xfId="0" applyFont="1" applyBorder="1" applyAlignment="1">
      <alignment vertical="top"/>
    </xf>
    <xf numFmtId="0" fontId="7" fillId="0" borderId="2" xfId="1" applyNumberFormat="1" applyFont="1" applyBorder="1" applyAlignment="1">
      <alignment horizontal="center"/>
    </xf>
    <xf numFmtId="1" fontId="7" fillId="0" borderId="2" xfId="1" applyNumberFormat="1" applyFont="1" applyBorder="1" applyAlignment="1">
      <alignment horizontal="center"/>
    </xf>
    <xf numFmtId="0" fontId="23" fillId="0" borderId="0" xfId="0" applyFont="1"/>
    <xf numFmtId="2" fontId="11" fillId="0" borderId="2" xfId="1" applyNumberFormat="1" applyFont="1" applyFill="1" applyBorder="1" applyAlignment="1">
      <alignment horizontal="center" vertical="center"/>
    </xf>
    <xf numFmtId="2" fontId="11" fillId="13" borderId="0" xfId="1" applyNumberFormat="1" applyFont="1" applyFill="1" applyBorder="1" applyAlignment="1">
      <alignment horizontal="center" vertical="center"/>
    </xf>
    <xf numFmtId="2" fontId="11" fillId="13" borderId="0" xfId="0" applyNumberFormat="1" applyFont="1" applyFill="1"/>
    <xf numFmtId="0" fontId="11" fillId="13" borderId="2" xfId="0" applyFont="1" applyFill="1" applyBorder="1"/>
    <xf numFmtId="0" fontId="11" fillId="13" borderId="2" xfId="0" applyFont="1" applyFill="1" applyBorder="1" applyAlignment="1">
      <alignment horizontal="center" vertical="center"/>
    </xf>
    <xf numFmtId="2" fontId="11" fillId="13" borderId="2" xfId="1" applyNumberFormat="1" applyFont="1" applyFill="1" applyBorder="1" applyAlignment="1">
      <alignment horizontal="center" vertical="center"/>
    </xf>
    <xf numFmtId="0" fontId="7" fillId="13" borderId="2" xfId="0" applyFont="1" applyFill="1" applyBorder="1"/>
    <xf numFmtId="0" fontId="10" fillId="13" borderId="0" xfId="0" applyFont="1" applyFill="1" applyAlignment="1">
      <alignment vertical="top"/>
    </xf>
    <xf numFmtId="0" fontId="10" fillId="13" borderId="2" xfId="0" applyFont="1" applyFill="1" applyBorder="1" applyAlignment="1">
      <alignment horizontal="center" vertical="center" wrapText="1"/>
    </xf>
    <xf numFmtId="2" fontId="7" fillId="13" borderId="2" xfId="0" applyNumberFormat="1" applyFont="1" applyFill="1" applyBorder="1"/>
    <xf numFmtId="0" fontId="10" fillId="13" borderId="0" xfId="0" applyFont="1" applyFill="1" applyAlignment="1">
      <alignment horizontal="center" vertical="center"/>
    </xf>
    <xf numFmtId="0" fontId="11" fillId="13" borderId="0" xfId="1" applyNumberFormat="1" applyFont="1" applyFill="1" applyBorder="1" applyAlignment="1">
      <alignment horizontal="center" vertical="center"/>
    </xf>
    <xf numFmtId="0" fontId="11" fillId="13" borderId="0" xfId="0" applyFont="1" applyFill="1" applyAlignment="1">
      <alignment horizontal="center" vertical="center"/>
    </xf>
    <xf numFmtId="165" fontId="11" fillId="13" borderId="0" xfId="1" applyNumberFormat="1" applyFont="1" applyFill="1" applyBorder="1" applyAlignment="1">
      <alignment horizontal="center" vertical="center"/>
    </xf>
    <xf numFmtId="165" fontId="11" fillId="13" borderId="0" xfId="0" applyNumberFormat="1" applyFont="1" applyFill="1" applyAlignment="1">
      <alignment horizontal="center" vertical="center"/>
    </xf>
    <xf numFmtId="173" fontId="11" fillId="13" borderId="2" xfId="0" applyNumberFormat="1" applyFont="1" applyFill="1" applyBorder="1"/>
    <xf numFmtId="9" fontId="11" fillId="13" borderId="2" xfId="1" applyFont="1" applyFill="1" applyBorder="1" applyAlignment="1">
      <alignment horizontal="center" vertical="center"/>
    </xf>
    <xf numFmtId="173" fontId="11" fillId="13" borderId="0" xfId="0" applyNumberFormat="1" applyFont="1" applyFill="1"/>
    <xf numFmtId="9" fontId="11" fillId="13" borderId="0" xfId="1" applyFont="1" applyFill="1" applyBorder="1" applyAlignment="1">
      <alignment horizontal="center" vertical="center"/>
    </xf>
    <xf numFmtId="0" fontId="11" fillId="13" borderId="2" xfId="0" applyFont="1" applyFill="1" applyBorder="1" applyAlignment="1">
      <alignment horizontal="center" vertical="center" wrapText="1"/>
    </xf>
    <xf numFmtId="0" fontId="10" fillId="13" borderId="2" xfId="0" applyFont="1" applyFill="1" applyBorder="1" applyAlignment="1">
      <alignment horizontal="center" vertical="center"/>
    </xf>
    <xf numFmtId="166" fontId="11" fillId="13" borderId="2" xfId="1" applyNumberFormat="1" applyFont="1" applyFill="1" applyBorder="1" applyAlignment="1">
      <alignment horizontal="center" vertical="center"/>
    </xf>
    <xf numFmtId="2" fontId="11" fillId="13" borderId="2" xfId="0" applyNumberFormat="1" applyFont="1" applyFill="1" applyBorder="1" applyAlignment="1">
      <alignment horizontal="center"/>
    </xf>
    <xf numFmtId="0" fontId="11" fillId="13" borderId="2" xfId="1" applyNumberFormat="1" applyFont="1" applyFill="1" applyBorder="1" applyAlignment="1">
      <alignment horizontal="center" vertical="center"/>
    </xf>
    <xf numFmtId="165" fontId="11" fillId="13" borderId="0" xfId="0" applyNumberFormat="1" applyFont="1" applyFill="1" applyAlignment="1">
      <alignment horizontal="center"/>
    </xf>
    <xf numFmtId="9" fontId="7" fillId="13" borderId="2" xfId="1" applyFont="1" applyFill="1" applyBorder="1"/>
    <xf numFmtId="0" fontId="15" fillId="13" borderId="0" xfId="0" applyFont="1" applyFill="1" applyAlignment="1">
      <alignment horizontal="left" vertical="center"/>
    </xf>
    <xf numFmtId="2" fontId="11" fillId="13" borderId="2" xfId="0" applyNumberFormat="1" applyFont="1" applyFill="1" applyBorder="1" applyAlignment="1">
      <alignment horizontal="center" vertical="center"/>
    </xf>
    <xf numFmtId="0" fontId="11" fillId="13" borderId="2" xfId="0" applyFont="1" applyFill="1" applyBorder="1" applyAlignment="1">
      <alignment horizontal="left" vertical="center"/>
    </xf>
    <xf numFmtId="2" fontId="11" fillId="13" borderId="3" xfId="1" applyNumberFormat="1" applyFont="1" applyFill="1" applyBorder="1" applyAlignment="1">
      <alignment horizontal="center" vertical="center"/>
    </xf>
    <xf numFmtId="0" fontId="14" fillId="13" borderId="0" xfId="0" applyFont="1" applyFill="1"/>
    <xf numFmtId="0" fontId="11" fillId="13" borderId="0" xfId="0" applyFont="1" applyFill="1" applyAlignment="1">
      <alignment horizontal="center"/>
    </xf>
    <xf numFmtId="2" fontId="11" fillId="13" borderId="0" xfId="0" applyNumberFormat="1" applyFont="1" applyFill="1" applyAlignment="1">
      <alignment horizontal="center" vertical="center"/>
    </xf>
    <xf numFmtId="166" fontId="11" fillId="13" borderId="0" xfId="1" applyNumberFormat="1" applyFont="1" applyFill="1" applyAlignment="1">
      <alignment horizontal="center" vertical="center"/>
    </xf>
    <xf numFmtId="2" fontId="14" fillId="0" borderId="0" xfId="0" applyNumberFormat="1" applyFont="1"/>
    <xf numFmtId="168" fontId="14" fillId="0" borderId="0" xfId="0" applyNumberFormat="1" applyFont="1"/>
    <xf numFmtId="0" fontId="14" fillId="10" borderId="0" xfId="0" applyFont="1" applyFill="1"/>
    <xf numFmtId="0" fontId="24" fillId="2" borderId="0" xfId="0" applyFont="1" applyFill="1"/>
    <xf numFmtId="0" fontId="25" fillId="2" borderId="0" xfId="0" applyFont="1" applyFill="1"/>
    <xf numFmtId="0" fontId="9" fillId="13" borderId="0" xfId="0" applyFont="1" applyFill="1"/>
    <xf numFmtId="0" fontId="7" fillId="3" borderId="0" xfId="0" applyFont="1" applyFill="1" applyAlignment="1">
      <alignment horizontal="center"/>
    </xf>
    <xf numFmtId="0" fontId="10" fillId="0" borderId="0" xfId="0" applyFont="1" applyAlignment="1">
      <alignment horizontal="center" vertical="top"/>
    </xf>
    <xf numFmtId="0" fontId="11" fillId="0" borderId="0" xfId="0" applyFont="1" applyAlignment="1">
      <alignment horizontal="center"/>
    </xf>
    <xf numFmtId="0" fontId="10" fillId="16" borderId="2" xfId="0" applyFont="1" applyFill="1" applyBorder="1" applyAlignment="1">
      <alignment horizontal="center" vertical="center"/>
    </xf>
    <xf numFmtId="0" fontId="14" fillId="0" borderId="2" xfId="0" applyFont="1" applyBorder="1" applyAlignment="1">
      <alignment horizontal="center" vertical="center"/>
    </xf>
    <xf numFmtId="2" fontId="26" fillId="0" borderId="7" xfId="0" applyNumberFormat="1" applyFont="1" applyBorder="1" applyAlignment="1" applyProtection="1">
      <alignment horizontal="center" vertical="center"/>
      <protection locked="0"/>
    </xf>
    <xf numFmtId="9" fontId="7" fillId="0" borderId="2" xfId="0" applyNumberFormat="1" applyFont="1" applyBorder="1" applyAlignment="1">
      <alignment horizontal="center" vertical="center"/>
    </xf>
    <xf numFmtId="0" fontId="11" fillId="16" borderId="0" xfId="0" applyFont="1" applyFill="1"/>
    <xf numFmtId="0" fontId="11" fillId="2" borderId="0" xfId="0" applyFont="1" applyFill="1" applyAlignment="1">
      <alignment horizontal="center"/>
    </xf>
    <xf numFmtId="2" fontId="7" fillId="0" borderId="2" xfId="0" applyNumberFormat="1" applyFont="1" applyBorder="1" applyAlignment="1">
      <alignment horizontal="center"/>
    </xf>
    <xf numFmtId="0" fontId="27" fillId="10" borderId="0" xfId="0" applyFont="1" applyFill="1"/>
    <xf numFmtId="1" fontId="7" fillId="0" borderId="2" xfId="1" applyNumberFormat="1" applyFont="1" applyFill="1" applyBorder="1" applyAlignment="1">
      <alignment horizontal="center"/>
    </xf>
    <xf numFmtId="0" fontId="17" fillId="13" borderId="0" xfId="0" applyFont="1" applyFill="1"/>
    <xf numFmtId="0" fontId="9" fillId="13" borderId="2" xfId="0" applyFont="1" applyFill="1" applyBorder="1" applyAlignment="1">
      <alignment vertical="center" wrapText="1"/>
    </xf>
    <xf numFmtId="0" fontId="7" fillId="13" borderId="3" xfId="0" applyFont="1" applyFill="1" applyBorder="1" applyAlignment="1">
      <alignment vertical="top"/>
    </xf>
    <xf numFmtId="0" fontId="7" fillId="14" borderId="0" xfId="0" applyFont="1" applyFill="1" applyAlignment="1">
      <alignment horizontal="center" vertical="center"/>
    </xf>
    <xf numFmtId="0" fontId="7" fillId="13" borderId="0" xfId="0" applyFont="1" applyFill="1" applyAlignment="1">
      <alignment horizontal="center" vertical="center"/>
    </xf>
    <xf numFmtId="166" fontId="14" fillId="13" borderId="0" xfId="1" applyNumberFormat="1" applyFont="1" applyFill="1"/>
    <xf numFmtId="166" fontId="14" fillId="13" borderId="0" xfId="0" applyNumberFormat="1" applyFont="1" applyFill="1"/>
    <xf numFmtId="0" fontId="7" fillId="14" borderId="0" xfId="0" applyFont="1" applyFill="1" applyAlignment="1">
      <alignment horizontal="center"/>
    </xf>
    <xf numFmtId="0" fontId="20" fillId="7" borderId="0" xfId="0" applyFont="1" applyFill="1" applyAlignment="1">
      <alignment horizontal="left" vertical="center"/>
    </xf>
    <xf numFmtId="0" fontId="20" fillId="7" borderId="0" xfId="0" applyFont="1" applyFill="1" applyAlignment="1">
      <alignment horizontal="center" vertical="center"/>
    </xf>
    <xf numFmtId="0" fontId="7" fillId="3" borderId="0" xfId="0" applyFont="1" applyFill="1" applyAlignment="1">
      <alignment horizontal="center" vertical="center"/>
    </xf>
    <xf numFmtId="0" fontId="7" fillId="0" borderId="0" xfId="0" applyFont="1" applyAlignment="1">
      <alignment horizontal="center" vertical="center"/>
    </xf>
    <xf numFmtId="0" fontId="22" fillId="6" borderId="2" xfId="0" applyFont="1" applyFill="1" applyBorder="1"/>
    <xf numFmtId="0" fontId="22" fillId="0" borderId="0" xfId="0" applyFont="1"/>
    <xf numFmtId="0" fontId="10" fillId="6" borderId="2" xfId="0" applyFont="1" applyFill="1" applyBorder="1" applyAlignment="1">
      <alignment horizontal="center" vertical="center"/>
    </xf>
    <xf numFmtId="168" fontId="7" fillId="0" borderId="2" xfId="0" applyNumberFormat="1" applyFont="1" applyBorder="1" applyAlignment="1">
      <alignment horizontal="center" vertical="center"/>
    </xf>
    <xf numFmtId="0" fontId="10" fillId="0" borderId="4" xfId="0" applyFont="1" applyBorder="1" applyAlignment="1">
      <alignment horizontal="center" vertical="center"/>
    </xf>
    <xf numFmtId="0" fontId="7" fillId="0" borderId="4" xfId="0" applyFont="1" applyBorder="1" applyAlignment="1">
      <alignment horizontal="center" vertical="center"/>
    </xf>
    <xf numFmtId="0" fontId="12" fillId="0" borderId="4" xfId="2" applyFont="1" applyBorder="1" applyAlignment="1">
      <alignment horizontal="center" vertical="center"/>
    </xf>
    <xf numFmtId="0" fontId="12" fillId="0" borderId="6" xfId="2" applyFont="1" applyBorder="1" applyAlignment="1">
      <alignment horizontal="center" vertical="center"/>
    </xf>
    <xf numFmtId="0" fontId="7" fillId="0" borderId="2" xfId="0" applyFont="1" applyBorder="1" applyAlignment="1">
      <alignment horizontal="center"/>
    </xf>
    <xf numFmtId="0" fontId="12" fillId="0" borderId="2" xfId="2" applyFont="1" applyBorder="1" applyAlignment="1">
      <alignment horizontal="center"/>
    </xf>
    <xf numFmtId="0" fontId="12" fillId="0" borderId="0" xfId="2" applyFont="1" applyAlignment="1">
      <alignment horizontal="center" vertical="center"/>
    </xf>
    <xf numFmtId="0" fontId="10" fillId="10" borderId="0" xfId="0" applyFont="1" applyFill="1" applyAlignment="1">
      <alignment horizontal="center" vertical="center"/>
    </xf>
    <xf numFmtId="0" fontId="7" fillId="10" borderId="0" xfId="0" applyFont="1" applyFill="1" applyAlignment="1">
      <alignment horizontal="center" vertical="center"/>
    </xf>
    <xf numFmtId="0" fontId="12" fillId="10" borderId="0" xfId="2" applyFont="1" applyFill="1" applyAlignment="1">
      <alignment horizontal="center" vertical="center"/>
    </xf>
    <xf numFmtId="0" fontId="10" fillId="0" borderId="0" xfId="0" applyFont="1" applyAlignment="1">
      <alignment vertical="top"/>
    </xf>
    <xf numFmtId="0" fontId="21" fillId="3" borderId="2" xfId="0" applyFont="1" applyFill="1" applyBorder="1" applyAlignment="1">
      <alignment horizontal="left"/>
    </xf>
    <xf numFmtId="0" fontId="21" fillId="3" borderId="2" xfId="0" applyFont="1" applyFill="1" applyBorder="1" applyAlignment="1">
      <alignment horizontal="center"/>
    </xf>
    <xf numFmtId="10" fontId="11" fillId="0" borderId="0" xfId="1" applyNumberFormat="1" applyFont="1"/>
    <xf numFmtId="0" fontId="28" fillId="0" borderId="2" xfId="0" applyFont="1" applyBorder="1" applyAlignment="1">
      <alignment horizontal="left" vertical="center"/>
    </xf>
    <xf numFmtId="0" fontId="7" fillId="0" borderId="2" xfId="0" applyFont="1" applyBorder="1" applyAlignment="1">
      <alignment vertical="top"/>
    </xf>
    <xf numFmtId="0" fontId="13" fillId="0" borderId="0" xfId="0" applyFont="1"/>
    <xf numFmtId="0" fontId="25" fillId="10" borderId="0" xfId="0" applyFont="1" applyFill="1"/>
    <xf numFmtId="0" fontId="10" fillId="0" borderId="2" xfId="0" applyFont="1" applyBorder="1"/>
    <xf numFmtId="0" fontId="10" fillId="3" borderId="2" xfId="0" applyFont="1" applyFill="1" applyBorder="1"/>
    <xf numFmtId="168" fontId="7" fillId="0" borderId="2" xfId="0" applyNumberFormat="1" applyFont="1" applyBorder="1" applyAlignment="1">
      <alignment horizontal="center"/>
    </xf>
    <xf numFmtId="0" fontId="12" fillId="0" borderId="6" xfId="2" applyFont="1" applyBorder="1" applyAlignment="1">
      <alignment horizontal="center"/>
    </xf>
    <xf numFmtId="0" fontId="28" fillId="0" borderId="2" xfId="0" applyFont="1" applyBorder="1" applyAlignment="1">
      <alignment horizontal="center"/>
    </xf>
    <xf numFmtId="2" fontId="11" fillId="10" borderId="2" xfId="1" applyNumberFormat="1" applyFont="1" applyFill="1" applyBorder="1" applyAlignment="1">
      <alignment horizontal="center" vertical="center"/>
    </xf>
    <xf numFmtId="2" fontId="11" fillId="10" borderId="2" xfId="0" applyNumberFormat="1" applyFont="1" applyFill="1" applyBorder="1" applyAlignment="1">
      <alignment horizontal="center" vertical="center"/>
    </xf>
    <xf numFmtId="0" fontId="10" fillId="0" borderId="2" xfId="0" applyFont="1" applyBorder="1" applyAlignment="1">
      <alignment horizontal="center" vertical="top"/>
    </xf>
    <xf numFmtId="2" fontId="28" fillId="0" borderId="2" xfId="0" applyNumberFormat="1" applyFont="1" applyBorder="1" applyAlignment="1">
      <alignment horizontal="center" vertical="center"/>
    </xf>
    <xf numFmtId="0" fontId="11" fillId="10" borderId="2" xfId="0" applyFont="1" applyFill="1" applyBorder="1" applyAlignment="1">
      <alignment horizontal="center" vertical="center"/>
    </xf>
    <xf numFmtId="169" fontId="9" fillId="0" borderId="0" xfId="6" applyFont="1" applyFill="1">
      <alignment vertical="top"/>
    </xf>
    <xf numFmtId="169" fontId="9" fillId="0" borderId="0" xfId="6" applyFont="1" applyFill="1" applyAlignment="1">
      <alignment horizontal="left" vertical="center"/>
    </xf>
    <xf numFmtId="169" fontId="3" fillId="0" borderId="0" xfId="3" applyNumberFormat="1" applyFill="1" applyAlignment="1">
      <alignment vertical="top"/>
    </xf>
    <xf numFmtId="169" fontId="11" fillId="0" borderId="0" xfId="5" applyFont="1" applyFill="1" applyAlignment="1"/>
    <xf numFmtId="0" fontId="23" fillId="13" borderId="0" xfId="0" applyFont="1" applyFill="1"/>
    <xf numFmtId="0" fontId="17" fillId="8" borderId="0" xfId="0" applyFont="1" applyFill="1"/>
    <xf numFmtId="0" fontId="17" fillId="0" borderId="0" xfId="0" applyFont="1"/>
    <xf numFmtId="4" fontId="11" fillId="9" borderId="0" xfId="0" applyNumberFormat="1" applyFont="1" applyFill="1"/>
    <xf numFmtId="0" fontId="11" fillId="9" borderId="0" xfId="0" applyFont="1" applyFill="1"/>
    <xf numFmtId="3" fontId="11" fillId="9" borderId="0" xfId="0" applyNumberFormat="1" applyFont="1" applyFill="1"/>
    <xf numFmtId="167" fontId="11" fillId="9" borderId="0" xfId="0" applyNumberFormat="1" applyFont="1" applyFill="1"/>
    <xf numFmtId="0" fontId="7" fillId="3" borderId="0" xfId="0" applyFont="1" applyFill="1" applyAlignment="1">
      <alignment horizontal="left"/>
    </xf>
    <xf numFmtId="0" fontId="7" fillId="3" borderId="2" xfId="0" applyFont="1" applyFill="1" applyBorder="1" applyAlignment="1">
      <alignment horizontal="left"/>
    </xf>
    <xf numFmtId="0" fontId="7" fillId="18" borderId="2" xfId="0" applyFont="1" applyFill="1" applyBorder="1" applyAlignment="1">
      <alignment vertical="top"/>
    </xf>
    <xf numFmtId="0" fontId="7" fillId="0" borderId="0" xfId="0" applyFont="1" applyAlignment="1">
      <alignment vertical="top"/>
    </xf>
    <xf numFmtId="0" fontId="29" fillId="13" borderId="0" xfId="0" applyFont="1" applyFill="1"/>
    <xf numFmtId="0" fontId="11" fillId="0" borderId="3" xfId="0" applyFont="1" applyBorder="1"/>
    <xf numFmtId="0" fontId="11" fillId="0" borderId="6" xfId="0" applyFont="1" applyBorder="1"/>
    <xf numFmtId="0" fontId="11" fillId="0" borderId="4" xfId="0" applyFont="1" applyBorder="1"/>
    <xf numFmtId="0" fontId="11" fillId="0" borderId="8" xfId="0" applyFont="1" applyBorder="1"/>
    <xf numFmtId="2" fontId="7" fillId="19" borderId="2" xfId="1" applyNumberFormat="1" applyFont="1" applyFill="1" applyBorder="1" applyAlignment="1">
      <alignment horizontal="center"/>
    </xf>
    <xf numFmtId="170" fontId="9" fillId="13" borderId="0" xfId="6" applyNumberFormat="1" applyFont="1" applyFill="1" applyAlignment="1">
      <alignment horizontal="left" vertical="top"/>
    </xf>
    <xf numFmtId="0" fontId="7" fillId="19" borderId="2" xfId="0" applyFont="1" applyFill="1" applyBorder="1"/>
    <xf numFmtId="0" fontId="7" fillId="0" borderId="3" xfId="0" applyFont="1" applyBorder="1" applyAlignment="1">
      <alignment horizontal="center" vertical="center"/>
    </xf>
    <xf numFmtId="0" fontId="7" fillId="3" borderId="4" xfId="0" applyFont="1" applyFill="1" applyBorder="1" applyAlignment="1">
      <alignment horizontal="left"/>
    </xf>
    <xf numFmtId="0" fontId="28" fillId="0" borderId="2" xfId="0" applyFont="1" applyBorder="1" applyAlignment="1">
      <alignment horizontal="center" vertical="center"/>
    </xf>
    <xf numFmtId="0" fontId="11" fillId="13" borderId="2" xfId="0" applyFont="1" applyFill="1" applyBorder="1" applyAlignment="1">
      <alignment horizontal="center"/>
    </xf>
    <xf numFmtId="0" fontId="28" fillId="0" borderId="8" xfId="0" applyFont="1" applyBorder="1" applyAlignment="1">
      <alignment horizontal="center" vertical="center"/>
    </xf>
    <xf numFmtId="0" fontId="7" fillId="0" borderId="6" xfId="0" applyFont="1" applyBorder="1" applyAlignment="1">
      <alignment horizontal="center" vertical="top"/>
    </xf>
    <xf numFmtId="0" fontId="7" fillId="0" borderId="2" xfId="0" applyFont="1" applyBorder="1" applyAlignment="1">
      <alignment horizontal="center" vertical="top"/>
    </xf>
    <xf numFmtId="1" fontId="11" fillId="0" borderId="2" xfId="0" applyNumberFormat="1" applyFont="1" applyBorder="1" applyAlignment="1">
      <alignment horizontal="center" vertical="center"/>
    </xf>
    <xf numFmtId="2" fontId="7" fillId="20" borderId="2" xfId="0" applyNumberFormat="1" applyFont="1" applyFill="1" applyBorder="1"/>
    <xf numFmtId="0" fontId="14" fillId="0" borderId="2" xfId="0" applyFont="1" applyBorder="1" applyAlignment="1">
      <alignment horizontal="center" vertical="center" wrapText="1"/>
    </xf>
    <xf numFmtId="0" fontId="30" fillId="0" borderId="0" xfId="0" applyFont="1" applyAlignment="1">
      <alignment horizontal="center" vertical="center"/>
    </xf>
    <xf numFmtId="0" fontId="30" fillId="0" borderId="0" xfId="0" applyFont="1"/>
    <xf numFmtId="0" fontId="31" fillId="0" borderId="0" xfId="9" applyFont="1" applyAlignment="1">
      <alignment horizontal="center" vertical="center"/>
    </xf>
    <xf numFmtId="2" fontId="30" fillId="0" borderId="0" xfId="0" applyNumberFormat="1" applyFont="1" applyAlignment="1">
      <alignment horizontal="center" vertical="center"/>
    </xf>
    <xf numFmtId="0" fontId="7" fillId="13" borderId="2" xfId="0" applyFont="1" applyFill="1" applyBorder="1" applyAlignment="1">
      <alignment horizontal="center" vertical="center" wrapText="1"/>
    </xf>
    <xf numFmtId="2" fontId="7" fillId="21" borderId="2" xfId="0" applyNumberFormat="1" applyFont="1" applyFill="1" applyBorder="1" applyAlignment="1">
      <alignment horizontal="left" vertical="center"/>
    </xf>
    <xf numFmtId="0" fontId="7" fillId="22" borderId="0" xfId="0" applyFont="1" applyFill="1"/>
    <xf numFmtId="0" fontId="10" fillId="22" borderId="0" xfId="0" applyFont="1" applyFill="1"/>
    <xf numFmtId="0" fontId="7" fillId="22" borderId="0" xfId="0" applyFont="1" applyFill="1" applyAlignment="1">
      <alignment horizontal="center" vertical="center"/>
    </xf>
    <xf numFmtId="0" fontId="20" fillId="22" borderId="0" xfId="0" applyFont="1" applyFill="1"/>
    <xf numFmtId="0" fontId="3" fillId="0" borderId="0" xfId="3"/>
    <xf numFmtId="0" fontId="32" fillId="0" borderId="0" xfId="0" applyFont="1"/>
    <xf numFmtId="0" fontId="33" fillId="0" borderId="2" xfId="0" applyFont="1" applyBorder="1" applyAlignment="1">
      <alignment horizontal="center" vertical="center"/>
    </xf>
    <xf numFmtId="0" fontId="7" fillId="23" borderId="0" xfId="0" applyFont="1" applyFill="1"/>
    <xf numFmtId="0" fontId="10" fillId="0" borderId="0" xfId="0" applyFont="1"/>
    <xf numFmtId="2" fontId="11" fillId="0" borderId="2" xfId="0" applyNumberFormat="1" applyFont="1" applyBorder="1" applyAlignment="1">
      <alignment horizontal="center"/>
    </xf>
    <xf numFmtId="169" fontId="34" fillId="11" borderId="0" xfId="5" applyFont="1" applyFill="1">
      <alignment vertical="top"/>
    </xf>
    <xf numFmtId="169" fontId="6" fillId="11" borderId="0" xfId="6" applyFill="1">
      <alignment vertical="top"/>
    </xf>
    <xf numFmtId="169" fontId="6" fillId="0" borderId="0" xfId="6" applyFill="1">
      <alignment vertical="top"/>
    </xf>
    <xf numFmtId="172" fontId="6" fillId="0" borderId="0" xfId="7" applyNumberFormat="1" applyFont="1" applyFill="1" applyAlignment="1">
      <alignment horizontal="left" vertical="top"/>
    </xf>
    <xf numFmtId="169" fontId="9" fillId="0" borderId="0" xfId="6" applyFont="1" applyFill="1" applyAlignment="1">
      <alignment horizontal="left" vertical="top"/>
    </xf>
    <xf numFmtId="169" fontId="35" fillId="0" borderId="0" xfId="6" applyFont="1" applyFill="1">
      <alignment vertical="top"/>
    </xf>
    <xf numFmtId="0" fontId="11" fillId="13" borderId="3" xfId="0" applyFont="1" applyFill="1" applyBorder="1" applyAlignment="1">
      <alignment horizontal="center" vertical="center"/>
    </xf>
    <xf numFmtId="0" fontId="11" fillId="13" borderId="5" xfId="0" applyFont="1" applyFill="1" applyBorder="1" applyAlignment="1">
      <alignment horizontal="center" vertical="center"/>
    </xf>
    <xf numFmtId="0" fontId="11" fillId="13" borderId="6" xfId="0" applyFont="1" applyFill="1" applyBorder="1" applyAlignment="1">
      <alignment horizontal="center" vertical="center"/>
    </xf>
    <xf numFmtId="0" fontId="7" fillId="7" borderId="0" xfId="0" applyFont="1" applyFill="1" applyAlignment="1"/>
    <xf numFmtId="0" fontId="7" fillId="3" borderId="0" xfId="0" applyFont="1" applyFill="1" applyAlignment="1"/>
    <xf numFmtId="0" fontId="7" fillId="3" borderId="1" xfId="0" applyFont="1" applyFill="1" applyBorder="1" applyAlignment="1"/>
    <xf numFmtId="0" fontId="7" fillId="14" borderId="0" xfId="0" applyFont="1" applyFill="1" applyAlignment="1"/>
  </cellXfs>
  <cellStyles count="10">
    <cellStyle name="Comma 2" xfId="4" xr:uid="{47C8CDF2-9C0C-4E4D-8284-B43131416C7E}"/>
    <cellStyle name="Hyperlink" xfId="3" builtinId="8"/>
    <cellStyle name="Normal" xfId="0" builtinId="0"/>
    <cellStyle name="Normal 2" xfId="6" xr:uid="{19EF03E9-DF03-4066-A31C-51B3CD0D0C9F}"/>
    <cellStyle name="Normal 3" xfId="2" xr:uid="{83A8B594-1104-449C-ACBF-F6F76BE3A921}"/>
    <cellStyle name="Normal 3 2" xfId="5" xr:uid="{5174443C-C56F-410D-AF32-4BE905A96FED}"/>
    <cellStyle name="Normal 3 2 3 2" xfId="8" xr:uid="{40CBBB2C-3240-4042-B245-549537278973}"/>
    <cellStyle name="Normal 5" xfId="9" xr:uid="{8C274F6C-D1C4-4861-AFC0-7A4B7288D5EF}"/>
    <cellStyle name="Per cent" xfId="1" builtinId="5"/>
    <cellStyle name="Year" xfId="7" xr:uid="{6C330F52-916D-445B-854A-2ABEBEB478BB}"/>
  </cellStyles>
  <dxfs count="24">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816</xdr:colOff>
      <xdr:row>13</xdr:row>
      <xdr:rowOff>74841</xdr:rowOff>
    </xdr:from>
    <xdr:to>
      <xdr:col>8</xdr:col>
      <xdr:colOff>524382</xdr:colOff>
      <xdr:row>62</xdr:row>
      <xdr:rowOff>119063</xdr:rowOff>
    </xdr:to>
    <xdr:sp macro="" textlink="">
      <xdr:nvSpPr>
        <xdr:cNvPr id="142" name="TextBox 2">
          <a:extLst>
            <a:ext uri="{FF2B5EF4-FFF2-40B4-BE49-F238E27FC236}">
              <a16:creationId xmlns:a16="http://schemas.microsoft.com/office/drawing/2014/main" id="{002597F7-3E61-4536-839A-59B9195DBB42}"/>
            </a:ext>
          </a:extLst>
        </xdr:cNvPr>
        <xdr:cNvSpPr txBox="1"/>
      </xdr:nvSpPr>
      <xdr:spPr>
        <a:xfrm>
          <a:off x="584222" y="2872810"/>
          <a:ext cx="9036535" cy="8831034"/>
        </a:xfrm>
        <a:prstGeom prst="rect">
          <a:avLst/>
        </a:prstGeom>
        <a:noFill/>
        <a:ln>
          <a:noFill/>
        </a:ln>
      </xdr:spPr>
      <xdr:txBody>
        <a:bodyPr lIns="27432" tIns="22860" rIns="0" bIns="0" rtlCol="0"/>
        <a:lstStyle/>
        <a:p>
          <a:pPr marL="0" indent="0" algn="l"/>
          <a:r>
            <a:rPr lang="en-US" sz="1100" b="1">
              <a:latin typeface="Calibri" panose="020F0502020204030204" pitchFamily="34" charset="0"/>
              <a:ea typeface="Calibri" panose="020F0502020204030204" pitchFamily="34" charset="0"/>
              <a:cs typeface="Calibri" panose="020F0502020204030204" pitchFamily="34" charset="0"/>
            </a:rPr>
            <a:t>Summary of the model:</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a:latin typeface="Calibri" panose="020F0502020204030204" pitchFamily="34" charset="0"/>
              <a:ea typeface="Calibri" panose="020F0502020204030204" pitchFamily="34" charset="0"/>
              <a:cs typeface="Calibri" panose="020F0502020204030204" pitchFamily="34" charset="0"/>
            </a:rPr>
            <a:t>The model shows how we use</a:t>
          </a:r>
          <a:r>
            <a:rPr lang="en-US" sz="1100" baseline="0">
              <a:latin typeface="Calibri" panose="020F0502020204030204" pitchFamily="34" charset="0"/>
              <a:ea typeface="Calibri" panose="020F0502020204030204" pitchFamily="34" charset="0"/>
              <a:cs typeface="Calibri" panose="020F0502020204030204" pitchFamily="34" charset="0"/>
            </a:rPr>
            <a:t> historical and forecast data provided by companies (and in some cases external datasets provided by the Environment Agency or the Drinking Water Inspectorate) to set performance commitment levels for the 2025-30 period.</a:t>
          </a:r>
        </a:p>
        <a:p>
          <a:pPr marL="0" indent="0" algn="l"/>
          <a:endParaRPr lang="en-US" sz="1100" baseline="0">
            <a:latin typeface="Calibri" panose="020F0502020204030204" pitchFamily="34" charset="0"/>
            <a:ea typeface="Calibri" panose="020F0502020204030204" pitchFamily="34" charset="0"/>
            <a:cs typeface="Calibri" panose="020F0502020204030204" pitchFamily="34" charset="0"/>
          </a:endParaRPr>
        </a:p>
        <a:p>
          <a:pPr marL="0" indent="0" algn="l"/>
          <a:r>
            <a:rPr lang="en-GB" sz="1100" baseline="0">
              <a:latin typeface="Calibri" panose="020F0502020204030204" pitchFamily="34" charset="0"/>
              <a:ea typeface="Calibri" panose="020F0502020204030204" pitchFamily="34" charset="0"/>
              <a:cs typeface="Calibri" panose="020F0502020204030204" pitchFamily="34" charset="0"/>
            </a:rPr>
            <a:t>For South West Water, we expect performance to be reported using an adjusted sewer length for 2017-18, which includes the company's revised view of its private sewers. This aligns with the sewer length we have used in our base cost modelling. This length is materially different to that included in version 11 of the EPA</a:t>
          </a:r>
          <a:endParaRPr lang="en-US" sz="1100" baseline="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GB" sz="1100" baseline="0">
              <a:latin typeface="Calibri" panose="020F0502020204030204" pitchFamily="34" charset="0"/>
              <a:ea typeface="Calibri" panose="020F0502020204030204" pitchFamily="34" charset="0"/>
              <a:cs typeface="Calibri" panose="020F0502020204030204" pitchFamily="34" charset="0"/>
            </a:rPr>
            <a:t>For Hafren Dyfrdwy, we expect performance to be reported using the company's outturn 2023-24 sewer length. Due to the company's small size and potential impact of varying sewer length, we want to fix the sewer length at the most recent outturn value. </a:t>
          </a:r>
          <a:endParaRPr lang="en-US" sz="1100" baseline="0">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latin typeface="Calibri" panose="020F0502020204030204" pitchFamily="34" charset="0"/>
              <a:ea typeface="Calibri" panose="020F0502020204030204" pitchFamily="34" charset="0"/>
              <a:cs typeface="Calibri" panose="020F0502020204030204" pitchFamily="34" charset="0"/>
            </a:rPr>
            <a:t>Quality assurance: </a:t>
          </a:r>
        </a:p>
        <a:p>
          <a:pPr marL="0" indent="0" algn="l"/>
          <a:r>
            <a:rPr lang="en-US" sz="1100">
              <a:latin typeface="Calibri" panose="020F0502020204030204" pitchFamily="34" charset="0"/>
              <a:ea typeface="Calibri" panose="020F0502020204030204" pitchFamily="34" charset="0"/>
              <a:cs typeface="Calibri" panose="020F0502020204030204" pitchFamily="34" charset="0"/>
            </a:rPr>
            <a:t>This</a:t>
          </a:r>
          <a:r>
            <a:rPr lang="en-US" sz="1100" baseline="0">
              <a:latin typeface="Calibri" panose="020F0502020204030204" pitchFamily="34" charset="0"/>
              <a:ea typeface="Calibri" panose="020F0502020204030204" pitchFamily="34" charset="0"/>
              <a:cs typeface="Calibri" panose="020F0502020204030204" pitchFamily="34" charset="0"/>
            </a:rPr>
            <a:t> </a:t>
          </a:r>
          <a:r>
            <a:rPr lang="en-US" sz="1100">
              <a:latin typeface="Calibri" panose="020F0502020204030204" pitchFamily="34" charset="0"/>
              <a:ea typeface="Calibri" panose="020F0502020204030204" pitchFamily="34" charset="0"/>
              <a:cs typeface="Calibri" panose="020F0502020204030204" pitchFamily="34" charset="0"/>
            </a:rPr>
            <a:t>model has been subject to Ofwat internal quality assurance </a:t>
          </a:r>
        </a:p>
        <a:p>
          <a:pPr marL="0" indent="0" algn="l"/>
          <a:r>
            <a:rPr lang="en-US" sz="1100">
              <a:latin typeface="Calibri" panose="020F0502020204030204" pitchFamily="34" charset="0"/>
              <a:ea typeface="Calibri" panose="020F0502020204030204" pitchFamily="34" charset="0"/>
              <a:cs typeface="Calibri" panose="020F0502020204030204" pitchFamily="34" charset="0"/>
            </a:rPr>
            <a:t>Further changes detailed below have been subject to internal QA.</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Disclaimer:</a:t>
          </a:r>
        </a:p>
        <a:p>
          <a:pPr marL="0" indent="0" algn="l"/>
          <a:r>
            <a:rPr lang="en-US" sz="1100">
              <a:solidFill>
                <a:srgbClr val="000000"/>
              </a:solidFill>
              <a:latin typeface="Calibri" panose="020F0502020204030204" pitchFamily="34" charset="0"/>
              <a:ea typeface="Calibri" panose="020F0502020204030204" pitchFamily="34" charset="0"/>
              <a:cs typeface="Calibri" panose="020F0502020204030204" pitchFamily="34" charset="0"/>
            </a:rPr>
            <a:t>This model is part of our final determinations setting out the price, service, and incentive package for water companies for the period 2025-30. It should be read together with the other documents and information that we have now published</a:t>
          </a:r>
        </a:p>
        <a:p>
          <a:pPr marL="0" indent="0" algn="l"/>
          <a:endParaRPr lang="en-US" sz="110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Changes since previous published model:</a:t>
          </a:r>
        </a:p>
        <a:p>
          <a:pPr marL="0" indent="0" algn="l"/>
          <a:endParaRPr lang="en-US" sz="1100" b="1"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rgbClr val="000000"/>
              </a:solidFill>
              <a:latin typeface="Calibri" panose="020F0502020204030204" pitchFamily="34" charset="0"/>
              <a:ea typeface="Calibri" panose="020F0502020204030204" pitchFamily="34" charset="0"/>
              <a:cs typeface="Calibri" panose="020F0502020204030204" pitchFamily="34" charset="0"/>
            </a:rPr>
            <a:t>Ver. 4</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Following the CMA's </a:t>
          </a:r>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redeterminations for PR24, we have updated the total pollution incidents PCL for Anglian Water, Northumbrian Water, Southern Water and Wessex Water.</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Calculations for these can be found in the new sheet 'CMA_Redetermined_PCLs', which incorporates 2024-25 outturn performance from the new input sheet '2024-25 Outturn'. In 'Output_Final_PCLs', cells M7:R7, M10:R10, M12:R12 and M15:R15 now show the CMA redetermined PCL.s.</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CMA redeterminations: https://www.gov.uk/cma-cases/water-pr24-price-redeterminations#final-determinations</a:t>
          </a:r>
        </a:p>
        <a:p>
          <a:pPr marL="0" indent="0" algn="l"/>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r>
            <a:rPr lang="en-US" sz="1100" b="1" baseline="0">
              <a:solidFill>
                <a:srgbClr val="000000"/>
              </a:solidFill>
              <a:latin typeface="Calibri" panose="020F0502020204030204" pitchFamily="34" charset="0"/>
              <a:ea typeface="Calibri" panose="020F0502020204030204" pitchFamily="34" charset="0"/>
              <a:cs typeface="Calibri" panose="020F0502020204030204" pitchFamily="34" charset="0"/>
            </a:rPr>
            <a:t>Ver. 3</a:t>
          </a:r>
        </a:p>
        <a:p>
          <a:endParaRPr lang="en-GB" sz="1100" b="1"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t>Please note PCLs for the 2025-30 period (including the underlying calculations) have not changed since the the previous published model.</a:t>
          </a:r>
          <a:br>
            <a:rPr kumimoji="0" lang="en-US" sz="1100" b="0" i="0" u="none" strike="noStrike" kern="0" cap="none" spc="0" normalizeH="0" baseline="0" noProof="0">
              <a:ln>
                <a:noFill/>
              </a:ln>
              <a:solidFill>
                <a:srgbClr val="000000"/>
              </a:solidFill>
              <a:effectLst/>
              <a:uLnTx/>
              <a:uFillTx/>
              <a:latin typeface="Calibri" panose="020F0502020204030204" pitchFamily="34" charset="0"/>
              <a:ea typeface="Calibri" panose="020F0502020204030204" pitchFamily="34" charset="0"/>
              <a:cs typeface="Calibri" panose="020F0502020204030204" pitchFamily="34" charset="0"/>
            </a:rPr>
          </a:br>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Changes have been made to the historical data to align with the data in the in-period models. These updates can be found in the Overrides tab, highlighted blue.</a:t>
          </a:r>
          <a:endParaRPr lang="en-GB"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It should be noted that this update has not changed any PCLs.  A note in the cover sheet has been added to explain the company specific adjustments for South West Water and Hafren Dyfrdwy.</a:t>
          </a:r>
        </a:p>
        <a:p>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GB"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In 'FD_Lists', the number of decimal points and the units have been upadted for BWQ and RWQ to correct some errors in labelling.</a:t>
          </a:r>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a:solidFill>
                <a:srgbClr val="000000"/>
              </a:solidFill>
              <a:latin typeface="Calibri" panose="020F0502020204030204" pitchFamily="34" charset="0"/>
              <a:ea typeface="Calibri" panose="020F0502020204030204" pitchFamily="34" charset="0"/>
              <a:cs typeface="Calibri" panose="020F0502020204030204" pitchFamily="34" charset="0"/>
            </a:rPr>
            <a:t>Ver. 2</a:t>
          </a:r>
        </a:p>
        <a:p>
          <a:pPr marL="0" indent="0" algn="l"/>
          <a:endParaRPr lang="en-US" sz="1100" b="1">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a:solidFill>
                <a:srgbClr val="000000"/>
              </a:solidFill>
              <a:latin typeface="Calibri" panose="020F0502020204030204" pitchFamily="34" charset="0"/>
              <a:ea typeface="Calibri" panose="020F0502020204030204" pitchFamily="34" charset="0"/>
              <a:cs typeface="Calibri" panose="020F0502020204030204" pitchFamily="34" charset="0"/>
            </a:rPr>
            <a:t>We</a:t>
          </a:r>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 have republished the total pollution model in the new model format. Please note we have not made any changes to performance commitment level (PCLs) for total pollution incidents in this update. </a:t>
          </a:r>
        </a:p>
        <a:p>
          <a:pPr marL="0" indent="0" algn="l"/>
          <a:r>
            <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rPr>
            <a:t>We have made one correction for South West Water (SWB) in the additional analysis tab in D22 to G22. We note in the previously published model, the formula was incorrectly picking up the incorrect performance associated with the year (for the 2020-21 performance level, the formula was picking up the 2017-18 performance data).  This consequently impacts cell H22 (the average of the last 4 years of performance). We note, this does not impact the setting of the baseline (2024-25) or the PCLs in the 2025-30 period. </a:t>
          </a:r>
        </a:p>
        <a:p>
          <a:pPr marL="0" indent="0" algn="l"/>
          <a:endParaRPr lang="en-US" sz="1100" b="0" baseline="0">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endParaRPr lang="en-US" sz="1100" b="0">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oneCellAnchor>
    <xdr:from>
      <xdr:col>6</xdr:col>
      <xdr:colOff>214312</xdr:colOff>
      <xdr:row>1</xdr:row>
      <xdr:rowOff>9524</xdr:rowOff>
    </xdr:from>
    <xdr:ext cx="1967775" cy="922911"/>
    <xdr:pic>
      <xdr:nvPicPr>
        <xdr:cNvPr id="3" name="Picture 2">
          <a:extLst>
            <a:ext uri="{FF2B5EF4-FFF2-40B4-BE49-F238E27FC236}">
              <a16:creationId xmlns:a16="http://schemas.microsoft.com/office/drawing/2014/main" id="{6748ACDB-8275-48DC-92C8-C50CC74C8700}"/>
            </a:ext>
          </a:extLst>
        </xdr:cNvPr>
        <xdr:cNvPicPr>
          <a:picLocks noChangeAspect="1"/>
        </xdr:cNvPicPr>
      </xdr:nvPicPr>
      <xdr:blipFill>
        <a:blip xmlns:r="http://schemas.openxmlformats.org/officeDocument/2006/relationships" r:embed="rId1"/>
        <a:stretch>
          <a:fillRect/>
        </a:stretch>
      </xdr:blipFill>
      <xdr:spPr>
        <a:xfrm>
          <a:off x="8096250" y="616743"/>
          <a:ext cx="1967775" cy="922911"/>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333374</xdr:colOff>
      <xdr:row>3</xdr:row>
      <xdr:rowOff>19051</xdr:rowOff>
    </xdr:from>
    <xdr:to>
      <xdr:col>13</xdr:col>
      <xdr:colOff>247650</xdr:colOff>
      <xdr:row>9</xdr:row>
      <xdr:rowOff>178594</xdr:rowOff>
    </xdr:to>
    <xdr:sp macro="" textlink="">
      <xdr:nvSpPr>
        <xdr:cNvPr id="3" name="TextBox 2">
          <a:extLst>
            <a:ext uri="{FF2B5EF4-FFF2-40B4-BE49-F238E27FC236}">
              <a16:creationId xmlns:a16="http://schemas.microsoft.com/office/drawing/2014/main" id="{2617D717-1203-A114-8763-93E223EA6352}"/>
            </a:ext>
          </a:extLst>
        </xdr:cNvPr>
        <xdr:cNvSpPr txBox="1"/>
      </xdr:nvSpPr>
      <xdr:spPr>
        <a:xfrm>
          <a:off x="333374" y="697707"/>
          <a:ext cx="13094495" cy="13025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Total Pollution Incidents</a:t>
          </a:r>
          <a:r>
            <a:rPr lang="en-GB" sz="1100" baseline="0">
              <a:latin typeface="Calibri" panose="020F0502020204030204" pitchFamily="34" charset="0"/>
              <a:ea typeface="Calibri" panose="020F0502020204030204" pitchFamily="34" charset="0"/>
              <a:cs typeface="Calibri" panose="020F0502020204030204" pitchFamily="34" charset="0"/>
            </a:rPr>
            <a:t>: </a:t>
          </a:r>
          <a:r>
            <a:rPr lang="en-GB">
              <a:latin typeface="Calibri" panose="020F0502020204030204" pitchFamily="34" charset="0"/>
              <a:ea typeface="Calibri" panose="020F0502020204030204" pitchFamily="34" charset="0"/>
              <a:cs typeface="Calibri" panose="020F0502020204030204" pitchFamily="34" charset="0"/>
            </a:rPr>
            <a:t>Total pollution incidents is reported as the total number of pollution incidents (categories 1 to 3) in a calendar year emanating from a discharge or escape of a contaminant from a water company sewerage asset affecting the water environment, per 10,000km of sewer length from wastewater assets for which the company is responsible,</a:t>
          </a:r>
          <a:r>
            <a:rPr lang="en-GB" baseline="0">
              <a:latin typeface="Calibri" panose="020F0502020204030204" pitchFamily="34" charset="0"/>
              <a:ea typeface="Calibri" panose="020F0502020204030204" pitchFamily="34" charset="0"/>
              <a:cs typeface="Calibri" panose="020F0502020204030204" pitchFamily="34" charset="0"/>
            </a:rPr>
            <a:t> as reported to the Environment Agency or Natural Resources Wales.</a:t>
          </a:r>
          <a:br>
            <a:rPr lang="en-GB" baseline="0">
              <a:latin typeface="Calibri" panose="020F0502020204030204" pitchFamily="34" charset="0"/>
              <a:ea typeface="Calibri" panose="020F0502020204030204" pitchFamily="34" charset="0"/>
              <a:cs typeface="Calibri" panose="020F0502020204030204" pitchFamily="34" charset="0"/>
            </a:rPr>
          </a:br>
          <a:br>
            <a:rPr lang="en-GB" baseline="0">
              <a:latin typeface="Calibri" panose="020F0502020204030204" pitchFamily="34" charset="0"/>
              <a:ea typeface="Calibri" panose="020F0502020204030204" pitchFamily="34" charset="0"/>
              <a:cs typeface="Calibri" panose="020F0502020204030204" pitchFamily="34" charset="0"/>
            </a:rPr>
          </a:br>
          <a:r>
            <a:rPr lang="en-GB" baseline="0">
              <a:latin typeface="Calibri" panose="020F0502020204030204" pitchFamily="34" charset="0"/>
              <a:ea typeface="Calibri" panose="020F0502020204030204" pitchFamily="34" charset="0"/>
              <a:cs typeface="Calibri" panose="020F0502020204030204" pitchFamily="34" charset="0"/>
            </a:rPr>
            <a:t>Change since draft determinations:</a:t>
          </a:r>
          <a:br>
            <a:rPr lang="en-GB" baseline="0">
              <a:latin typeface="Calibri" panose="020F0502020204030204" pitchFamily="34" charset="0"/>
              <a:ea typeface="Calibri" panose="020F0502020204030204" pitchFamily="34" charset="0"/>
              <a:cs typeface="Calibri" panose="020F0502020204030204" pitchFamily="34" charset="0"/>
            </a:rPr>
          </a:br>
          <a:r>
            <a:rPr lang="en-GB" baseline="0">
              <a:latin typeface="Calibri" panose="020F0502020204030204" pitchFamily="34" charset="0"/>
              <a:ea typeface="Calibri" panose="020F0502020204030204" pitchFamily="34" charset="0"/>
              <a:cs typeface="Calibri" panose="020F0502020204030204" pitchFamily="34" charset="0"/>
            </a:rPr>
            <a:t>We have adjusted the baseline position for all companies. This leads to a change in the 2029-30 position.</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3</xdr:row>
      <xdr:rowOff>9525</xdr:rowOff>
    </xdr:from>
    <xdr:to>
      <xdr:col>4</xdr:col>
      <xdr:colOff>66675</xdr:colOff>
      <xdr:row>9</xdr:row>
      <xdr:rowOff>9525</xdr:rowOff>
    </xdr:to>
    <xdr:sp macro="" textlink="">
      <xdr:nvSpPr>
        <xdr:cNvPr id="2" name="Rectangle 1">
          <a:extLst>
            <a:ext uri="{FF2B5EF4-FFF2-40B4-BE49-F238E27FC236}">
              <a16:creationId xmlns:a16="http://schemas.microsoft.com/office/drawing/2014/main" id="{1649054D-CC0D-4693-B3AE-65FBE29AF8A5}"/>
            </a:ext>
          </a:extLst>
        </xdr:cNvPr>
        <xdr:cNvSpPr/>
      </xdr:nvSpPr>
      <xdr:spPr>
        <a:xfrm>
          <a:off x="1390650" y="52387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 </a:t>
          </a:r>
        </a:p>
      </xdr:txBody>
    </xdr:sp>
    <xdr:clientData/>
  </xdr:twoCellAnchor>
  <xdr:twoCellAnchor>
    <xdr:from>
      <xdr:col>5</xdr:col>
      <xdr:colOff>0</xdr:colOff>
      <xdr:row>3</xdr:row>
      <xdr:rowOff>0</xdr:rowOff>
    </xdr:from>
    <xdr:to>
      <xdr:col>7</xdr:col>
      <xdr:colOff>47625</xdr:colOff>
      <xdr:row>9</xdr:row>
      <xdr:rowOff>0</xdr:rowOff>
    </xdr:to>
    <xdr:sp macro="" textlink="">
      <xdr:nvSpPr>
        <xdr:cNvPr id="3" name="Rectangle 2">
          <a:extLst>
            <a:ext uri="{FF2B5EF4-FFF2-40B4-BE49-F238E27FC236}">
              <a16:creationId xmlns:a16="http://schemas.microsoft.com/office/drawing/2014/main" id="{DFA96778-4FE1-4B98-9605-BF5205EABC94}"/>
            </a:ext>
          </a:extLst>
        </xdr:cNvPr>
        <xdr:cNvSpPr/>
      </xdr:nvSpPr>
      <xdr:spPr>
        <a:xfrm>
          <a:off x="27432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F_Inputs_</a:t>
          </a:r>
          <a:r>
            <a:rPr lang="en-GB" sz="1100" baseline="0">
              <a:latin typeface="Calibri" panose="020F0502020204030204" pitchFamily="34" charset="0"/>
              <a:ea typeface="Calibri" panose="020F0502020204030204" pitchFamily="34" charset="0"/>
              <a:cs typeface="Calibri" panose="020F0502020204030204" pitchFamily="34" charset="0"/>
            </a:rPr>
            <a:t>Formatted</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8</xdr:col>
      <xdr:colOff>0</xdr:colOff>
      <xdr:row>3</xdr:row>
      <xdr:rowOff>0</xdr:rowOff>
    </xdr:from>
    <xdr:to>
      <xdr:col>10</xdr:col>
      <xdr:colOff>47625</xdr:colOff>
      <xdr:row>9</xdr:row>
      <xdr:rowOff>0</xdr:rowOff>
    </xdr:to>
    <xdr:sp macro="" textlink="">
      <xdr:nvSpPr>
        <xdr:cNvPr id="4" name="Rectangle 3">
          <a:extLst>
            <a:ext uri="{FF2B5EF4-FFF2-40B4-BE49-F238E27FC236}">
              <a16:creationId xmlns:a16="http://schemas.microsoft.com/office/drawing/2014/main" id="{1E736F1D-1C38-496D-A610-460B89C8D85F}"/>
            </a:ext>
          </a:extLst>
        </xdr:cNvPr>
        <xdr:cNvSpPr/>
      </xdr:nvSpPr>
      <xdr:spPr>
        <a:xfrm>
          <a:off x="4800600"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Overrides</a:t>
          </a:r>
        </a:p>
      </xdr:txBody>
    </xdr:sp>
    <xdr:clientData/>
  </xdr:twoCellAnchor>
  <xdr:twoCellAnchor>
    <xdr:from>
      <xdr:col>11</xdr:col>
      <xdr:colOff>9525</xdr:colOff>
      <xdr:row>3</xdr:row>
      <xdr:rowOff>0</xdr:rowOff>
    </xdr:from>
    <xdr:to>
      <xdr:col>13</xdr:col>
      <xdr:colOff>57150</xdr:colOff>
      <xdr:row>9</xdr:row>
      <xdr:rowOff>0</xdr:rowOff>
    </xdr:to>
    <xdr:sp macro="" textlink="">
      <xdr:nvSpPr>
        <xdr:cNvPr id="5" name="Rectangle 4">
          <a:extLst>
            <a:ext uri="{FF2B5EF4-FFF2-40B4-BE49-F238E27FC236}">
              <a16:creationId xmlns:a16="http://schemas.microsoft.com/office/drawing/2014/main" id="{14CD9E2F-6F3A-4B80-A67D-2EE1042BC20C}"/>
            </a:ext>
          </a:extLst>
        </xdr:cNvPr>
        <xdr:cNvSpPr/>
      </xdr:nvSpPr>
      <xdr:spPr>
        <a:xfrm>
          <a:off x="6867525" y="68580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FD_Input</a:t>
          </a:r>
          <a:r>
            <a:rPr lang="en-GB" sz="1100" baseline="0">
              <a:latin typeface="Calibri" panose="020F0502020204030204" pitchFamily="34" charset="0"/>
              <a:ea typeface="Calibri" panose="020F0502020204030204" pitchFamily="34" charset="0"/>
              <a:cs typeface="Calibri" panose="020F0502020204030204" pitchFamily="34" charset="0"/>
            </a:rPr>
            <a:t>_Final_Data</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14</xdr:col>
      <xdr:colOff>28575</xdr:colOff>
      <xdr:row>3</xdr:row>
      <xdr:rowOff>9525</xdr:rowOff>
    </xdr:from>
    <xdr:to>
      <xdr:col>16</xdr:col>
      <xdr:colOff>76200</xdr:colOff>
      <xdr:row>9</xdr:row>
      <xdr:rowOff>9525</xdr:rowOff>
    </xdr:to>
    <xdr:sp macro="" textlink="">
      <xdr:nvSpPr>
        <xdr:cNvPr id="24" name="Rectangle 5">
          <a:extLst>
            <a:ext uri="{FF2B5EF4-FFF2-40B4-BE49-F238E27FC236}">
              <a16:creationId xmlns:a16="http://schemas.microsoft.com/office/drawing/2014/main" id="{98C02546-ADF0-4D65-9B0E-AF3357709142}"/>
            </a:ext>
          </a:extLst>
        </xdr:cNvPr>
        <xdr:cNvSpPr/>
      </xdr:nvSpPr>
      <xdr:spPr>
        <a:xfrm>
          <a:off x="89439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Additional_Analysis</a:t>
          </a:r>
        </a:p>
      </xdr:txBody>
    </xdr:sp>
    <xdr:clientData/>
  </xdr:twoCellAnchor>
  <xdr:twoCellAnchor>
    <xdr:from>
      <xdr:col>17</xdr:col>
      <xdr:colOff>28575</xdr:colOff>
      <xdr:row>3</xdr:row>
      <xdr:rowOff>9525</xdr:rowOff>
    </xdr:from>
    <xdr:to>
      <xdr:col>19</xdr:col>
      <xdr:colOff>76200</xdr:colOff>
      <xdr:row>9</xdr:row>
      <xdr:rowOff>9525</xdr:rowOff>
    </xdr:to>
    <xdr:sp macro="" textlink="">
      <xdr:nvSpPr>
        <xdr:cNvPr id="7" name="Rectangle 6">
          <a:extLst>
            <a:ext uri="{FF2B5EF4-FFF2-40B4-BE49-F238E27FC236}">
              <a16:creationId xmlns:a16="http://schemas.microsoft.com/office/drawing/2014/main" id="{3E91B28D-1AD5-4981-BA12-F8B2D391ABF3}"/>
            </a:ext>
          </a:extLst>
        </xdr:cNvPr>
        <xdr:cNvSpPr/>
      </xdr:nvSpPr>
      <xdr:spPr>
        <a:xfrm>
          <a:off x="11001375" y="6953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Output_Final_PCLs</a:t>
          </a:r>
        </a:p>
      </xdr:txBody>
    </xdr:sp>
    <xdr:clientData/>
  </xdr:twoCellAnchor>
  <xdr:twoCellAnchor>
    <xdr:from>
      <xdr:col>2</xdr:col>
      <xdr:colOff>9525</xdr:colOff>
      <xdr:row>11</xdr:row>
      <xdr:rowOff>95250</xdr:rowOff>
    </xdr:from>
    <xdr:to>
      <xdr:col>4</xdr:col>
      <xdr:colOff>95250</xdr:colOff>
      <xdr:row>17</xdr:row>
      <xdr:rowOff>95250</xdr:rowOff>
    </xdr:to>
    <xdr:sp macro="" textlink="">
      <xdr:nvSpPr>
        <xdr:cNvPr id="8" name="Rectangle 7">
          <a:extLst>
            <a:ext uri="{FF2B5EF4-FFF2-40B4-BE49-F238E27FC236}">
              <a16:creationId xmlns:a16="http://schemas.microsoft.com/office/drawing/2014/main" id="{18227B3C-EAD4-4424-9EA3-52FDFCA9ACF5}"/>
            </a:ext>
          </a:extLst>
        </xdr:cNvPr>
        <xdr:cNvSpPr/>
      </xdr:nvSpPr>
      <xdr:spPr>
        <a:xfrm>
          <a:off x="695325" y="2152650"/>
          <a:ext cx="14573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PR19_PCLs</a:t>
          </a:r>
        </a:p>
      </xdr:txBody>
    </xdr:sp>
    <xdr:clientData/>
  </xdr:twoCellAnchor>
  <xdr:twoCellAnchor>
    <xdr:from>
      <xdr:col>4</xdr:col>
      <xdr:colOff>66675</xdr:colOff>
      <xdr:row>6</xdr:row>
      <xdr:rowOff>0</xdr:rowOff>
    </xdr:from>
    <xdr:to>
      <xdr:col>5</xdr:col>
      <xdr:colOff>0</xdr:colOff>
      <xdr:row>6</xdr:row>
      <xdr:rowOff>9525</xdr:rowOff>
    </xdr:to>
    <xdr:cxnSp macro="">
      <xdr:nvCxnSpPr>
        <xdr:cNvPr id="9" name="Straight Arrow Connector 9">
          <a:extLst>
            <a:ext uri="{FF2B5EF4-FFF2-40B4-BE49-F238E27FC236}">
              <a16:creationId xmlns:a16="http://schemas.microsoft.com/office/drawing/2014/main" id="{3874EA35-CBCE-4D8A-83F0-CCA354D61312}"/>
            </a:ext>
          </a:extLst>
        </xdr:cNvPr>
        <xdr:cNvCxnSpPr>
          <a:stCxn id="2" idx="3"/>
          <a:endCxn id="3" idx="1"/>
        </xdr:cNvCxnSpPr>
      </xdr:nvCxnSpPr>
      <xdr:spPr>
        <a:xfrm flipV="1">
          <a:off x="2124075"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57150</xdr:colOff>
      <xdr:row>6</xdr:row>
      <xdr:rowOff>0</xdr:rowOff>
    </xdr:from>
    <xdr:to>
      <xdr:col>7</xdr:col>
      <xdr:colOff>676275</xdr:colOff>
      <xdr:row>6</xdr:row>
      <xdr:rowOff>9525</xdr:rowOff>
    </xdr:to>
    <xdr:cxnSp macro="">
      <xdr:nvCxnSpPr>
        <xdr:cNvPr id="10" name="Straight Arrow Connector 11">
          <a:extLst>
            <a:ext uri="{FF2B5EF4-FFF2-40B4-BE49-F238E27FC236}">
              <a16:creationId xmlns:a16="http://schemas.microsoft.com/office/drawing/2014/main" id="{11999C4A-9ED9-42FC-A5AD-B07CF3C421E2}"/>
            </a:ext>
          </a:extLst>
        </xdr:cNvPr>
        <xdr:cNvCxnSpPr/>
      </xdr:nvCxnSpPr>
      <xdr:spPr>
        <a:xfrm flipV="1">
          <a:off x="41719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57150</xdr:colOff>
      <xdr:row>6</xdr:row>
      <xdr:rowOff>0</xdr:rowOff>
    </xdr:from>
    <xdr:to>
      <xdr:col>10</xdr:col>
      <xdr:colOff>676275</xdr:colOff>
      <xdr:row>6</xdr:row>
      <xdr:rowOff>9525</xdr:rowOff>
    </xdr:to>
    <xdr:cxnSp macro="">
      <xdr:nvCxnSpPr>
        <xdr:cNvPr id="11" name="Straight Arrow Connector 12">
          <a:extLst>
            <a:ext uri="{FF2B5EF4-FFF2-40B4-BE49-F238E27FC236}">
              <a16:creationId xmlns:a16="http://schemas.microsoft.com/office/drawing/2014/main" id="{DEAE7FB8-CA99-4978-9BC1-27B0E714A0BC}"/>
            </a:ext>
          </a:extLst>
        </xdr:cNvPr>
        <xdr:cNvCxnSpPr/>
      </xdr:nvCxnSpPr>
      <xdr:spPr>
        <a:xfrm flipV="1">
          <a:off x="6229350"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66675</xdr:colOff>
      <xdr:row>6</xdr:row>
      <xdr:rowOff>0</xdr:rowOff>
    </xdr:from>
    <xdr:to>
      <xdr:col>14</xdr:col>
      <xdr:colOff>0</xdr:colOff>
      <xdr:row>6</xdr:row>
      <xdr:rowOff>9525</xdr:rowOff>
    </xdr:to>
    <xdr:cxnSp macro="">
      <xdr:nvCxnSpPr>
        <xdr:cNvPr id="12" name="Straight Arrow Connector 13">
          <a:extLst>
            <a:ext uri="{FF2B5EF4-FFF2-40B4-BE49-F238E27FC236}">
              <a16:creationId xmlns:a16="http://schemas.microsoft.com/office/drawing/2014/main" id="{CD827517-1D8A-41B4-BEA8-E5331FDF19D1}"/>
            </a:ext>
          </a:extLst>
        </xdr:cNvPr>
        <xdr:cNvCxnSpPr/>
      </xdr:nvCxnSpPr>
      <xdr:spPr>
        <a:xfrm flipV="1">
          <a:off x="8296275" y="120015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76200</xdr:colOff>
      <xdr:row>6</xdr:row>
      <xdr:rowOff>9525</xdr:rowOff>
    </xdr:from>
    <xdr:to>
      <xdr:col>17</xdr:col>
      <xdr:colOff>9525</xdr:colOff>
      <xdr:row>6</xdr:row>
      <xdr:rowOff>19050</xdr:rowOff>
    </xdr:to>
    <xdr:cxnSp macro="">
      <xdr:nvCxnSpPr>
        <xdr:cNvPr id="13" name="Straight Arrow Connector 14">
          <a:extLst>
            <a:ext uri="{FF2B5EF4-FFF2-40B4-BE49-F238E27FC236}">
              <a16:creationId xmlns:a16="http://schemas.microsoft.com/office/drawing/2014/main" id="{5DB5DB54-2BDA-4245-BE5D-DEC936582EA3}"/>
            </a:ext>
          </a:extLst>
        </xdr:cNvPr>
        <xdr:cNvCxnSpPr/>
      </xdr:nvCxnSpPr>
      <xdr:spPr>
        <a:xfrm flipV="1">
          <a:off x="10363200" y="1209675"/>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95250</xdr:colOff>
      <xdr:row>14</xdr:row>
      <xdr:rowOff>47631</xdr:rowOff>
    </xdr:from>
    <xdr:to>
      <xdr:col>15</xdr:col>
      <xdr:colOff>33131</xdr:colOff>
      <xdr:row>14</xdr:row>
      <xdr:rowOff>57150</xdr:rowOff>
    </xdr:to>
    <xdr:cxnSp macro="">
      <xdr:nvCxnSpPr>
        <xdr:cNvPr id="14" name="Straight Arrow Connector 15">
          <a:extLst>
            <a:ext uri="{FF2B5EF4-FFF2-40B4-BE49-F238E27FC236}">
              <a16:creationId xmlns:a16="http://schemas.microsoft.com/office/drawing/2014/main" id="{B4EC262B-8D43-42CC-9697-802B5015620A}"/>
            </a:ext>
          </a:extLst>
        </xdr:cNvPr>
        <xdr:cNvCxnSpPr/>
      </xdr:nvCxnSpPr>
      <xdr:spPr>
        <a:xfrm flipV="1">
          <a:off x="2152650" y="2619381"/>
          <a:ext cx="7481681"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xdr:row>
      <xdr:rowOff>0</xdr:rowOff>
    </xdr:from>
    <xdr:to>
      <xdr:col>15</xdr:col>
      <xdr:colOff>0</xdr:colOff>
      <xdr:row>14</xdr:row>
      <xdr:rowOff>66675</xdr:rowOff>
    </xdr:to>
    <xdr:cxnSp macro="">
      <xdr:nvCxnSpPr>
        <xdr:cNvPr id="15" name="Straight Arrow Connector 17">
          <a:extLst>
            <a:ext uri="{FF2B5EF4-FFF2-40B4-BE49-F238E27FC236}">
              <a16:creationId xmlns:a16="http://schemas.microsoft.com/office/drawing/2014/main" id="{B88FFECC-2D44-47F5-8122-3FCEEC72A116}"/>
            </a:ext>
          </a:extLst>
        </xdr:cNvPr>
        <xdr:cNvCxnSpPr/>
      </xdr:nvCxnSpPr>
      <xdr:spPr>
        <a:xfrm flipV="1">
          <a:off x="9601200" y="1714500"/>
          <a:ext cx="0" cy="923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2722</xdr:colOff>
      <xdr:row>20</xdr:row>
      <xdr:rowOff>129266</xdr:rowOff>
    </xdr:from>
    <xdr:to>
      <xdr:col>4</xdr:col>
      <xdr:colOff>88447</xdr:colOff>
      <xdr:row>26</xdr:row>
      <xdr:rowOff>129267</xdr:rowOff>
    </xdr:to>
    <xdr:sp macro="" textlink="">
      <xdr:nvSpPr>
        <xdr:cNvPr id="26" name="Rectangle 7">
          <a:extLst>
            <a:ext uri="{FF2B5EF4-FFF2-40B4-BE49-F238E27FC236}">
              <a16:creationId xmlns:a16="http://schemas.microsoft.com/office/drawing/2014/main" id="{86F14BD5-7A0C-4A72-B212-2949988B269A}"/>
            </a:ext>
          </a:extLst>
        </xdr:cNvPr>
        <xdr:cNvSpPr/>
      </xdr:nvSpPr>
      <xdr:spPr>
        <a:xfrm>
          <a:off x="688522" y="3729716"/>
          <a:ext cx="1457325" cy="1028701"/>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PR24_DD_PCLs</a:t>
          </a:r>
        </a:p>
      </xdr:txBody>
    </xdr:sp>
    <xdr:clientData/>
  </xdr:twoCellAnchor>
  <xdr:twoCellAnchor>
    <xdr:from>
      <xdr:col>4</xdr:col>
      <xdr:colOff>88447</xdr:colOff>
      <xdr:row>23</xdr:row>
      <xdr:rowOff>81649</xdr:rowOff>
    </xdr:from>
    <xdr:to>
      <xdr:col>15</xdr:col>
      <xdr:colOff>26328</xdr:colOff>
      <xdr:row>23</xdr:row>
      <xdr:rowOff>91168</xdr:rowOff>
    </xdr:to>
    <xdr:cxnSp macro="">
      <xdr:nvCxnSpPr>
        <xdr:cNvPr id="17" name="Straight Arrow Connector 15">
          <a:extLst>
            <a:ext uri="{FF2B5EF4-FFF2-40B4-BE49-F238E27FC236}">
              <a16:creationId xmlns:a16="http://schemas.microsoft.com/office/drawing/2014/main" id="{1AA1CCE5-9EF6-47C2-A77C-447FBB0CFA07}"/>
            </a:ext>
          </a:extLst>
        </xdr:cNvPr>
        <xdr:cNvCxnSpPr/>
      </xdr:nvCxnSpPr>
      <xdr:spPr>
        <a:xfrm flipV="1">
          <a:off x="2145847" y="4196449"/>
          <a:ext cx="7481681" cy="95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6804</xdr:colOff>
      <xdr:row>14</xdr:row>
      <xdr:rowOff>108856</xdr:rowOff>
    </xdr:from>
    <xdr:to>
      <xdr:col>15</xdr:col>
      <xdr:colOff>6804</xdr:colOff>
      <xdr:row>23</xdr:row>
      <xdr:rowOff>47625</xdr:rowOff>
    </xdr:to>
    <xdr:cxnSp macro="">
      <xdr:nvCxnSpPr>
        <xdr:cNvPr id="18" name="Straight Arrow Connector 17">
          <a:extLst>
            <a:ext uri="{FF2B5EF4-FFF2-40B4-BE49-F238E27FC236}">
              <a16:creationId xmlns:a16="http://schemas.microsoft.com/office/drawing/2014/main" id="{832F9A28-5792-4574-BF4B-4770AE4D18AC}"/>
            </a:ext>
          </a:extLst>
        </xdr:cNvPr>
        <xdr:cNvCxnSpPr/>
      </xdr:nvCxnSpPr>
      <xdr:spPr>
        <a:xfrm flipV="1">
          <a:off x="9608004" y="2680606"/>
          <a:ext cx="0" cy="148181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190500</xdr:colOff>
      <xdr:row>6</xdr:row>
      <xdr:rowOff>38100</xdr:rowOff>
    </xdr:from>
    <xdr:to>
      <xdr:col>20</xdr:col>
      <xdr:colOff>123825</xdr:colOff>
      <xdr:row>6</xdr:row>
      <xdr:rowOff>47625</xdr:rowOff>
    </xdr:to>
    <xdr:cxnSp macro="">
      <xdr:nvCxnSpPr>
        <xdr:cNvPr id="19" name="Straight Arrow Connector 14">
          <a:extLst>
            <a:ext uri="{FF2B5EF4-FFF2-40B4-BE49-F238E27FC236}">
              <a16:creationId xmlns:a16="http://schemas.microsoft.com/office/drawing/2014/main" id="{28FE4E3B-9CEE-45E0-BFC7-A15893512BB0}"/>
            </a:ext>
          </a:extLst>
        </xdr:cNvPr>
        <xdr:cNvCxnSpPr/>
      </xdr:nvCxnSpPr>
      <xdr:spPr>
        <a:xfrm flipV="1">
          <a:off x="13220700" y="106680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323850</xdr:colOff>
      <xdr:row>2</xdr:row>
      <xdr:rowOff>161925</xdr:rowOff>
    </xdr:from>
    <xdr:to>
      <xdr:col>22</xdr:col>
      <xdr:colOff>371475</xdr:colOff>
      <xdr:row>8</xdr:row>
      <xdr:rowOff>161925</xdr:rowOff>
    </xdr:to>
    <xdr:sp macro="" textlink="">
      <xdr:nvSpPr>
        <xdr:cNvPr id="74" name="Rectangle 19">
          <a:extLst>
            <a:ext uri="{FF2B5EF4-FFF2-40B4-BE49-F238E27FC236}">
              <a16:creationId xmlns:a16="http://schemas.microsoft.com/office/drawing/2014/main" id="{6647A3DF-F870-48E2-AD6B-2E3542533461}"/>
            </a:ext>
          </a:extLst>
        </xdr:cNvPr>
        <xdr:cNvSpPr/>
      </xdr:nvSpPr>
      <xdr:spPr>
        <a:xfrm>
          <a:off x="14039850" y="5048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F_Outputs_Mapping</a:t>
          </a:r>
        </a:p>
      </xdr:txBody>
    </xdr:sp>
    <xdr:clientData/>
  </xdr:twoCellAnchor>
  <xdr:twoCellAnchor>
    <xdr:from>
      <xdr:col>20</xdr:col>
      <xdr:colOff>333375</xdr:colOff>
      <xdr:row>10</xdr:row>
      <xdr:rowOff>57150</xdr:rowOff>
    </xdr:from>
    <xdr:to>
      <xdr:col>22</xdr:col>
      <xdr:colOff>381000</xdr:colOff>
      <xdr:row>16</xdr:row>
      <xdr:rowOff>57150</xdr:rowOff>
    </xdr:to>
    <xdr:sp macro="" textlink="">
      <xdr:nvSpPr>
        <xdr:cNvPr id="103" name="Rectangle 23">
          <a:extLst>
            <a:ext uri="{FF2B5EF4-FFF2-40B4-BE49-F238E27FC236}">
              <a16:creationId xmlns:a16="http://schemas.microsoft.com/office/drawing/2014/main" id="{4B3FD6CE-B1A2-462E-BB09-64E8F7FE7BDC}"/>
            </a:ext>
          </a:extLst>
        </xdr:cNvPr>
        <xdr:cNvSpPr/>
      </xdr:nvSpPr>
      <xdr:spPr>
        <a:xfrm>
          <a:off x="14049375" y="1771650"/>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F_Outputs_Prep</a:t>
          </a:r>
        </a:p>
      </xdr:txBody>
    </xdr:sp>
    <xdr:clientData/>
  </xdr:twoCellAnchor>
  <xdr:twoCellAnchor>
    <xdr:from>
      <xdr:col>22</xdr:col>
      <xdr:colOff>504825</xdr:colOff>
      <xdr:row>5</xdr:row>
      <xdr:rowOff>133350</xdr:rowOff>
    </xdr:from>
    <xdr:to>
      <xdr:col>23</xdr:col>
      <xdr:colOff>438150</xdr:colOff>
      <xdr:row>5</xdr:row>
      <xdr:rowOff>142875</xdr:rowOff>
    </xdr:to>
    <xdr:cxnSp macro="">
      <xdr:nvCxnSpPr>
        <xdr:cNvPr id="88" name="Straight Arrow Connector 14">
          <a:extLst>
            <a:ext uri="{FF2B5EF4-FFF2-40B4-BE49-F238E27FC236}">
              <a16:creationId xmlns:a16="http://schemas.microsoft.com/office/drawing/2014/main" id="{F7C47B15-572D-413F-B9C1-FA2C201DF79E}"/>
            </a:ext>
          </a:extLst>
        </xdr:cNvPr>
        <xdr:cNvCxnSpPr/>
      </xdr:nvCxnSpPr>
      <xdr:spPr>
        <a:xfrm flipV="1">
          <a:off x="15592425" y="990600"/>
          <a:ext cx="61912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466725</xdr:colOff>
      <xdr:row>12</xdr:row>
      <xdr:rowOff>142875</xdr:rowOff>
    </xdr:from>
    <xdr:to>
      <xdr:col>24</xdr:col>
      <xdr:colOff>609600</xdr:colOff>
      <xdr:row>12</xdr:row>
      <xdr:rowOff>152400</xdr:rowOff>
    </xdr:to>
    <xdr:cxnSp macro="">
      <xdr:nvCxnSpPr>
        <xdr:cNvPr id="106" name="Straight Arrow Connector 14">
          <a:extLst>
            <a:ext uri="{FF2B5EF4-FFF2-40B4-BE49-F238E27FC236}">
              <a16:creationId xmlns:a16="http://schemas.microsoft.com/office/drawing/2014/main" id="{A8B8BDFE-E00B-4349-B871-72644A9C6C57}"/>
            </a:ext>
          </a:extLst>
        </xdr:cNvPr>
        <xdr:cNvCxnSpPr/>
      </xdr:nvCxnSpPr>
      <xdr:spPr>
        <a:xfrm>
          <a:off x="15554325" y="2200275"/>
          <a:ext cx="1514475"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657225</xdr:colOff>
      <xdr:row>8</xdr:row>
      <xdr:rowOff>152400</xdr:rowOff>
    </xdr:from>
    <xdr:to>
      <xdr:col>24</xdr:col>
      <xdr:colOff>666750</xdr:colOff>
      <xdr:row>12</xdr:row>
      <xdr:rowOff>152400</xdr:rowOff>
    </xdr:to>
    <xdr:cxnSp macro="">
      <xdr:nvCxnSpPr>
        <xdr:cNvPr id="99" name="Straight Arrow Connector 27">
          <a:extLst>
            <a:ext uri="{FF2B5EF4-FFF2-40B4-BE49-F238E27FC236}">
              <a16:creationId xmlns:a16="http://schemas.microsoft.com/office/drawing/2014/main" id="{925E2CCD-06FB-40CB-9C4C-306D90D52608}"/>
            </a:ext>
          </a:extLst>
        </xdr:cNvPr>
        <xdr:cNvCxnSpPr/>
      </xdr:nvCxnSpPr>
      <xdr:spPr>
        <a:xfrm flipV="1">
          <a:off x="17116425" y="1524000"/>
          <a:ext cx="9525" cy="6858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619125</xdr:colOff>
      <xdr:row>2</xdr:row>
      <xdr:rowOff>123825</xdr:rowOff>
    </xdr:from>
    <xdr:to>
      <xdr:col>25</xdr:col>
      <xdr:colOff>666750</xdr:colOff>
      <xdr:row>8</xdr:row>
      <xdr:rowOff>123825</xdr:rowOff>
    </xdr:to>
    <xdr:sp macro="" textlink="">
      <xdr:nvSpPr>
        <xdr:cNvPr id="96" name="Rectangle 29">
          <a:extLst>
            <a:ext uri="{FF2B5EF4-FFF2-40B4-BE49-F238E27FC236}">
              <a16:creationId xmlns:a16="http://schemas.microsoft.com/office/drawing/2014/main" id="{B4B30005-8B62-42DB-992D-0EF4EF8BBCD3}"/>
            </a:ext>
          </a:extLst>
        </xdr:cNvPr>
        <xdr:cNvSpPr/>
      </xdr:nvSpPr>
      <xdr:spPr>
        <a:xfrm>
          <a:off x="16392525" y="466725"/>
          <a:ext cx="1419225" cy="10287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100">
              <a:latin typeface="Calibri" panose="020F0502020204030204" pitchFamily="34" charset="0"/>
              <a:ea typeface="Calibri" panose="020F0502020204030204" pitchFamily="34" charset="0"/>
              <a:cs typeface="Calibri" panose="020F0502020204030204" pitchFamily="34" charset="0"/>
            </a:rPr>
            <a:t>F_Outputs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409668</xdr:colOff>
      <xdr:row>45</xdr:row>
      <xdr:rowOff>40184</xdr:rowOff>
    </xdr:from>
    <xdr:to>
      <xdr:col>14</xdr:col>
      <xdr:colOff>392906</xdr:colOff>
      <xdr:row>45</xdr:row>
      <xdr:rowOff>702469</xdr:rowOff>
    </xdr:to>
    <xdr:sp macro="" textlink="">
      <xdr:nvSpPr>
        <xdr:cNvPr id="2" name="TextBox 1">
          <a:extLst>
            <a:ext uri="{FF2B5EF4-FFF2-40B4-BE49-F238E27FC236}">
              <a16:creationId xmlns:a16="http://schemas.microsoft.com/office/drawing/2014/main" id="{46F6F35A-F933-450F-B05A-3F550F3418F7}"/>
            </a:ext>
          </a:extLst>
        </xdr:cNvPr>
        <xdr:cNvSpPr txBox="1"/>
      </xdr:nvSpPr>
      <xdr:spPr>
        <a:xfrm>
          <a:off x="14470949" y="11243965"/>
          <a:ext cx="3019332" cy="662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set the 2024-25 baseline</a:t>
          </a:r>
          <a:r>
            <a:rPr lang="en-GB" sz="1100" baseline="0">
              <a:latin typeface="Calibri" panose="020F0502020204030204" pitchFamily="34" charset="0"/>
              <a:ea typeface="Calibri" panose="020F0502020204030204" pitchFamily="34" charset="0"/>
              <a:cs typeface="Calibri" panose="020F0502020204030204" pitchFamily="34" charset="0"/>
            </a:rPr>
            <a:t> by taking the median of each company's average performance from 2020-24 (26.61)</a:t>
          </a:r>
          <a:br>
            <a:rPr lang="en-GB" sz="1100" baseline="0">
              <a:latin typeface="Calibri" panose="020F0502020204030204" pitchFamily="34" charset="0"/>
              <a:ea typeface="Calibri" panose="020F0502020204030204" pitchFamily="34" charset="0"/>
              <a:cs typeface="Calibri" panose="020F0502020204030204" pitchFamily="34" charset="0"/>
            </a:rPr>
          </a:b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3</xdr:col>
      <xdr:colOff>427567</xdr:colOff>
      <xdr:row>36</xdr:row>
      <xdr:rowOff>30691</xdr:rowOff>
    </xdr:from>
    <xdr:to>
      <xdr:col>7</xdr:col>
      <xdr:colOff>190500</xdr:colOff>
      <xdr:row>37</xdr:row>
      <xdr:rowOff>261938</xdr:rowOff>
    </xdr:to>
    <xdr:sp macro="" textlink="">
      <xdr:nvSpPr>
        <xdr:cNvPr id="4" name="TextBox 3">
          <a:extLst>
            <a:ext uri="{FF2B5EF4-FFF2-40B4-BE49-F238E27FC236}">
              <a16:creationId xmlns:a16="http://schemas.microsoft.com/office/drawing/2014/main" id="{7D045C50-C3D8-49CC-BDD6-841B0154C457}"/>
            </a:ext>
          </a:extLst>
        </xdr:cNvPr>
        <xdr:cNvSpPr txBox="1"/>
      </xdr:nvSpPr>
      <xdr:spPr>
        <a:xfrm>
          <a:off x="6392598" y="7876910"/>
          <a:ext cx="3811058" cy="5646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set the 2029-30 level</a:t>
          </a:r>
          <a:r>
            <a:rPr lang="en-GB" sz="1100" baseline="0">
              <a:latin typeface="Calibri" panose="020F0502020204030204" pitchFamily="34" charset="0"/>
              <a:ea typeface="Calibri" panose="020F0502020204030204" pitchFamily="34" charset="0"/>
              <a:cs typeface="Calibri" panose="020F0502020204030204" pitchFamily="34" charset="0"/>
            </a:rPr>
            <a:t> at 30% improvement from the 2024-25 baseline.</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12</xdr:col>
      <xdr:colOff>0</xdr:colOff>
      <xdr:row>69</xdr:row>
      <xdr:rowOff>1</xdr:rowOff>
    </xdr:from>
    <xdr:to>
      <xdr:col>14</xdr:col>
      <xdr:colOff>757144</xdr:colOff>
      <xdr:row>69</xdr:row>
      <xdr:rowOff>702469</xdr:rowOff>
    </xdr:to>
    <xdr:sp macro="" textlink="">
      <xdr:nvSpPr>
        <xdr:cNvPr id="3" name="TextBox 2">
          <a:extLst>
            <a:ext uri="{FF2B5EF4-FFF2-40B4-BE49-F238E27FC236}">
              <a16:creationId xmlns:a16="http://schemas.microsoft.com/office/drawing/2014/main" id="{BD3B68A9-4C0F-4D68-81ED-38716167D4F6}"/>
            </a:ext>
          </a:extLst>
        </xdr:cNvPr>
        <xdr:cNvSpPr txBox="1"/>
      </xdr:nvSpPr>
      <xdr:spPr>
        <a:xfrm>
          <a:off x="13096875" y="17656970"/>
          <a:ext cx="2304957" cy="7024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We apply a 30% stretch from the baseline (2024-25) to set the 2029-30 level.</a:t>
          </a:r>
          <a:r>
            <a:rPr lang="en-GB" sz="1100" baseline="0">
              <a:latin typeface="Calibri" panose="020F0502020204030204" pitchFamily="34" charset="0"/>
              <a:ea typeface="Calibri" panose="020F0502020204030204" pitchFamily="34" charset="0"/>
              <a:cs typeface="Calibri" panose="020F0502020204030204" pitchFamily="34" charset="0"/>
            </a:rPr>
            <a:t> </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198756</xdr:colOff>
      <xdr:row>52</xdr:row>
      <xdr:rowOff>151718</xdr:rowOff>
    </xdr:from>
    <xdr:to>
      <xdr:col>11</xdr:col>
      <xdr:colOff>122463</xdr:colOff>
      <xdr:row>57</xdr:row>
      <xdr:rowOff>81642</xdr:rowOff>
    </xdr:to>
    <xdr:sp macro="" textlink="">
      <xdr:nvSpPr>
        <xdr:cNvPr id="2" name="TextBox 1">
          <a:extLst>
            <a:ext uri="{FF2B5EF4-FFF2-40B4-BE49-F238E27FC236}">
              <a16:creationId xmlns:a16="http://schemas.microsoft.com/office/drawing/2014/main" id="{C6C1A9FC-DF35-4ACB-B199-0744D07A6BC6}"/>
            </a:ext>
          </a:extLst>
        </xdr:cNvPr>
        <xdr:cNvSpPr txBox="1"/>
      </xdr:nvSpPr>
      <xdr:spPr>
        <a:xfrm>
          <a:off x="7648667" y="9921647"/>
          <a:ext cx="2944493" cy="9096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CMA incorporate 2024-25 data into the baseline, which is calculated using the median of average company performance over 2020-25 (HDD is excluded from this due to small size).</a:t>
          </a:r>
        </a:p>
      </xdr:txBody>
    </xdr:sp>
    <xdr:clientData/>
  </xdr:twoCellAnchor>
  <xdr:twoCellAnchor>
    <xdr:from>
      <xdr:col>3</xdr:col>
      <xdr:colOff>427567</xdr:colOff>
      <xdr:row>47</xdr:row>
      <xdr:rowOff>30691</xdr:rowOff>
    </xdr:from>
    <xdr:to>
      <xdr:col>6</xdr:col>
      <xdr:colOff>170089</xdr:colOff>
      <xdr:row>49</xdr:row>
      <xdr:rowOff>149679</xdr:rowOff>
    </xdr:to>
    <xdr:sp macro="" textlink="">
      <xdr:nvSpPr>
        <xdr:cNvPr id="3" name="TextBox 2">
          <a:extLst>
            <a:ext uri="{FF2B5EF4-FFF2-40B4-BE49-F238E27FC236}">
              <a16:creationId xmlns:a16="http://schemas.microsoft.com/office/drawing/2014/main" id="{4DE59F4F-06F4-4A46-8F5C-465CFC7CA966}"/>
            </a:ext>
          </a:extLst>
        </xdr:cNvPr>
        <xdr:cNvSpPr txBox="1"/>
      </xdr:nvSpPr>
      <xdr:spPr>
        <a:xfrm>
          <a:off x="3094567" y="8399084"/>
          <a:ext cx="2640843" cy="71770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CMA maintain out approach to  set the 2029-30 level</a:t>
          </a:r>
          <a:r>
            <a:rPr lang="en-GB" sz="1100" baseline="0">
              <a:latin typeface="Calibri" panose="020F0502020204030204" pitchFamily="34" charset="0"/>
              <a:ea typeface="Calibri" panose="020F0502020204030204" pitchFamily="34" charset="0"/>
              <a:cs typeface="Calibri" panose="020F0502020204030204" pitchFamily="34" charset="0"/>
            </a:rPr>
            <a:t> at 30% improvement from the 2024-25 baseline.</a:t>
          </a:r>
          <a:endParaRPr lang="en-GB" sz="1100">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10</xdr:col>
      <xdr:colOff>562656</xdr:colOff>
      <xdr:row>32</xdr:row>
      <xdr:rowOff>27215</xdr:rowOff>
    </xdr:from>
    <xdr:to>
      <xdr:col>13</xdr:col>
      <xdr:colOff>340178</xdr:colOff>
      <xdr:row>36</xdr:row>
      <xdr:rowOff>4762</xdr:rowOff>
    </xdr:to>
    <xdr:sp macro="" textlink="">
      <xdr:nvSpPr>
        <xdr:cNvPr id="5" name="TextBox 4">
          <a:extLst>
            <a:ext uri="{FF2B5EF4-FFF2-40B4-BE49-F238E27FC236}">
              <a16:creationId xmlns:a16="http://schemas.microsoft.com/office/drawing/2014/main" id="{BF467027-9EBF-4D58-B1FF-E9DDCCA2E5AE}"/>
            </a:ext>
          </a:extLst>
        </xdr:cNvPr>
        <xdr:cNvSpPr txBox="1"/>
      </xdr:nvSpPr>
      <xdr:spPr>
        <a:xfrm>
          <a:off x="10074049" y="5742215"/>
          <a:ext cx="2798308" cy="68511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latin typeface="Calibri" panose="020F0502020204030204" pitchFamily="34" charset="0"/>
              <a:ea typeface="Calibri" panose="020F0502020204030204" pitchFamily="34" charset="0"/>
              <a:cs typeface="Calibri" panose="020F0502020204030204" pitchFamily="34" charset="0"/>
            </a:rPr>
            <a:t>CMA</a:t>
          </a:r>
          <a:r>
            <a:rPr lang="en-GB" sz="1100" baseline="0">
              <a:latin typeface="Calibri" panose="020F0502020204030204" pitchFamily="34" charset="0"/>
              <a:ea typeface="Calibri" panose="020F0502020204030204" pitchFamily="34" charset="0"/>
              <a:cs typeface="Calibri" panose="020F0502020204030204" pitchFamily="34" charset="0"/>
            </a:rPr>
            <a:t> maintain our approach to</a:t>
          </a:r>
          <a:r>
            <a:rPr lang="en-GB" sz="1100">
              <a:latin typeface="Calibri" panose="020F0502020204030204" pitchFamily="34" charset="0"/>
              <a:ea typeface="Calibri" panose="020F0502020204030204" pitchFamily="34" charset="0"/>
              <a:cs typeface="Calibri" panose="020F0502020204030204" pitchFamily="34" charset="0"/>
            </a:rPr>
            <a:t> set the same annual improvement (linear) between the 2024-25 baseline and 2029-30 PCL.</a:t>
          </a:r>
        </a:p>
      </xdr:txBody>
    </xdr:sp>
    <xdr:clientData/>
  </xdr:twoCellAnchor>
</xdr:wsDr>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R24.gov.u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view.officeapps.live.com/op/view.aspx?src=https%3A%2F%2Fwww.ofwat.gov.uk%2Fwp-content%2Fuploads%2F2026%2F01%2FHistorical-performance-trends-for-PR24-V6.0.xlsx&amp;wdOrigin=BROWSELINK"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FAD-576F-425D-AD5A-7A03A4D5F976}">
  <sheetPr>
    <tabColor theme="5" tint="0.79998168889431442"/>
    <outlinePr summaryBelow="0" summaryRight="0"/>
  </sheetPr>
  <dimension ref="A1:J63"/>
  <sheetViews>
    <sheetView showGridLines="0" zoomScale="80" zoomScaleNormal="80" workbookViewId="0"/>
  </sheetViews>
  <sheetFormatPr defaultColWidth="0" defaultRowHeight="0" customHeight="1" zeroHeight="1"/>
  <cols>
    <col min="1" max="1" width="7.625" style="159" customWidth="1"/>
    <col min="2" max="2" width="57.625" style="159" bestFit="1" customWidth="1"/>
    <col min="3" max="3" width="14.25" style="159" customWidth="1"/>
    <col min="4" max="9" width="8" style="159" customWidth="1"/>
    <col min="10" max="10" width="13" style="159" customWidth="1"/>
    <col min="11" max="13" width="8" style="159" hidden="1" customWidth="1"/>
    <col min="14" max="16384" width="8" style="159" hidden="1"/>
  </cols>
  <sheetData>
    <row r="1" spans="1:10" s="210" customFormat="1" ht="31.5">
      <c r="A1" s="208" t="e">
        <f ca="1" xml:space="preserve"> RIGHT(CELL("filename", $A$1), LEN(CELL("filename", $A$1)) - SEARCH("]", CELL("filename", $A$1)))</f>
        <v>#VALUE!</v>
      </c>
      <c r="B1" s="208"/>
      <c r="C1" s="209"/>
      <c r="D1" s="209"/>
      <c r="E1" s="209"/>
      <c r="F1" s="209"/>
      <c r="G1" s="209"/>
      <c r="H1" s="209"/>
      <c r="I1" s="209"/>
      <c r="J1" s="209"/>
    </row>
    <row r="2" spans="1:10" ht="15"/>
    <row r="3" spans="1:10" ht="23.25">
      <c r="B3" s="213" t="s">
        <v>0</v>
      </c>
    </row>
    <row r="4" spans="1:10" ht="15"/>
    <row r="5" spans="1:10" ht="15">
      <c r="B5" s="159" t="s">
        <v>1</v>
      </c>
      <c r="C5" s="212" t="s">
        <v>2</v>
      </c>
    </row>
    <row r="6" spans="1:10" ht="15">
      <c r="B6" s="159" t="s">
        <v>3</v>
      </c>
      <c r="C6" s="180">
        <v>4</v>
      </c>
    </row>
    <row r="7" spans="1:10" ht="15">
      <c r="B7" s="159" t="s">
        <v>4</v>
      </c>
      <c r="C7" s="160" t="e">
        <f ca="1" xml:space="preserve"> MID(CELL("filename"), FIND("[", CELL("filename"), 1) + 1, FIND("]", CELL("filename"), 1) - FIND("[", CELL("filename"), 1) - 1)</f>
        <v>#VALUE!</v>
      </c>
    </row>
    <row r="8" spans="1:10" ht="15">
      <c r="B8" s="159" t="s">
        <v>5</v>
      </c>
      <c r="C8" s="211">
        <v>46113</v>
      </c>
    </row>
    <row r="9" spans="1:10" ht="15"/>
    <row r="10" spans="1:10" ht="15">
      <c r="B10" s="159" t="s">
        <v>6</v>
      </c>
      <c r="C10" s="161" t="s">
        <v>7</v>
      </c>
    </row>
    <row r="11" spans="1:10" ht="15"/>
    <row r="12" spans="1:10" ht="15">
      <c r="B12" s="159" t="s">
        <v>8</v>
      </c>
      <c r="C12" s="162" t="s">
        <v>9</v>
      </c>
    </row>
    <row r="13" spans="1:10" ht="15"/>
    <row r="14" spans="1:10" ht="15"/>
    <row r="15" spans="1:10" ht="15"/>
    <row r="16" spans="1:10" ht="15"/>
    <row r="17" ht="15"/>
    <row r="18" ht="15"/>
    <row r="19" ht="15"/>
    <row r="20" ht="15"/>
    <row r="21" ht="15"/>
    <row r="22" ht="15"/>
    <row r="23" ht="15"/>
    <row r="24" ht="15"/>
    <row r="25" ht="15"/>
    <row r="26" ht="15"/>
    <row r="27" ht="15"/>
    <row r="28" ht="15"/>
    <row r="29" ht="15"/>
    <row r="30" ht="15"/>
    <row r="31" ht="15"/>
    <row r="32" ht="15"/>
    <row r="33" ht="15"/>
    <row r="34" ht="15"/>
    <row r="35" ht="15"/>
    <row r="36" ht="15"/>
    <row r="37" ht="15"/>
    <row r="38" ht="15"/>
    <row r="39" ht="15"/>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sheetData>
  <hyperlinks>
    <hyperlink ref="C10" r:id="rId1" xr:uid="{3DC15964-91BD-4972-8DDC-D4EA1647953F}"/>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C3584-BEE5-4480-A843-728FE3249394}">
  <sheetPr>
    <tabColor theme="6" tint="0.79998168889431442"/>
  </sheetPr>
  <dimension ref="A1:XEQ1116"/>
  <sheetViews>
    <sheetView showGridLines="0" zoomScale="80" zoomScaleNormal="80" workbookViewId="0"/>
  </sheetViews>
  <sheetFormatPr defaultRowHeight="14.25" customHeight="1" zeroHeight="1"/>
  <cols>
    <col min="1" max="1" width="4.625" style="1" customWidth="1"/>
    <col min="2" max="2" width="12.75" style="2" customWidth="1"/>
    <col min="3" max="3" width="21.625" style="206" bestFit="1" customWidth="1"/>
    <col min="4" max="11" width="14.625" style="2" customWidth="1"/>
    <col min="12" max="12" width="30.375" style="2" customWidth="1"/>
    <col min="13" max="13" width="14.625" style="2" customWidth="1"/>
    <col min="14" max="16" width="14.625" style="126" customWidth="1"/>
    <col min="17" max="17" width="14.625" style="2" customWidth="1"/>
  </cols>
  <sheetData>
    <row r="1" spans="1:16371" ht="15">
      <c r="A1" s="198"/>
      <c r="B1" s="198"/>
      <c r="C1" s="199"/>
      <c r="D1" s="198"/>
      <c r="E1" s="198"/>
      <c r="F1" s="198"/>
      <c r="G1" s="198"/>
      <c r="H1" s="198"/>
      <c r="I1" s="198"/>
      <c r="J1" s="198"/>
      <c r="K1" s="198"/>
      <c r="L1" s="198"/>
      <c r="M1" s="198"/>
      <c r="N1" s="200"/>
      <c r="O1" s="200"/>
      <c r="P1" s="200"/>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8"/>
      <c r="IZ1" s="198"/>
      <c r="JA1" s="198"/>
      <c r="JB1" s="198"/>
      <c r="JC1" s="198"/>
      <c r="JD1" s="198"/>
      <c r="JE1" s="198"/>
      <c r="JF1" s="198"/>
      <c r="JG1" s="198"/>
      <c r="JH1" s="198"/>
      <c r="JI1" s="198"/>
      <c r="JJ1" s="198"/>
      <c r="JK1" s="198"/>
      <c r="JL1" s="198"/>
      <c r="JM1" s="198"/>
      <c r="JN1" s="198"/>
      <c r="JO1" s="198"/>
      <c r="JP1" s="198"/>
      <c r="JQ1" s="198"/>
      <c r="JR1" s="198"/>
      <c r="JS1" s="198"/>
      <c r="JT1" s="198"/>
      <c r="JU1" s="198"/>
      <c r="JV1" s="198"/>
      <c r="JW1" s="198"/>
      <c r="JX1" s="198"/>
      <c r="JY1" s="198"/>
      <c r="JZ1" s="198"/>
      <c r="KA1" s="198"/>
      <c r="KB1" s="198"/>
      <c r="KC1" s="198"/>
      <c r="KD1" s="198"/>
      <c r="KE1" s="198"/>
      <c r="KF1" s="198"/>
      <c r="KG1" s="198"/>
      <c r="KH1" s="198"/>
      <c r="KI1" s="198"/>
      <c r="KJ1" s="198"/>
      <c r="KK1" s="198"/>
      <c r="KL1" s="198"/>
      <c r="KM1" s="198"/>
      <c r="KN1" s="198"/>
      <c r="KO1" s="198"/>
      <c r="KP1" s="198"/>
      <c r="KQ1" s="198"/>
      <c r="KR1" s="198"/>
      <c r="KS1" s="198"/>
      <c r="KT1" s="198"/>
      <c r="KU1" s="198"/>
      <c r="KV1" s="198"/>
      <c r="KW1" s="198"/>
      <c r="KX1" s="198"/>
      <c r="KY1" s="198"/>
      <c r="KZ1" s="198"/>
      <c r="LA1" s="198"/>
      <c r="LB1" s="198"/>
      <c r="LC1" s="198"/>
      <c r="LD1" s="198"/>
      <c r="LE1" s="198"/>
      <c r="LF1" s="198"/>
      <c r="LG1" s="198"/>
      <c r="LH1" s="198"/>
      <c r="LI1" s="198"/>
      <c r="LJ1" s="198"/>
      <c r="LK1" s="198"/>
      <c r="LL1" s="198"/>
      <c r="LM1" s="198"/>
      <c r="LN1" s="198"/>
      <c r="LO1" s="198"/>
      <c r="LP1" s="198"/>
      <c r="LQ1" s="198"/>
      <c r="LR1" s="198"/>
      <c r="LS1" s="198"/>
      <c r="LT1" s="198"/>
      <c r="LU1" s="198"/>
      <c r="LV1" s="198"/>
      <c r="LW1" s="198"/>
      <c r="LX1" s="198"/>
      <c r="LY1" s="198"/>
      <c r="LZ1" s="198"/>
      <c r="MA1" s="198"/>
      <c r="MB1" s="198"/>
      <c r="MC1" s="198"/>
      <c r="MD1" s="198"/>
      <c r="ME1" s="198"/>
      <c r="MF1" s="198"/>
      <c r="MG1" s="198"/>
      <c r="MH1" s="198"/>
      <c r="MI1" s="198"/>
      <c r="MJ1" s="198"/>
      <c r="MK1" s="198"/>
      <c r="ML1" s="198"/>
      <c r="MM1" s="198"/>
      <c r="MN1" s="198"/>
      <c r="MO1" s="198"/>
      <c r="MP1" s="198"/>
      <c r="MQ1" s="198"/>
      <c r="MR1" s="198"/>
      <c r="MS1" s="198"/>
      <c r="MT1" s="198"/>
      <c r="MU1" s="198"/>
      <c r="MV1" s="198"/>
      <c r="MW1" s="198"/>
      <c r="MX1" s="198"/>
      <c r="MY1" s="198"/>
      <c r="MZ1" s="198"/>
      <c r="NA1" s="198"/>
      <c r="NB1" s="198"/>
      <c r="NC1" s="198"/>
      <c r="ND1" s="198"/>
      <c r="NE1" s="198"/>
      <c r="NF1" s="198"/>
      <c r="NG1" s="198"/>
      <c r="NH1" s="198"/>
      <c r="NI1" s="198"/>
      <c r="NJ1" s="198"/>
      <c r="NK1" s="198"/>
      <c r="NL1" s="198"/>
      <c r="NM1" s="198"/>
      <c r="NN1" s="198"/>
      <c r="NO1" s="198"/>
      <c r="NP1" s="198"/>
      <c r="NQ1" s="198"/>
      <c r="NR1" s="198"/>
      <c r="NS1" s="198"/>
      <c r="NT1" s="198"/>
      <c r="NU1" s="198"/>
      <c r="NV1" s="198"/>
      <c r="NW1" s="198"/>
      <c r="NX1" s="198"/>
      <c r="NY1" s="198"/>
      <c r="NZ1" s="198"/>
      <c r="OA1" s="198"/>
      <c r="OB1" s="198"/>
      <c r="OC1" s="198"/>
      <c r="OD1" s="198"/>
      <c r="OE1" s="198"/>
      <c r="OF1" s="198"/>
      <c r="OG1" s="198"/>
      <c r="OH1" s="198"/>
      <c r="OI1" s="198"/>
      <c r="OJ1" s="198"/>
      <c r="OK1" s="198"/>
      <c r="OL1" s="198"/>
      <c r="OM1" s="198"/>
      <c r="ON1" s="198"/>
      <c r="OO1" s="198"/>
      <c r="OP1" s="198"/>
      <c r="OQ1" s="198"/>
      <c r="OR1" s="198"/>
      <c r="OS1" s="198"/>
      <c r="OT1" s="198"/>
      <c r="OU1" s="198"/>
      <c r="OV1" s="198"/>
      <c r="OW1" s="198"/>
      <c r="OX1" s="198"/>
      <c r="OY1" s="198"/>
      <c r="OZ1" s="198"/>
      <c r="PA1" s="198"/>
      <c r="PB1" s="198"/>
      <c r="PC1" s="198"/>
      <c r="PD1" s="198"/>
      <c r="PE1" s="198"/>
      <c r="PF1" s="198"/>
      <c r="PG1" s="198"/>
      <c r="PH1" s="198"/>
      <c r="PI1" s="198"/>
      <c r="PJ1" s="198"/>
      <c r="PK1" s="198"/>
      <c r="PL1" s="198"/>
      <c r="PM1" s="198"/>
      <c r="PN1" s="198"/>
      <c r="PO1" s="198"/>
      <c r="PP1" s="198"/>
      <c r="PQ1" s="198"/>
      <c r="PR1" s="198"/>
      <c r="PS1" s="198"/>
      <c r="PT1" s="198"/>
      <c r="PU1" s="198"/>
      <c r="PV1" s="198"/>
      <c r="PW1" s="198"/>
      <c r="PX1" s="198"/>
      <c r="PY1" s="198"/>
      <c r="PZ1" s="198"/>
      <c r="QA1" s="198"/>
      <c r="QB1" s="198"/>
      <c r="QC1" s="198"/>
      <c r="QD1" s="198"/>
      <c r="QE1" s="198"/>
      <c r="QF1" s="198"/>
      <c r="QG1" s="198"/>
      <c r="QH1" s="198"/>
      <c r="QI1" s="198"/>
      <c r="QJ1" s="198"/>
      <c r="QK1" s="198"/>
      <c r="QL1" s="198"/>
      <c r="QM1" s="198"/>
      <c r="QN1" s="198"/>
      <c r="QO1" s="198"/>
      <c r="QP1" s="198"/>
      <c r="QQ1" s="198"/>
      <c r="QR1" s="198"/>
      <c r="QS1" s="198"/>
      <c r="QT1" s="198"/>
      <c r="QU1" s="198"/>
      <c r="QV1" s="198"/>
      <c r="QW1" s="198"/>
      <c r="QX1" s="198"/>
      <c r="QY1" s="198"/>
      <c r="QZ1" s="198"/>
      <c r="RA1" s="198"/>
      <c r="RB1" s="198"/>
      <c r="RC1" s="198"/>
      <c r="RD1" s="198"/>
      <c r="RE1" s="198"/>
      <c r="RF1" s="198"/>
      <c r="RG1" s="198"/>
      <c r="RH1" s="198"/>
      <c r="RI1" s="198"/>
      <c r="RJ1" s="198"/>
      <c r="RK1" s="198"/>
      <c r="RL1" s="198"/>
      <c r="RM1" s="198"/>
      <c r="RN1" s="198"/>
      <c r="RO1" s="198"/>
      <c r="RP1" s="198"/>
      <c r="RQ1" s="198"/>
      <c r="RR1" s="198"/>
      <c r="RS1" s="198"/>
      <c r="RT1" s="198"/>
      <c r="RU1" s="198"/>
      <c r="RV1" s="198"/>
      <c r="RW1" s="198"/>
      <c r="RX1" s="198"/>
      <c r="RY1" s="198"/>
      <c r="RZ1" s="198"/>
      <c r="SA1" s="198"/>
      <c r="SB1" s="198"/>
      <c r="SC1" s="198"/>
      <c r="SD1" s="198"/>
      <c r="SE1" s="198"/>
      <c r="SF1" s="198"/>
      <c r="SG1" s="198"/>
      <c r="SH1" s="198"/>
      <c r="SI1" s="198"/>
      <c r="SJ1" s="198"/>
      <c r="SK1" s="198"/>
      <c r="SL1" s="198"/>
      <c r="SM1" s="198"/>
      <c r="SN1" s="198"/>
      <c r="SO1" s="198"/>
      <c r="SP1" s="198"/>
      <c r="SQ1" s="198"/>
      <c r="SR1" s="198"/>
      <c r="SS1" s="198"/>
      <c r="ST1" s="198"/>
      <c r="SU1" s="198"/>
      <c r="SV1" s="198"/>
      <c r="SW1" s="198"/>
      <c r="SX1" s="198"/>
      <c r="SY1" s="198"/>
      <c r="SZ1" s="198"/>
      <c r="TA1" s="198"/>
      <c r="TB1" s="198"/>
      <c r="TC1" s="198"/>
      <c r="TD1" s="198"/>
      <c r="TE1" s="198"/>
      <c r="TF1" s="198"/>
      <c r="TG1" s="198"/>
      <c r="TH1" s="198"/>
      <c r="TI1" s="198"/>
      <c r="TJ1" s="198"/>
      <c r="TK1" s="198"/>
      <c r="TL1" s="198"/>
      <c r="TM1" s="198"/>
      <c r="TN1" s="198"/>
      <c r="TO1" s="198"/>
      <c r="TP1" s="198"/>
      <c r="TQ1" s="198"/>
      <c r="TR1" s="198"/>
      <c r="TS1" s="198"/>
      <c r="TT1" s="198"/>
      <c r="TU1" s="198"/>
      <c r="TV1" s="198"/>
      <c r="TW1" s="198"/>
      <c r="TX1" s="198"/>
      <c r="TY1" s="198"/>
      <c r="TZ1" s="198"/>
      <c r="UA1" s="198"/>
      <c r="UB1" s="198"/>
      <c r="UC1" s="198"/>
      <c r="UD1" s="198"/>
      <c r="UE1" s="198"/>
      <c r="UF1" s="198"/>
      <c r="UG1" s="198"/>
      <c r="UH1" s="198"/>
      <c r="UI1" s="198"/>
      <c r="UJ1" s="198"/>
      <c r="UK1" s="198"/>
      <c r="UL1" s="198"/>
      <c r="UM1" s="198"/>
      <c r="UN1" s="198"/>
      <c r="UO1" s="198"/>
      <c r="UP1" s="198"/>
      <c r="UQ1" s="198"/>
      <c r="UR1" s="198"/>
      <c r="US1" s="198"/>
      <c r="UT1" s="198"/>
      <c r="UU1" s="198"/>
      <c r="UV1" s="198"/>
      <c r="UW1" s="198"/>
      <c r="UX1" s="198"/>
      <c r="UY1" s="198"/>
      <c r="UZ1" s="198"/>
      <c r="VA1" s="198"/>
      <c r="VB1" s="198"/>
      <c r="VC1" s="198"/>
      <c r="VD1" s="198"/>
      <c r="VE1" s="198"/>
      <c r="VF1" s="198"/>
      <c r="VG1" s="198"/>
      <c r="VH1" s="198"/>
      <c r="VI1" s="198"/>
      <c r="VJ1" s="198"/>
      <c r="VK1" s="198"/>
      <c r="VL1" s="198"/>
      <c r="VM1" s="198"/>
      <c r="VN1" s="198"/>
      <c r="VO1" s="198"/>
      <c r="VP1" s="198"/>
      <c r="VQ1" s="198"/>
      <c r="VR1" s="198"/>
      <c r="VS1" s="198"/>
      <c r="VT1" s="198"/>
      <c r="VU1" s="198"/>
      <c r="VV1" s="198"/>
      <c r="VW1" s="198"/>
      <c r="VX1" s="198"/>
      <c r="VY1" s="198"/>
      <c r="VZ1" s="198"/>
      <c r="WA1" s="198"/>
      <c r="WB1" s="198"/>
      <c r="WC1" s="198"/>
      <c r="WD1" s="198"/>
      <c r="WE1" s="198"/>
      <c r="WF1" s="198"/>
      <c r="WG1" s="198"/>
      <c r="WH1" s="198"/>
      <c r="WI1" s="198"/>
      <c r="WJ1" s="198"/>
      <c r="WK1" s="198"/>
      <c r="WL1" s="198"/>
      <c r="WM1" s="198"/>
      <c r="WN1" s="198"/>
      <c r="WO1" s="198"/>
      <c r="WP1" s="198"/>
      <c r="WQ1" s="198"/>
      <c r="WR1" s="198"/>
      <c r="WS1" s="198"/>
      <c r="WT1" s="198"/>
      <c r="WU1" s="198"/>
      <c r="WV1" s="198"/>
      <c r="WW1" s="198"/>
      <c r="WX1" s="198"/>
      <c r="WY1" s="198"/>
      <c r="WZ1" s="198"/>
      <c r="XA1" s="198"/>
      <c r="XB1" s="198"/>
      <c r="XC1" s="198"/>
      <c r="XD1" s="198"/>
      <c r="XE1" s="198"/>
      <c r="XF1" s="198"/>
      <c r="XG1" s="198"/>
      <c r="XH1" s="198"/>
      <c r="XI1" s="198"/>
      <c r="XJ1" s="198"/>
      <c r="XK1" s="198"/>
      <c r="XL1" s="198"/>
      <c r="XM1" s="198"/>
      <c r="XN1" s="198"/>
      <c r="XO1" s="198"/>
      <c r="XP1" s="198"/>
      <c r="XQ1" s="198"/>
      <c r="XR1" s="198"/>
      <c r="XS1" s="198"/>
      <c r="XT1" s="198"/>
      <c r="XU1" s="198"/>
      <c r="XV1" s="198"/>
      <c r="XW1" s="198"/>
      <c r="XX1" s="198"/>
      <c r="XY1" s="198"/>
      <c r="XZ1" s="198"/>
      <c r="YA1" s="198"/>
      <c r="YB1" s="198"/>
      <c r="YC1" s="198"/>
      <c r="YD1" s="198"/>
      <c r="YE1" s="198"/>
      <c r="YF1" s="198"/>
      <c r="YG1" s="198"/>
      <c r="YH1" s="198"/>
      <c r="YI1" s="198"/>
      <c r="YJ1" s="198"/>
      <c r="YK1" s="198"/>
      <c r="YL1" s="198"/>
      <c r="YM1" s="198"/>
      <c r="YN1" s="198"/>
      <c r="YO1" s="198"/>
      <c r="YP1" s="198"/>
      <c r="YQ1" s="198"/>
      <c r="YR1" s="198"/>
      <c r="YS1" s="198"/>
      <c r="YT1" s="198"/>
      <c r="YU1" s="198"/>
      <c r="YV1" s="198"/>
      <c r="YW1" s="198"/>
      <c r="YX1" s="198"/>
      <c r="YY1" s="198"/>
      <c r="YZ1" s="198"/>
      <c r="ZA1" s="198"/>
      <c r="ZB1" s="198"/>
      <c r="ZC1" s="198"/>
      <c r="ZD1" s="198"/>
      <c r="ZE1" s="198"/>
      <c r="ZF1" s="198"/>
      <c r="ZG1" s="198"/>
      <c r="ZH1" s="198"/>
      <c r="ZI1" s="198"/>
      <c r="ZJ1" s="198"/>
      <c r="ZK1" s="198"/>
      <c r="ZL1" s="198"/>
      <c r="ZM1" s="198"/>
      <c r="ZN1" s="198"/>
      <c r="ZO1" s="198"/>
      <c r="ZP1" s="198"/>
      <c r="ZQ1" s="198"/>
      <c r="ZR1" s="198"/>
      <c r="ZS1" s="198"/>
      <c r="ZT1" s="198"/>
      <c r="ZU1" s="198"/>
      <c r="ZV1" s="198"/>
      <c r="ZW1" s="198"/>
      <c r="ZX1" s="198"/>
      <c r="ZY1" s="198"/>
      <c r="ZZ1" s="198"/>
      <c r="AAA1" s="198"/>
      <c r="AAB1" s="198"/>
      <c r="AAC1" s="198"/>
      <c r="AAD1" s="198"/>
      <c r="AAE1" s="198"/>
      <c r="AAF1" s="198"/>
      <c r="AAG1" s="198"/>
      <c r="AAH1" s="198"/>
      <c r="AAI1" s="198"/>
      <c r="AAJ1" s="198"/>
      <c r="AAK1" s="198"/>
      <c r="AAL1" s="198"/>
      <c r="AAM1" s="198"/>
      <c r="AAN1" s="198"/>
      <c r="AAO1" s="198"/>
      <c r="AAP1" s="198"/>
      <c r="AAQ1" s="198"/>
      <c r="AAR1" s="198"/>
      <c r="AAS1" s="198"/>
      <c r="AAT1" s="198"/>
      <c r="AAU1" s="198"/>
      <c r="AAV1" s="198"/>
      <c r="AAW1" s="198"/>
      <c r="AAX1" s="198"/>
      <c r="AAY1" s="198"/>
      <c r="AAZ1" s="198"/>
      <c r="ABA1" s="198"/>
      <c r="ABB1" s="198"/>
      <c r="ABC1" s="198"/>
      <c r="ABD1" s="198"/>
      <c r="ABE1" s="198"/>
      <c r="ABF1" s="198"/>
      <c r="ABG1" s="198"/>
      <c r="ABH1" s="198"/>
      <c r="ABI1" s="198"/>
      <c r="ABJ1" s="198"/>
      <c r="ABK1" s="198"/>
      <c r="ABL1" s="198"/>
      <c r="ABM1" s="198"/>
      <c r="ABN1" s="198"/>
      <c r="ABO1" s="198"/>
      <c r="ABP1" s="198"/>
      <c r="ABQ1" s="198"/>
      <c r="ABR1" s="198"/>
      <c r="ABS1" s="198"/>
      <c r="ABT1" s="198"/>
      <c r="ABU1" s="198"/>
      <c r="ABV1" s="198"/>
      <c r="ABW1" s="198"/>
      <c r="ABX1" s="198"/>
      <c r="ABY1" s="198"/>
      <c r="ABZ1" s="198"/>
      <c r="ACA1" s="198"/>
      <c r="ACB1" s="198"/>
      <c r="ACC1" s="198"/>
      <c r="ACD1" s="198"/>
      <c r="ACE1" s="198"/>
      <c r="ACF1" s="198"/>
      <c r="ACG1" s="198"/>
      <c r="ACH1" s="198"/>
      <c r="ACI1" s="198"/>
      <c r="ACJ1" s="198"/>
      <c r="ACK1" s="198"/>
      <c r="ACL1" s="198"/>
      <c r="ACM1" s="198"/>
      <c r="ACN1" s="198"/>
      <c r="ACO1" s="198"/>
      <c r="ACP1" s="198"/>
      <c r="ACQ1" s="198"/>
      <c r="ACR1" s="198"/>
      <c r="ACS1" s="198"/>
      <c r="ACT1" s="198"/>
      <c r="ACU1" s="198"/>
      <c r="ACV1" s="198"/>
      <c r="ACW1" s="198"/>
      <c r="ACX1" s="198"/>
      <c r="ACY1" s="198"/>
      <c r="ACZ1" s="198"/>
      <c r="ADA1" s="198"/>
      <c r="ADB1" s="198"/>
      <c r="ADC1" s="198"/>
      <c r="ADD1" s="198"/>
      <c r="ADE1" s="198"/>
      <c r="ADF1" s="198"/>
      <c r="ADG1" s="198"/>
      <c r="ADH1" s="198"/>
      <c r="ADI1" s="198"/>
      <c r="ADJ1" s="198"/>
      <c r="ADK1" s="198"/>
      <c r="ADL1" s="198"/>
      <c r="ADM1" s="198"/>
      <c r="ADN1" s="198"/>
      <c r="ADO1" s="198"/>
      <c r="ADP1" s="198"/>
      <c r="ADQ1" s="198"/>
      <c r="ADR1" s="198"/>
      <c r="ADS1" s="198"/>
      <c r="ADT1" s="198"/>
      <c r="ADU1" s="198"/>
      <c r="ADV1" s="198"/>
      <c r="ADW1" s="198"/>
      <c r="ADX1" s="198"/>
      <c r="ADY1" s="198"/>
      <c r="ADZ1" s="198"/>
      <c r="AEA1" s="198"/>
      <c r="AEB1" s="198"/>
      <c r="AEC1" s="198"/>
      <c r="AED1" s="198"/>
      <c r="AEE1" s="198"/>
      <c r="AEF1" s="198"/>
      <c r="AEG1" s="198"/>
      <c r="AEH1" s="198"/>
      <c r="AEI1" s="198"/>
      <c r="AEJ1" s="198"/>
      <c r="AEK1" s="198"/>
      <c r="AEL1" s="198"/>
      <c r="AEM1" s="198"/>
      <c r="AEN1" s="198"/>
      <c r="AEO1" s="198"/>
      <c r="AEP1" s="198"/>
      <c r="AEQ1" s="198"/>
      <c r="AER1" s="198"/>
      <c r="AES1" s="198"/>
      <c r="AET1" s="198"/>
      <c r="AEU1" s="198"/>
      <c r="AEV1" s="198"/>
      <c r="AEW1" s="198"/>
      <c r="AEX1" s="198"/>
      <c r="AEY1" s="198"/>
      <c r="AEZ1" s="198"/>
      <c r="AFA1" s="198"/>
      <c r="AFB1" s="198"/>
      <c r="AFC1" s="198"/>
      <c r="AFD1" s="198"/>
      <c r="AFE1" s="198"/>
      <c r="AFF1" s="198"/>
      <c r="AFG1" s="198"/>
      <c r="AFH1" s="198"/>
      <c r="AFI1" s="198"/>
      <c r="AFJ1" s="198"/>
      <c r="AFK1" s="198"/>
      <c r="AFL1" s="198"/>
      <c r="AFM1" s="198"/>
      <c r="AFN1" s="198"/>
      <c r="AFO1" s="198"/>
      <c r="AFP1" s="198"/>
      <c r="AFQ1" s="198"/>
      <c r="AFR1" s="198"/>
      <c r="AFS1" s="198"/>
      <c r="AFT1" s="198"/>
      <c r="AFU1" s="198"/>
      <c r="AFV1" s="198"/>
      <c r="AFW1" s="198"/>
      <c r="AFX1" s="198"/>
      <c r="AFY1" s="198"/>
      <c r="AFZ1" s="198"/>
      <c r="AGA1" s="198"/>
      <c r="AGB1" s="198"/>
      <c r="AGC1" s="198"/>
      <c r="AGD1" s="198"/>
      <c r="AGE1" s="198"/>
      <c r="AGF1" s="198"/>
      <c r="AGG1" s="198"/>
      <c r="AGH1" s="198"/>
      <c r="AGI1" s="198"/>
      <c r="AGJ1" s="198"/>
      <c r="AGK1" s="198"/>
      <c r="AGL1" s="198"/>
      <c r="AGM1" s="198"/>
      <c r="AGN1" s="198"/>
      <c r="AGO1" s="198"/>
      <c r="AGP1" s="198"/>
      <c r="AGQ1" s="198"/>
      <c r="AGR1" s="198"/>
      <c r="AGS1" s="198"/>
      <c r="AGT1" s="198"/>
      <c r="AGU1" s="198"/>
      <c r="AGV1" s="198"/>
      <c r="AGW1" s="198"/>
      <c r="AGX1" s="198"/>
      <c r="AGY1" s="198"/>
      <c r="AGZ1" s="198"/>
      <c r="AHA1" s="198"/>
      <c r="AHB1" s="198"/>
      <c r="AHC1" s="198"/>
      <c r="AHD1" s="198"/>
      <c r="AHE1" s="198"/>
      <c r="AHF1" s="198"/>
      <c r="AHG1" s="198"/>
      <c r="AHH1" s="198"/>
      <c r="AHI1" s="198"/>
      <c r="AHJ1" s="198"/>
      <c r="AHK1" s="198"/>
      <c r="AHL1" s="198"/>
      <c r="AHM1" s="198"/>
      <c r="AHN1" s="198"/>
      <c r="AHO1" s="198"/>
      <c r="AHP1" s="198"/>
      <c r="AHQ1" s="198"/>
      <c r="AHR1" s="198"/>
      <c r="AHS1" s="198"/>
      <c r="AHT1" s="198"/>
      <c r="AHU1" s="198"/>
      <c r="AHV1" s="198"/>
      <c r="AHW1" s="198"/>
      <c r="AHX1" s="198"/>
      <c r="AHY1" s="198"/>
      <c r="AHZ1" s="198"/>
      <c r="AIA1" s="198"/>
      <c r="AIB1" s="198"/>
      <c r="AIC1" s="198"/>
      <c r="AID1" s="198"/>
      <c r="AIE1" s="198"/>
      <c r="AIF1" s="198"/>
      <c r="AIG1" s="198"/>
      <c r="AIH1" s="198"/>
      <c r="AII1" s="198"/>
      <c r="AIJ1" s="198"/>
      <c r="AIK1" s="198"/>
      <c r="AIL1" s="198"/>
      <c r="AIM1" s="198"/>
      <c r="AIN1" s="198"/>
      <c r="AIO1" s="198"/>
      <c r="AIP1" s="198"/>
      <c r="AIQ1" s="198"/>
      <c r="AIR1" s="198"/>
      <c r="AIS1" s="198"/>
      <c r="AIT1" s="198"/>
      <c r="AIU1" s="198"/>
      <c r="AIV1" s="198"/>
      <c r="AIW1" s="198"/>
      <c r="AIX1" s="198"/>
      <c r="AIY1" s="198"/>
      <c r="AIZ1" s="198"/>
      <c r="AJA1" s="198"/>
      <c r="AJB1" s="198"/>
      <c r="AJC1" s="198"/>
      <c r="AJD1" s="198"/>
      <c r="AJE1" s="198"/>
      <c r="AJF1" s="198"/>
      <c r="AJG1" s="198"/>
      <c r="AJH1" s="198"/>
      <c r="AJI1" s="198"/>
      <c r="AJJ1" s="198"/>
      <c r="AJK1" s="198"/>
      <c r="AJL1" s="198"/>
      <c r="AJM1" s="198"/>
      <c r="AJN1" s="198"/>
      <c r="AJO1" s="198"/>
      <c r="AJP1" s="198"/>
      <c r="AJQ1" s="198"/>
      <c r="AJR1" s="198"/>
      <c r="AJS1" s="198"/>
      <c r="AJT1" s="198"/>
      <c r="AJU1" s="198"/>
      <c r="AJV1" s="198"/>
      <c r="AJW1" s="198"/>
      <c r="AJX1" s="198"/>
      <c r="AJY1" s="198"/>
      <c r="AJZ1" s="198"/>
      <c r="AKA1" s="198"/>
      <c r="AKB1" s="198"/>
      <c r="AKC1" s="198"/>
      <c r="AKD1" s="198"/>
      <c r="AKE1" s="198"/>
      <c r="AKF1" s="198"/>
      <c r="AKG1" s="198"/>
      <c r="AKH1" s="198"/>
      <c r="AKI1" s="198"/>
      <c r="AKJ1" s="198"/>
      <c r="AKK1" s="198"/>
      <c r="AKL1" s="198"/>
      <c r="AKM1" s="198"/>
      <c r="AKN1" s="198"/>
      <c r="AKO1" s="198"/>
      <c r="AKP1" s="198"/>
      <c r="AKQ1" s="198"/>
      <c r="AKR1" s="198"/>
      <c r="AKS1" s="198"/>
      <c r="AKT1" s="198"/>
      <c r="AKU1" s="198"/>
      <c r="AKV1" s="198"/>
      <c r="AKW1" s="198"/>
      <c r="AKX1" s="198"/>
      <c r="AKY1" s="198"/>
      <c r="AKZ1" s="198"/>
      <c r="ALA1" s="198"/>
      <c r="ALB1" s="198"/>
      <c r="ALC1" s="198"/>
      <c r="ALD1" s="198"/>
      <c r="ALE1" s="198"/>
      <c r="ALF1" s="198"/>
      <c r="ALG1" s="198"/>
      <c r="ALH1" s="198"/>
      <c r="ALI1" s="198"/>
      <c r="ALJ1" s="198"/>
      <c r="ALK1" s="198"/>
      <c r="ALL1" s="198"/>
      <c r="ALM1" s="198"/>
      <c r="ALN1" s="198"/>
      <c r="ALO1" s="198"/>
      <c r="ALP1" s="198"/>
      <c r="ALQ1" s="198"/>
      <c r="ALR1" s="198"/>
      <c r="ALS1" s="198"/>
      <c r="ALT1" s="198"/>
      <c r="ALU1" s="198"/>
      <c r="ALV1" s="198"/>
      <c r="ALW1" s="198"/>
      <c r="ALX1" s="198"/>
      <c r="ALY1" s="198"/>
      <c r="ALZ1" s="198"/>
      <c r="AMA1" s="198"/>
      <c r="AMB1" s="198"/>
      <c r="AMC1" s="198"/>
      <c r="AMD1" s="198"/>
      <c r="AME1" s="198"/>
      <c r="AMF1" s="198"/>
      <c r="AMG1" s="198"/>
      <c r="AMH1" s="198"/>
      <c r="AMI1" s="198"/>
      <c r="AMJ1" s="198"/>
      <c r="AMK1" s="198"/>
      <c r="AML1" s="198"/>
      <c r="AMM1" s="198"/>
      <c r="AMN1" s="198"/>
      <c r="AMO1" s="198"/>
      <c r="AMP1" s="198"/>
      <c r="AMQ1" s="198"/>
      <c r="AMR1" s="198"/>
      <c r="AMS1" s="198"/>
      <c r="AMT1" s="198"/>
      <c r="AMU1" s="198"/>
      <c r="AMV1" s="198"/>
      <c r="AMW1" s="198"/>
      <c r="AMX1" s="198"/>
      <c r="AMY1" s="198"/>
      <c r="AMZ1" s="198"/>
      <c r="ANA1" s="198"/>
      <c r="ANB1" s="198"/>
      <c r="ANC1" s="198"/>
      <c r="AND1" s="198"/>
      <c r="ANE1" s="198"/>
      <c r="ANF1" s="198"/>
      <c r="ANG1" s="198"/>
      <c r="ANH1" s="198"/>
      <c r="ANI1" s="198"/>
      <c r="ANJ1" s="198"/>
      <c r="ANK1" s="198"/>
      <c r="ANL1" s="198"/>
      <c r="ANM1" s="198"/>
      <c r="ANN1" s="198"/>
      <c r="ANO1" s="198"/>
      <c r="ANP1" s="198"/>
      <c r="ANQ1" s="198"/>
      <c r="ANR1" s="198"/>
      <c r="ANS1" s="198"/>
      <c r="ANT1" s="198"/>
      <c r="ANU1" s="198"/>
      <c r="ANV1" s="198"/>
      <c r="ANW1" s="198"/>
      <c r="ANX1" s="198"/>
      <c r="ANY1" s="198"/>
      <c r="ANZ1" s="198"/>
      <c r="AOA1" s="198"/>
      <c r="AOB1" s="198"/>
      <c r="AOC1" s="198"/>
      <c r="AOD1" s="198"/>
      <c r="AOE1" s="198"/>
      <c r="AOF1" s="198"/>
      <c r="AOG1" s="198"/>
      <c r="AOH1" s="198"/>
      <c r="AOI1" s="198"/>
      <c r="AOJ1" s="198"/>
      <c r="AOK1" s="198"/>
      <c r="AOL1" s="198"/>
      <c r="AOM1" s="198"/>
      <c r="AON1" s="198"/>
      <c r="AOO1" s="198"/>
      <c r="AOP1" s="198"/>
      <c r="AOQ1" s="198"/>
      <c r="AOR1" s="198"/>
      <c r="AOS1" s="198"/>
      <c r="AOT1" s="198"/>
      <c r="AOU1" s="198"/>
      <c r="AOV1" s="198"/>
      <c r="AOW1" s="198"/>
      <c r="AOX1" s="198"/>
      <c r="AOY1" s="198"/>
      <c r="AOZ1" s="198"/>
      <c r="APA1" s="198"/>
      <c r="APB1" s="198"/>
      <c r="APC1" s="198"/>
      <c r="APD1" s="198"/>
      <c r="APE1" s="198"/>
      <c r="APF1" s="198"/>
      <c r="APG1" s="198"/>
      <c r="APH1" s="198"/>
      <c r="API1" s="198"/>
      <c r="APJ1" s="198"/>
      <c r="APK1" s="198"/>
      <c r="APL1" s="198"/>
      <c r="APM1" s="198"/>
      <c r="APN1" s="198"/>
      <c r="APO1" s="198"/>
      <c r="APP1" s="198"/>
      <c r="APQ1" s="198"/>
      <c r="APR1" s="198"/>
      <c r="APS1" s="198"/>
      <c r="APT1" s="198"/>
      <c r="APU1" s="198"/>
      <c r="APV1" s="198"/>
      <c r="APW1" s="198"/>
      <c r="APX1" s="198"/>
      <c r="APY1" s="198"/>
      <c r="APZ1" s="198"/>
      <c r="AQA1" s="198"/>
      <c r="AQB1" s="198"/>
      <c r="AQC1" s="198"/>
      <c r="AQD1" s="198"/>
      <c r="AQE1" s="198"/>
      <c r="AQF1" s="198"/>
      <c r="AQG1" s="198"/>
      <c r="AQH1" s="198"/>
      <c r="AQI1" s="198"/>
      <c r="AQJ1" s="198"/>
      <c r="AQK1" s="198"/>
      <c r="AQL1" s="198"/>
      <c r="AQM1" s="198"/>
      <c r="AQN1" s="198"/>
      <c r="AQO1" s="198"/>
      <c r="AQP1" s="198"/>
      <c r="AQQ1" s="198"/>
      <c r="AQR1" s="198"/>
      <c r="AQS1" s="198"/>
      <c r="AQT1" s="198"/>
      <c r="AQU1" s="198"/>
      <c r="AQV1" s="198"/>
      <c r="AQW1" s="198"/>
      <c r="AQX1" s="198"/>
      <c r="AQY1" s="198"/>
      <c r="AQZ1" s="198"/>
      <c r="ARA1" s="198"/>
      <c r="ARB1" s="198"/>
      <c r="ARC1" s="198"/>
      <c r="ARD1" s="198"/>
      <c r="ARE1" s="198"/>
      <c r="ARF1" s="198"/>
      <c r="ARG1" s="198"/>
      <c r="ARH1" s="198"/>
      <c r="ARI1" s="198"/>
      <c r="ARJ1" s="198"/>
      <c r="ARK1" s="198"/>
      <c r="ARL1" s="198"/>
      <c r="ARM1" s="198"/>
      <c r="ARN1" s="198"/>
      <c r="ARO1" s="198"/>
      <c r="ARP1" s="198"/>
      <c r="ARQ1" s="198"/>
      <c r="ARR1" s="198"/>
      <c r="ARS1" s="198"/>
      <c r="ART1" s="198"/>
      <c r="ARU1" s="198"/>
      <c r="ARV1" s="198"/>
      <c r="ARW1" s="198"/>
      <c r="ARX1" s="198"/>
      <c r="ARY1" s="198"/>
      <c r="ARZ1" s="198"/>
      <c r="ASA1" s="198"/>
      <c r="ASB1" s="198"/>
      <c r="ASC1" s="198"/>
      <c r="ASD1" s="198"/>
      <c r="ASE1" s="198"/>
      <c r="ASF1" s="198"/>
      <c r="ASG1" s="198"/>
      <c r="ASH1" s="198"/>
      <c r="ASI1" s="198"/>
      <c r="ASJ1" s="198"/>
      <c r="ASK1" s="198"/>
      <c r="ASL1" s="198"/>
      <c r="ASM1" s="198"/>
      <c r="ASN1" s="198"/>
      <c r="ASO1" s="198"/>
      <c r="ASP1" s="198"/>
      <c r="ASQ1" s="198"/>
      <c r="ASR1" s="198"/>
      <c r="ASS1" s="198"/>
      <c r="AST1" s="198"/>
      <c r="ASU1" s="198"/>
      <c r="ASV1" s="198"/>
      <c r="ASW1" s="198"/>
      <c r="ASX1" s="198"/>
      <c r="ASY1" s="198"/>
      <c r="ASZ1" s="198"/>
      <c r="ATA1" s="198"/>
      <c r="ATB1" s="198"/>
      <c r="ATC1" s="198"/>
      <c r="ATD1" s="198"/>
      <c r="ATE1" s="198"/>
      <c r="ATF1" s="198"/>
      <c r="ATG1" s="198"/>
      <c r="ATH1" s="198"/>
      <c r="ATI1" s="198"/>
      <c r="ATJ1" s="198"/>
      <c r="ATK1" s="198"/>
      <c r="ATL1" s="198"/>
      <c r="ATM1" s="198"/>
      <c r="ATN1" s="198"/>
      <c r="ATO1" s="198"/>
      <c r="ATP1" s="198"/>
      <c r="ATQ1" s="198"/>
      <c r="ATR1" s="198"/>
      <c r="ATS1" s="198"/>
      <c r="ATT1" s="198"/>
      <c r="ATU1" s="198"/>
      <c r="ATV1" s="198"/>
      <c r="ATW1" s="198"/>
      <c r="ATX1" s="198"/>
      <c r="ATY1" s="198"/>
      <c r="ATZ1" s="198"/>
      <c r="AUA1" s="198"/>
      <c r="AUB1" s="198"/>
      <c r="AUC1" s="198"/>
      <c r="AUD1" s="198"/>
      <c r="AUE1" s="198"/>
      <c r="AUF1" s="198"/>
      <c r="AUG1" s="198"/>
      <c r="AUH1" s="198"/>
      <c r="AUI1" s="198"/>
      <c r="AUJ1" s="198"/>
      <c r="AUK1" s="198"/>
      <c r="AUL1" s="198"/>
      <c r="AUM1" s="198"/>
      <c r="AUN1" s="198"/>
      <c r="AUO1" s="198"/>
      <c r="AUP1" s="198"/>
      <c r="AUQ1" s="198"/>
      <c r="AUR1" s="198"/>
      <c r="AUS1" s="198"/>
      <c r="AUT1" s="198"/>
      <c r="AUU1" s="198"/>
      <c r="AUV1" s="198"/>
      <c r="AUW1" s="198"/>
      <c r="AUX1" s="198"/>
      <c r="AUY1" s="198"/>
      <c r="AUZ1" s="198"/>
      <c r="AVA1" s="198"/>
      <c r="AVB1" s="198"/>
      <c r="AVC1" s="198"/>
      <c r="AVD1" s="198"/>
      <c r="AVE1" s="198"/>
      <c r="AVF1" s="198"/>
      <c r="AVG1" s="198"/>
      <c r="AVH1" s="198"/>
      <c r="AVI1" s="198"/>
      <c r="AVJ1" s="198"/>
      <c r="AVK1" s="198"/>
      <c r="AVL1" s="198"/>
      <c r="AVM1" s="198"/>
      <c r="AVN1" s="198"/>
      <c r="AVO1" s="198"/>
      <c r="AVP1" s="198"/>
      <c r="AVQ1" s="198"/>
      <c r="AVR1" s="198"/>
      <c r="AVS1" s="198"/>
      <c r="AVT1" s="198"/>
      <c r="AVU1" s="198"/>
      <c r="AVV1" s="198"/>
      <c r="AVW1" s="198"/>
      <c r="AVX1" s="198"/>
      <c r="AVY1" s="198"/>
      <c r="AVZ1" s="198"/>
      <c r="AWA1" s="198"/>
      <c r="AWB1" s="198"/>
      <c r="AWC1" s="198"/>
      <c r="AWD1" s="198"/>
      <c r="AWE1" s="198"/>
      <c r="AWF1" s="198"/>
      <c r="AWG1" s="198"/>
      <c r="AWH1" s="198"/>
      <c r="AWI1" s="198"/>
      <c r="AWJ1" s="198"/>
      <c r="AWK1" s="198"/>
      <c r="AWL1" s="198"/>
      <c r="AWM1" s="198"/>
      <c r="AWN1" s="198"/>
      <c r="AWO1" s="198"/>
      <c r="AWP1" s="198"/>
      <c r="AWQ1" s="198"/>
      <c r="AWR1" s="198"/>
      <c r="AWS1" s="198"/>
      <c r="AWT1" s="198"/>
      <c r="AWU1" s="198"/>
      <c r="AWV1" s="198"/>
      <c r="AWW1" s="198"/>
      <c r="AWX1" s="198"/>
      <c r="AWY1" s="198"/>
      <c r="AWZ1" s="198"/>
      <c r="AXA1" s="198"/>
      <c r="AXB1" s="198"/>
      <c r="AXC1" s="198"/>
      <c r="AXD1" s="198"/>
      <c r="AXE1" s="198"/>
      <c r="AXF1" s="198"/>
      <c r="AXG1" s="198"/>
      <c r="AXH1" s="198"/>
      <c r="AXI1" s="198"/>
      <c r="AXJ1" s="198"/>
      <c r="AXK1" s="198"/>
      <c r="AXL1" s="198"/>
      <c r="AXM1" s="198"/>
      <c r="AXN1" s="198"/>
      <c r="AXO1" s="198"/>
      <c r="AXP1" s="198"/>
      <c r="AXQ1" s="198"/>
      <c r="AXR1" s="198"/>
      <c r="AXS1" s="198"/>
      <c r="AXT1" s="198"/>
      <c r="AXU1" s="198"/>
      <c r="AXV1" s="198"/>
      <c r="AXW1" s="198"/>
      <c r="AXX1" s="198"/>
      <c r="AXY1" s="198"/>
      <c r="AXZ1" s="198"/>
      <c r="AYA1" s="198"/>
      <c r="AYB1" s="198"/>
      <c r="AYC1" s="198"/>
      <c r="AYD1" s="198"/>
      <c r="AYE1" s="198"/>
      <c r="AYF1" s="198"/>
      <c r="AYG1" s="198"/>
      <c r="AYH1" s="198"/>
      <c r="AYI1" s="198"/>
      <c r="AYJ1" s="198"/>
      <c r="AYK1" s="198"/>
      <c r="AYL1" s="198"/>
      <c r="AYM1" s="198"/>
      <c r="AYN1" s="198"/>
      <c r="AYO1" s="198"/>
      <c r="AYP1" s="198"/>
      <c r="AYQ1" s="198"/>
      <c r="AYR1" s="198"/>
      <c r="AYS1" s="198"/>
      <c r="AYT1" s="198"/>
      <c r="AYU1" s="198"/>
      <c r="AYV1" s="198"/>
      <c r="AYW1" s="198"/>
      <c r="AYX1" s="198"/>
      <c r="AYY1" s="198"/>
      <c r="AYZ1" s="198"/>
      <c r="AZA1" s="198"/>
      <c r="AZB1" s="198"/>
      <c r="AZC1" s="198"/>
      <c r="AZD1" s="198"/>
      <c r="AZE1" s="198"/>
      <c r="AZF1" s="198"/>
      <c r="AZG1" s="198"/>
      <c r="AZH1" s="198"/>
      <c r="AZI1" s="198"/>
      <c r="AZJ1" s="198"/>
      <c r="AZK1" s="198"/>
      <c r="AZL1" s="198"/>
      <c r="AZM1" s="198"/>
      <c r="AZN1" s="198"/>
      <c r="AZO1" s="198"/>
      <c r="AZP1" s="198"/>
      <c r="AZQ1" s="198"/>
      <c r="AZR1" s="198"/>
      <c r="AZS1" s="198"/>
      <c r="AZT1" s="198"/>
      <c r="AZU1" s="198"/>
      <c r="AZV1" s="198"/>
      <c r="AZW1" s="198"/>
      <c r="AZX1" s="198"/>
      <c r="AZY1" s="198"/>
      <c r="AZZ1" s="198"/>
      <c r="BAA1" s="198"/>
      <c r="BAB1" s="198"/>
      <c r="BAC1" s="198"/>
      <c r="BAD1" s="198"/>
      <c r="BAE1" s="198"/>
      <c r="BAF1" s="198"/>
      <c r="BAG1" s="198"/>
      <c r="BAH1" s="198"/>
      <c r="BAI1" s="198"/>
      <c r="BAJ1" s="198"/>
      <c r="BAK1" s="198"/>
      <c r="BAL1" s="198"/>
      <c r="BAM1" s="198"/>
      <c r="BAN1" s="198"/>
      <c r="BAO1" s="198"/>
      <c r="BAP1" s="198"/>
      <c r="BAQ1" s="198"/>
      <c r="BAR1" s="198"/>
      <c r="BAS1" s="198"/>
      <c r="BAT1" s="198"/>
      <c r="BAU1" s="198"/>
      <c r="BAV1" s="198"/>
      <c r="BAW1" s="198"/>
      <c r="BAX1" s="198"/>
      <c r="BAY1" s="198"/>
      <c r="BAZ1" s="198"/>
      <c r="BBA1" s="198"/>
      <c r="BBB1" s="198"/>
      <c r="BBC1" s="198"/>
      <c r="BBD1" s="198"/>
      <c r="BBE1" s="198"/>
      <c r="BBF1" s="198"/>
      <c r="BBG1" s="198"/>
      <c r="BBH1" s="198"/>
      <c r="BBI1" s="198"/>
      <c r="BBJ1" s="198"/>
      <c r="BBK1" s="198"/>
      <c r="BBL1" s="198"/>
      <c r="BBM1" s="198"/>
      <c r="BBN1" s="198"/>
      <c r="BBO1" s="198"/>
      <c r="BBP1" s="198"/>
      <c r="BBQ1" s="198"/>
      <c r="BBR1" s="198"/>
      <c r="BBS1" s="198"/>
      <c r="BBT1" s="198"/>
      <c r="BBU1" s="198"/>
      <c r="BBV1" s="198"/>
      <c r="BBW1" s="198"/>
      <c r="BBX1" s="198"/>
      <c r="BBY1" s="198"/>
      <c r="BBZ1" s="198"/>
      <c r="BCA1" s="198"/>
      <c r="BCB1" s="198"/>
      <c r="BCC1" s="198"/>
      <c r="BCD1" s="198"/>
      <c r="BCE1" s="198"/>
      <c r="BCF1" s="198"/>
      <c r="BCG1" s="198"/>
      <c r="BCH1" s="198"/>
      <c r="BCI1" s="198"/>
      <c r="BCJ1" s="198"/>
      <c r="BCK1" s="198"/>
      <c r="BCL1" s="198"/>
      <c r="BCM1" s="198"/>
      <c r="BCN1" s="198"/>
      <c r="BCO1" s="198"/>
      <c r="BCP1" s="198"/>
      <c r="BCQ1" s="198"/>
      <c r="BCR1" s="198"/>
      <c r="BCS1" s="198"/>
      <c r="BCT1" s="198"/>
      <c r="BCU1" s="198"/>
      <c r="BCV1" s="198"/>
      <c r="BCW1" s="198"/>
      <c r="BCX1" s="198"/>
      <c r="BCY1" s="198"/>
      <c r="BCZ1" s="198"/>
      <c r="BDA1" s="198"/>
      <c r="BDB1" s="198"/>
      <c r="BDC1" s="198"/>
      <c r="BDD1" s="198"/>
      <c r="BDE1" s="198"/>
      <c r="BDF1" s="198"/>
      <c r="BDG1" s="198"/>
      <c r="BDH1" s="198"/>
      <c r="BDI1" s="198"/>
      <c r="BDJ1" s="198"/>
      <c r="BDK1" s="198"/>
      <c r="BDL1" s="198"/>
      <c r="BDM1" s="198"/>
      <c r="BDN1" s="198"/>
      <c r="BDO1" s="198"/>
      <c r="BDP1" s="198"/>
      <c r="BDQ1" s="198"/>
      <c r="BDR1" s="198"/>
      <c r="BDS1" s="198"/>
      <c r="BDT1" s="198"/>
      <c r="BDU1" s="198"/>
      <c r="BDV1" s="198"/>
      <c r="BDW1" s="198"/>
      <c r="BDX1" s="198"/>
      <c r="BDY1" s="198"/>
      <c r="BDZ1" s="198"/>
      <c r="BEA1" s="198"/>
      <c r="BEB1" s="198"/>
      <c r="BEC1" s="198"/>
      <c r="BED1" s="198"/>
      <c r="BEE1" s="198"/>
      <c r="BEF1" s="198"/>
      <c r="BEG1" s="198"/>
      <c r="BEH1" s="198"/>
      <c r="BEI1" s="198"/>
      <c r="BEJ1" s="198"/>
      <c r="BEK1" s="198"/>
      <c r="BEL1" s="198"/>
      <c r="BEM1" s="198"/>
      <c r="BEN1" s="198"/>
      <c r="BEO1" s="198"/>
      <c r="BEP1" s="198"/>
      <c r="BEQ1" s="198"/>
      <c r="BER1" s="198"/>
      <c r="BES1" s="198"/>
      <c r="BET1" s="198"/>
      <c r="BEU1" s="198"/>
      <c r="BEV1" s="198"/>
      <c r="BEW1" s="198"/>
      <c r="BEX1" s="198"/>
      <c r="BEY1" s="198"/>
      <c r="BEZ1" s="198"/>
      <c r="BFA1" s="198"/>
      <c r="BFB1" s="198"/>
      <c r="BFC1" s="198"/>
      <c r="BFD1" s="198"/>
      <c r="BFE1" s="198"/>
      <c r="BFF1" s="198"/>
      <c r="BFG1" s="198"/>
      <c r="BFH1" s="198"/>
      <c r="BFI1" s="198"/>
      <c r="BFJ1" s="198"/>
      <c r="BFK1" s="198"/>
      <c r="BFL1" s="198"/>
      <c r="BFM1" s="198"/>
      <c r="BFN1" s="198"/>
      <c r="BFO1" s="198"/>
      <c r="BFP1" s="198"/>
      <c r="BFQ1" s="198"/>
      <c r="BFR1" s="198"/>
      <c r="BFS1" s="198"/>
      <c r="BFT1" s="198"/>
      <c r="BFU1" s="198"/>
      <c r="BFV1" s="198"/>
      <c r="BFW1" s="198"/>
      <c r="BFX1" s="198"/>
      <c r="BFY1" s="198"/>
      <c r="BFZ1" s="198"/>
      <c r="BGA1" s="198"/>
      <c r="BGB1" s="198"/>
      <c r="BGC1" s="198"/>
      <c r="BGD1" s="198"/>
      <c r="BGE1" s="198"/>
      <c r="BGF1" s="198"/>
      <c r="BGG1" s="198"/>
      <c r="BGH1" s="198"/>
      <c r="BGI1" s="198"/>
      <c r="BGJ1" s="198"/>
      <c r="BGK1" s="198"/>
      <c r="BGL1" s="198"/>
      <c r="BGM1" s="198"/>
      <c r="BGN1" s="198"/>
      <c r="BGO1" s="198"/>
      <c r="BGP1" s="198"/>
      <c r="BGQ1" s="198"/>
      <c r="BGR1" s="198"/>
      <c r="BGS1" s="198"/>
      <c r="BGT1" s="198"/>
      <c r="BGU1" s="198"/>
      <c r="BGV1" s="198"/>
      <c r="BGW1" s="198"/>
      <c r="BGX1" s="198"/>
      <c r="BGY1" s="198"/>
      <c r="BGZ1" s="198"/>
      <c r="BHA1" s="198"/>
      <c r="BHB1" s="198"/>
      <c r="BHC1" s="198"/>
      <c r="BHD1" s="198"/>
      <c r="BHE1" s="198"/>
      <c r="BHF1" s="198"/>
      <c r="BHG1" s="198"/>
      <c r="BHH1" s="198"/>
      <c r="BHI1" s="198"/>
      <c r="BHJ1" s="198"/>
      <c r="BHK1" s="198"/>
      <c r="BHL1" s="198"/>
      <c r="BHM1" s="198"/>
      <c r="BHN1" s="198"/>
      <c r="BHO1" s="198"/>
      <c r="BHP1" s="198"/>
      <c r="BHQ1" s="198"/>
      <c r="BHR1" s="198"/>
      <c r="BHS1" s="198"/>
      <c r="BHT1" s="198"/>
      <c r="BHU1" s="198"/>
      <c r="BHV1" s="198"/>
      <c r="BHW1" s="198"/>
      <c r="BHX1" s="198"/>
      <c r="BHY1" s="198"/>
      <c r="BHZ1" s="198"/>
      <c r="BIA1" s="198"/>
      <c r="BIB1" s="198"/>
      <c r="BIC1" s="198"/>
      <c r="BID1" s="198"/>
      <c r="BIE1" s="198"/>
      <c r="BIF1" s="198"/>
      <c r="BIG1" s="198"/>
      <c r="BIH1" s="198"/>
      <c r="BII1" s="198"/>
      <c r="BIJ1" s="198"/>
      <c r="BIK1" s="198"/>
      <c r="BIL1" s="198"/>
      <c r="BIM1" s="198"/>
      <c r="BIN1" s="198"/>
      <c r="BIO1" s="198"/>
      <c r="BIP1" s="198"/>
      <c r="BIQ1" s="198"/>
      <c r="BIR1" s="198"/>
      <c r="BIS1" s="198"/>
      <c r="BIT1" s="198"/>
      <c r="BIU1" s="198"/>
      <c r="BIV1" s="198"/>
      <c r="BIW1" s="198"/>
      <c r="BIX1" s="198"/>
      <c r="BIY1" s="198"/>
      <c r="BIZ1" s="198"/>
      <c r="BJA1" s="198"/>
      <c r="BJB1" s="198"/>
      <c r="BJC1" s="198"/>
      <c r="BJD1" s="198"/>
      <c r="BJE1" s="198"/>
      <c r="BJF1" s="198"/>
      <c r="BJG1" s="198"/>
      <c r="BJH1" s="198"/>
      <c r="BJI1" s="198"/>
      <c r="BJJ1" s="198"/>
      <c r="BJK1" s="198"/>
      <c r="BJL1" s="198"/>
      <c r="BJM1" s="198"/>
      <c r="BJN1" s="198"/>
      <c r="BJO1" s="198"/>
      <c r="BJP1" s="198"/>
      <c r="BJQ1" s="198"/>
      <c r="BJR1" s="198"/>
      <c r="BJS1" s="198"/>
      <c r="BJT1" s="198"/>
      <c r="BJU1" s="198"/>
      <c r="BJV1" s="198"/>
      <c r="BJW1" s="198"/>
      <c r="BJX1" s="198"/>
      <c r="BJY1" s="198"/>
      <c r="BJZ1" s="198"/>
      <c r="BKA1" s="198"/>
      <c r="BKB1" s="198"/>
      <c r="BKC1" s="198"/>
      <c r="BKD1" s="198"/>
      <c r="BKE1" s="198"/>
      <c r="BKF1" s="198"/>
      <c r="BKG1" s="198"/>
      <c r="BKH1" s="198"/>
      <c r="BKI1" s="198"/>
      <c r="BKJ1" s="198"/>
      <c r="BKK1" s="198"/>
      <c r="BKL1" s="198"/>
      <c r="BKM1" s="198"/>
      <c r="BKN1" s="198"/>
      <c r="BKO1" s="198"/>
      <c r="BKP1" s="198"/>
      <c r="BKQ1" s="198"/>
      <c r="BKR1" s="198"/>
      <c r="BKS1" s="198"/>
      <c r="BKT1" s="198"/>
      <c r="BKU1" s="198"/>
      <c r="BKV1" s="198"/>
      <c r="BKW1" s="198"/>
      <c r="BKX1" s="198"/>
      <c r="BKY1" s="198"/>
      <c r="BKZ1" s="198"/>
      <c r="BLA1" s="198"/>
      <c r="BLB1" s="198"/>
      <c r="BLC1" s="198"/>
      <c r="BLD1" s="198"/>
      <c r="BLE1" s="198"/>
      <c r="BLF1" s="198"/>
      <c r="BLG1" s="198"/>
      <c r="BLH1" s="198"/>
      <c r="BLI1" s="198"/>
      <c r="BLJ1" s="198"/>
      <c r="BLK1" s="198"/>
      <c r="BLL1" s="198"/>
      <c r="BLM1" s="198"/>
      <c r="BLN1" s="198"/>
      <c r="BLO1" s="198"/>
      <c r="BLP1" s="198"/>
      <c r="BLQ1" s="198"/>
      <c r="BLR1" s="198"/>
      <c r="BLS1" s="198"/>
      <c r="BLT1" s="198"/>
      <c r="BLU1" s="198"/>
      <c r="BLV1" s="198"/>
      <c r="BLW1" s="198"/>
      <c r="BLX1" s="198"/>
      <c r="BLY1" s="198"/>
      <c r="BLZ1" s="198"/>
      <c r="BMA1" s="198"/>
      <c r="BMB1" s="198"/>
      <c r="BMC1" s="198"/>
      <c r="BMD1" s="198"/>
      <c r="BME1" s="198"/>
      <c r="BMF1" s="198"/>
      <c r="BMG1" s="198"/>
      <c r="BMH1" s="198"/>
      <c r="BMI1" s="198"/>
      <c r="BMJ1" s="198"/>
      <c r="BMK1" s="198"/>
      <c r="BML1" s="198"/>
      <c r="BMM1" s="198"/>
      <c r="BMN1" s="198"/>
      <c r="BMO1" s="198"/>
      <c r="BMP1" s="198"/>
      <c r="BMQ1" s="198"/>
      <c r="BMR1" s="198"/>
      <c r="BMS1" s="198"/>
      <c r="BMT1" s="198"/>
      <c r="BMU1" s="198"/>
      <c r="BMV1" s="198"/>
      <c r="BMW1" s="198"/>
      <c r="BMX1" s="198"/>
      <c r="BMY1" s="198"/>
      <c r="BMZ1" s="198"/>
      <c r="BNA1" s="198"/>
      <c r="BNB1" s="198"/>
      <c r="BNC1" s="198"/>
      <c r="BND1" s="198"/>
      <c r="BNE1" s="198"/>
      <c r="BNF1" s="198"/>
      <c r="BNG1" s="198"/>
      <c r="BNH1" s="198"/>
      <c r="BNI1" s="198"/>
      <c r="BNJ1" s="198"/>
      <c r="BNK1" s="198"/>
      <c r="BNL1" s="198"/>
      <c r="BNM1" s="198"/>
      <c r="BNN1" s="198"/>
      <c r="BNO1" s="198"/>
      <c r="BNP1" s="198"/>
      <c r="BNQ1" s="198"/>
      <c r="BNR1" s="198"/>
      <c r="BNS1" s="198"/>
      <c r="BNT1" s="198"/>
      <c r="BNU1" s="198"/>
      <c r="BNV1" s="198"/>
      <c r="BNW1" s="198"/>
      <c r="BNX1" s="198"/>
      <c r="BNY1" s="198"/>
      <c r="BNZ1" s="198"/>
      <c r="BOA1" s="198"/>
      <c r="BOB1" s="198"/>
      <c r="BOC1" s="198"/>
      <c r="BOD1" s="198"/>
      <c r="BOE1" s="198"/>
      <c r="BOF1" s="198"/>
      <c r="BOG1" s="198"/>
      <c r="BOH1" s="198"/>
      <c r="BOI1" s="198"/>
      <c r="BOJ1" s="198"/>
      <c r="BOK1" s="198"/>
      <c r="BOL1" s="198"/>
      <c r="BOM1" s="198"/>
      <c r="BON1" s="198"/>
      <c r="BOO1" s="198"/>
      <c r="BOP1" s="198"/>
      <c r="BOQ1" s="198"/>
      <c r="BOR1" s="198"/>
      <c r="BOS1" s="198"/>
      <c r="BOT1" s="198"/>
      <c r="BOU1" s="198"/>
      <c r="BOV1" s="198"/>
      <c r="BOW1" s="198"/>
      <c r="BOX1" s="198"/>
      <c r="BOY1" s="198"/>
      <c r="BOZ1" s="198"/>
      <c r="BPA1" s="198"/>
      <c r="BPB1" s="198"/>
      <c r="BPC1" s="198"/>
      <c r="BPD1" s="198"/>
      <c r="BPE1" s="198"/>
      <c r="BPF1" s="198"/>
      <c r="BPG1" s="198"/>
      <c r="BPH1" s="198"/>
      <c r="BPI1" s="198"/>
      <c r="BPJ1" s="198"/>
      <c r="BPK1" s="198"/>
      <c r="BPL1" s="198"/>
      <c r="BPM1" s="198"/>
      <c r="BPN1" s="198"/>
      <c r="BPO1" s="198"/>
      <c r="BPP1" s="198"/>
      <c r="BPQ1" s="198"/>
      <c r="BPR1" s="198"/>
      <c r="BPS1" s="198"/>
      <c r="BPT1" s="198"/>
      <c r="BPU1" s="198"/>
      <c r="BPV1" s="198"/>
      <c r="BPW1" s="198"/>
      <c r="BPX1" s="198"/>
      <c r="BPY1" s="198"/>
      <c r="BPZ1" s="198"/>
      <c r="BQA1" s="198"/>
      <c r="BQB1" s="198"/>
      <c r="BQC1" s="198"/>
      <c r="BQD1" s="198"/>
      <c r="BQE1" s="198"/>
      <c r="BQF1" s="198"/>
      <c r="BQG1" s="198"/>
      <c r="BQH1" s="198"/>
      <c r="BQI1" s="198"/>
      <c r="BQJ1" s="198"/>
      <c r="BQK1" s="198"/>
      <c r="BQL1" s="198"/>
      <c r="BQM1" s="198"/>
      <c r="BQN1" s="198"/>
      <c r="BQO1" s="198"/>
      <c r="BQP1" s="198"/>
      <c r="BQQ1" s="198"/>
      <c r="BQR1" s="198"/>
      <c r="BQS1" s="198"/>
      <c r="BQT1" s="198"/>
      <c r="BQU1" s="198"/>
      <c r="BQV1" s="198"/>
      <c r="BQW1" s="198"/>
      <c r="BQX1" s="198"/>
      <c r="BQY1" s="198"/>
      <c r="BQZ1" s="198"/>
      <c r="BRA1" s="198"/>
      <c r="BRB1" s="198"/>
      <c r="BRC1" s="198"/>
      <c r="BRD1" s="198"/>
      <c r="BRE1" s="198"/>
      <c r="BRF1" s="198"/>
      <c r="BRG1" s="198"/>
      <c r="BRH1" s="198"/>
      <c r="BRI1" s="198"/>
      <c r="BRJ1" s="198"/>
      <c r="BRK1" s="198"/>
      <c r="BRL1" s="198"/>
      <c r="BRM1" s="198"/>
      <c r="BRN1" s="198"/>
      <c r="BRO1" s="198"/>
      <c r="BRP1" s="198"/>
      <c r="BRQ1" s="198"/>
      <c r="BRR1" s="198"/>
      <c r="BRS1" s="198"/>
      <c r="BRT1" s="198"/>
      <c r="BRU1" s="198"/>
      <c r="BRV1" s="198"/>
      <c r="BRW1" s="198"/>
      <c r="BRX1" s="198"/>
      <c r="BRY1" s="198"/>
      <c r="BRZ1" s="198"/>
      <c r="BSA1" s="198"/>
      <c r="BSB1" s="198"/>
      <c r="BSC1" s="198"/>
      <c r="BSD1" s="198"/>
      <c r="BSE1" s="198"/>
      <c r="BSF1" s="198"/>
      <c r="BSG1" s="198"/>
      <c r="BSH1" s="198"/>
      <c r="BSI1" s="198"/>
      <c r="BSJ1" s="198"/>
      <c r="BSK1" s="198"/>
      <c r="BSL1" s="198"/>
      <c r="BSM1" s="198"/>
      <c r="BSN1" s="198"/>
      <c r="BSO1" s="198"/>
      <c r="BSP1" s="198"/>
      <c r="BSQ1" s="198"/>
      <c r="BSR1" s="198"/>
      <c r="BSS1" s="198"/>
      <c r="BST1" s="198"/>
      <c r="BSU1" s="198"/>
      <c r="BSV1" s="198"/>
      <c r="BSW1" s="198"/>
      <c r="BSX1" s="198"/>
      <c r="BSY1" s="198"/>
      <c r="BSZ1" s="198"/>
      <c r="BTA1" s="198"/>
      <c r="BTB1" s="198"/>
      <c r="BTC1" s="198"/>
      <c r="BTD1" s="198"/>
      <c r="BTE1" s="198"/>
      <c r="BTF1" s="198"/>
      <c r="BTG1" s="198"/>
      <c r="BTH1" s="198"/>
      <c r="BTI1" s="198"/>
      <c r="BTJ1" s="198"/>
      <c r="BTK1" s="198"/>
      <c r="BTL1" s="198"/>
      <c r="BTM1" s="198"/>
      <c r="BTN1" s="198"/>
      <c r="BTO1" s="198"/>
      <c r="BTP1" s="198"/>
      <c r="BTQ1" s="198"/>
      <c r="BTR1" s="198"/>
      <c r="BTS1" s="198"/>
      <c r="BTT1" s="198"/>
      <c r="BTU1" s="198"/>
      <c r="BTV1" s="198"/>
      <c r="BTW1" s="198"/>
      <c r="BTX1" s="198"/>
      <c r="BTY1" s="198"/>
      <c r="BTZ1" s="198"/>
      <c r="BUA1" s="198"/>
      <c r="BUB1" s="198"/>
      <c r="BUC1" s="198"/>
      <c r="BUD1" s="198"/>
      <c r="BUE1" s="198"/>
      <c r="BUF1" s="198"/>
      <c r="BUG1" s="198"/>
      <c r="BUH1" s="198"/>
      <c r="BUI1" s="198"/>
      <c r="BUJ1" s="198"/>
      <c r="BUK1" s="198"/>
      <c r="BUL1" s="198"/>
      <c r="BUM1" s="198"/>
      <c r="BUN1" s="198"/>
      <c r="BUO1" s="198"/>
      <c r="BUP1" s="198"/>
      <c r="BUQ1" s="198"/>
      <c r="BUR1" s="198"/>
      <c r="BUS1" s="198"/>
      <c r="BUT1" s="198"/>
      <c r="BUU1" s="198"/>
      <c r="BUV1" s="198"/>
      <c r="BUW1" s="198"/>
      <c r="BUX1" s="198"/>
      <c r="BUY1" s="198"/>
      <c r="BUZ1" s="198"/>
      <c r="BVA1" s="198"/>
      <c r="BVB1" s="198"/>
      <c r="BVC1" s="198"/>
      <c r="BVD1" s="198"/>
      <c r="BVE1" s="198"/>
      <c r="BVF1" s="198"/>
      <c r="BVG1" s="198"/>
      <c r="BVH1" s="198"/>
      <c r="BVI1" s="198"/>
      <c r="BVJ1" s="198"/>
      <c r="BVK1" s="198"/>
      <c r="BVL1" s="198"/>
      <c r="BVM1" s="198"/>
      <c r="BVN1" s="198"/>
      <c r="BVO1" s="198"/>
      <c r="BVP1" s="198"/>
      <c r="BVQ1" s="198"/>
      <c r="BVR1" s="198"/>
      <c r="BVS1" s="198"/>
      <c r="BVT1" s="198"/>
      <c r="BVU1" s="198"/>
      <c r="BVV1" s="198"/>
      <c r="BVW1" s="198"/>
      <c r="BVX1" s="198"/>
      <c r="BVY1" s="198"/>
      <c r="BVZ1" s="198"/>
      <c r="BWA1" s="198"/>
      <c r="BWB1" s="198"/>
      <c r="BWC1" s="198"/>
      <c r="BWD1" s="198"/>
      <c r="BWE1" s="198"/>
      <c r="BWF1" s="198"/>
      <c r="BWG1" s="198"/>
      <c r="BWH1" s="198"/>
      <c r="BWI1" s="198"/>
      <c r="BWJ1" s="198"/>
      <c r="BWK1" s="198"/>
      <c r="BWL1" s="198"/>
      <c r="BWM1" s="198"/>
      <c r="BWN1" s="198"/>
      <c r="BWO1" s="198"/>
      <c r="BWP1" s="198"/>
      <c r="BWQ1" s="198"/>
      <c r="BWR1" s="198"/>
      <c r="BWS1" s="198"/>
      <c r="BWT1" s="198"/>
      <c r="BWU1" s="198"/>
      <c r="BWV1" s="198"/>
      <c r="BWW1" s="198"/>
      <c r="BWX1" s="198"/>
      <c r="BWY1" s="198"/>
      <c r="BWZ1" s="198"/>
      <c r="BXA1" s="198"/>
      <c r="BXB1" s="198"/>
      <c r="BXC1" s="198"/>
      <c r="BXD1" s="198"/>
      <c r="BXE1" s="198"/>
      <c r="BXF1" s="198"/>
      <c r="BXG1" s="198"/>
      <c r="BXH1" s="198"/>
      <c r="BXI1" s="198"/>
      <c r="BXJ1" s="198"/>
      <c r="BXK1" s="198"/>
      <c r="BXL1" s="198"/>
      <c r="BXM1" s="198"/>
      <c r="BXN1" s="198"/>
      <c r="BXO1" s="198"/>
      <c r="BXP1" s="198"/>
      <c r="BXQ1" s="198"/>
      <c r="BXR1" s="198"/>
      <c r="BXS1" s="198"/>
      <c r="BXT1" s="198"/>
      <c r="BXU1" s="198"/>
      <c r="BXV1" s="198"/>
      <c r="BXW1" s="198"/>
      <c r="BXX1" s="198"/>
      <c r="BXY1" s="198"/>
      <c r="BXZ1" s="198"/>
      <c r="BYA1" s="198"/>
      <c r="BYB1" s="198"/>
      <c r="BYC1" s="198"/>
      <c r="BYD1" s="198"/>
      <c r="BYE1" s="198"/>
      <c r="BYF1" s="198"/>
      <c r="BYG1" s="198"/>
      <c r="BYH1" s="198"/>
      <c r="BYI1" s="198"/>
      <c r="BYJ1" s="198"/>
      <c r="BYK1" s="198"/>
      <c r="BYL1" s="198"/>
      <c r="BYM1" s="198"/>
      <c r="BYN1" s="198"/>
      <c r="BYO1" s="198"/>
      <c r="BYP1" s="198"/>
      <c r="BYQ1" s="198"/>
      <c r="BYR1" s="198"/>
      <c r="BYS1" s="198"/>
      <c r="BYT1" s="198"/>
      <c r="BYU1" s="198"/>
      <c r="BYV1" s="198"/>
      <c r="BYW1" s="198"/>
      <c r="BYX1" s="198"/>
      <c r="BYY1" s="198"/>
      <c r="BYZ1" s="198"/>
      <c r="BZA1" s="198"/>
      <c r="BZB1" s="198"/>
      <c r="BZC1" s="198"/>
      <c r="BZD1" s="198"/>
      <c r="BZE1" s="198"/>
      <c r="BZF1" s="198"/>
      <c r="BZG1" s="198"/>
      <c r="BZH1" s="198"/>
      <c r="BZI1" s="198"/>
      <c r="BZJ1" s="198"/>
      <c r="BZK1" s="198"/>
      <c r="BZL1" s="198"/>
      <c r="BZM1" s="198"/>
      <c r="BZN1" s="198"/>
      <c r="BZO1" s="198"/>
      <c r="BZP1" s="198"/>
      <c r="BZQ1" s="198"/>
      <c r="BZR1" s="198"/>
      <c r="BZS1" s="198"/>
      <c r="BZT1" s="198"/>
      <c r="BZU1" s="198"/>
      <c r="BZV1" s="198"/>
      <c r="BZW1" s="198"/>
      <c r="BZX1" s="198"/>
      <c r="BZY1" s="198"/>
      <c r="BZZ1" s="198"/>
      <c r="CAA1" s="198"/>
      <c r="CAB1" s="198"/>
      <c r="CAC1" s="198"/>
      <c r="CAD1" s="198"/>
      <c r="CAE1" s="198"/>
      <c r="CAF1" s="198"/>
      <c r="CAG1" s="198"/>
      <c r="CAH1" s="198"/>
      <c r="CAI1" s="198"/>
      <c r="CAJ1" s="198"/>
      <c r="CAK1" s="198"/>
      <c r="CAL1" s="198"/>
      <c r="CAM1" s="198"/>
      <c r="CAN1" s="198"/>
      <c r="CAO1" s="198"/>
      <c r="CAP1" s="198"/>
      <c r="CAQ1" s="198"/>
      <c r="CAR1" s="198"/>
      <c r="CAS1" s="198"/>
      <c r="CAT1" s="198"/>
      <c r="CAU1" s="198"/>
      <c r="CAV1" s="198"/>
      <c r="CAW1" s="198"/>
      <c r="CAX1" s="198"/>
      <c r="CAY1" s="198"/>
      <c r="CAZ1" s="198"/>
      <c r="CBA1" s="198"/>
      <c r="CBB1" s="198"/>
      <c r="CBC1" s="198"/>
      <c r="CBD1" s="198"/>
      <c r="CBE1" s="198"/>
      <c r="CBF1" s="198"/>
      <c r="CBG1" s="198"/>
      <c r="CBH1" s="198"/>
      <c r="CBI1" s="198"/>
      <c r="CBJ1" s="198"/>
      <c r="CBK1" s="198"/>
      <c r="CBL1" s="198"/>
      <c r="CBM1" s="198"/>
      <c r="CBN1" s="198"/>
      <c r="CBO1" s="198"/>
      <c r="CBP1" s="198"/>
      <c r="CBQ1" s="198"/>
      <c r="CBR1" s="198"/>
      <c r="CBS1" s="198"/>
      <c r="CBT1" s="198"/>
      <c r="CBU1" s="198"/>
      <c r="CBV1" s="198"/>
      <c r="CBW1" s="198"/>
      <c r="CBX1" s="198"/>
      <c r="CBY1" s="198"/>
      <c r="CBZ1" s="198"/>
      <c r="CCA1" s="198"/>
      <c r="CCB1" s="198"/>
      <c r="CCC1" s="198"/>
      <c r="CCD1" s="198"/>
      <c r="CCE1" s="198"/>
      <c r="CCF1" s="198"/>
      <c r="CCG1" s="198"/>
      <c r="CCH1" s="198"/>
      <c r="CCI1" s="198"/>
      <c r="CCJ1" s="198"/>
      <c r="CCK1" s="198"/>
      <c r="CCL1" s="198"/>
      <c r="CCM1" s="198"/>
      <c r="CCN1" s="198"/>
      <c r="CCO1" s="198"/>
      <c r="CCP1" s="198"/>
      <c r="CCQ1" s="198"/>
      <c r="CCR1" s="198"/>
      <c r="CCS1" s="198"/>
      <c r="CCT1" s="198"/>
      <c r="CCU1" s="198"/>
      <c r="CCV1" s="198"/>
      <c r="CCW1" s="198"/>
      <c r="CCX1" s="198"/>
      <c r="CCY1" s="198"/>
      <c r="CCZ1" s="198"/>
      <c r="CDA1" s="198"/>
      <c r="CDB1" s="198"/>
      <c r="CDC1" s="198"/>
      <c r="CDD1" s="198"/>
      <c r="CDE1" s="198"/>
      <c r="CDF1" s="198"/>
      <c r="CDG1" s="198"/>
      <c r="CDH1" s="198"/>
      <c r="CDI1" s="198"/>
      <c r="CDJ1" s="198"/>
      <c r="CDK1" s="198"/>
      <c r="CDL1" s="198"/>
      <c r="CDM1" s="198"/>
      <c r="CDN1" s="198"/>
      <c r="CDO1" s="198"/>
      <c r="CDP1" s="198"/>
      <c r="CDQ1" s="198"/>
      <c r="CDR1" s="198"/>
      <c r="CDS1" s="198"/>
      <c r="CDT1" s="198"/>
      <c r="CDU1" s="198"/>
      <c r="CDV1" s="198"/>
      <c r="CDW1" s="198"/>
      <c r="CDX1" s="198"/>
      <c r="CDY1" s="198"/>
      <c r="CDZ1" s="198"/>
      <c r="CEA1" s="198"/>
      <c r="CEB1" s="198"/>
      <c r="CEC1" s="198"/>
      <c r="CED1" s="198"/>
      <c r="CEE1" s="198"/>
      <c r="CEF1" s="198"/>
      <c r="CEG1" s="198"/>
      <c r="CEH1" s="198"/>
      <c r="CEI1" s="198"/>
      <c r="CEJ1" s="198"/>
      <c r="CEK1" s="198"/>
      <c r="CEL1" s="198"/>
      <c r="CEM1" s="198"/>
      <c r="CEN1" s="198"/>
      <c r="CEO1" s="198"/>
      <c r="CEP1" s="198"/>
      <c r="CEQ1" s="198"/>
      <c r="CER1" s="198"/>
      <c r="CES1" s="198"/>
      <c r="CET1" s="198"/>
      <c r="CEU1" s="198"/>
      <c r="CEV1" s="198"/>
      <c r="CEW1" s="198"/>
      <c r="CEX1" s="198"/>
      <c r="CEY1" s="198"/>
      <c r="CEZ1" s="198"/>
      <c r="CFA1" s="198"/>
      <c r="CFB1" s="198"/>
      <c r="CFC1" s="198"/>
      <c r="CFD1" s="198"/>
      <c r="CFE1" s="198"/>
      <c r="CFF1" s="198"/>
      <c r="CFG1" s="198"/>
      <c r="CFH1" s="198"/>
      <c r="CFI1" s="198"/>
      <c r="CFJ1" s="198"/>
      <c r="CFK1" s="198"/>
      <c r="CFL1" s="198"/>
      <c r="CFM1" s="198"/>
      <c r="CFN1" s="198"/>
      <c r="CFO1" s="198"/>
      <c r="CFP1" s="198"/>
      <c r="CFQ1" s="198"/>
      <c r="CFR1" s="198"/>
      <c r="CFS1" s="198"/>
      <c r="CFT1" s="198"/>
      <c r="CFU1" s="198"/>
      <c r="CFV1" s="198"/>
      <c r="CFW1" s="198"/>
      <c r="CFX1" s="198"/>
      <c r="CFY1" s="198"/>
      <c r="CFZ1" s="198"/>
      <c r="CGA1" s="198"/>
      <c r="CGB1" s="198"/>
      <c r="CGC1" s="198"/>
      <c r="CGD1" s="198"/>
      <c r="CGE1" s="198"/>
      <c r="CGF1" s="198"/>
      <c r="CGG1" s="198"/>
      <c r="CGH1" s="198"/>
      <c r="CGI1" s="198"/>
      <c r="CGJ1" s="198"/>
      <c r="CGK1" s="198"/>
      <c r="CGL1" s="198"/>
      <c r="CGM1" s="198"/>
      <c r="CGN1" s="198"/>
      <c r="CGO1" s="198"/>
      <c r="CGP1" s="198"/>
      <c r="CGQ1" s="198"/>
      <c r="CGR1" s="198"/>
      <c r="CGS1" s="198"/>
      <c r="CGT1" s="198"/>
      <c r="CGU1" s="198"/>
      <c r="CGV1" s="198"/>
      <c r="CGW1" s="198"/>
      <c r="CGX1" s="198"/>
      <c r="CGY1" s="198"/>
      <c r="CGZ1" s="198"/>
      <c r="CHA1" s="198"/>
      <c r="CHB1" s="198"/>
      <c r="CHC1" s="198"/>
      <c r="CHD1" s="198"/>
      <c r="CHE1" s="198"/>
      <c r="CHF1" s="198"/>
      <c r="CHG1" s="198"/>
      <c r="CHH1" s="198"/>
      <c r="CHI1" s="198"/>
      <c r="CHJ1" s="198"/>
      <c r="CHK1" s="198"/>
      <c r="CHL1" s="198"/>
      <c r="CHM1" s="198"/>
      <c r="CHN1" s="198"/>
      <c r="CHO1" s="198"/>
      <c r="CHP1" s="198"/>
      <c r="CHQ1" s="198"/>
      <c r="CHR1" s="198"/>
      <c r="CHS1" s="198"/>
      <c r="CHT1" s="198"/>
      <c r="CHU1" s="198"/>
      <c r="CHV1" s="198"/>
      <c r="CHW1" s="198"/>
      <c r="CHX1" s="198"/>
      <c r="CHY1" s="198"/>
      <c r="CHZ1" s="198"/>
      <c r="CIA1" s="198"/>
      <c r="CIB1" s="198"/>
      <c r="CIC1" s="198"/>
      <c r="CID1" s="198"/>
      <c r="CIE1" s="198"/>
      <c r="CIF1" s="198"/>
      <c r="CIG1" s="198"/>
      <c r="CIH1" s="198"/>
      <c r="CII1" s="198"/>
      <c r="CIJ1" s="198"/>
      <c r="CIK1" s="198"/>
      <c r="CIL1" s="198"/>
      <c r="CIM1" s="198"/>
      <c r="CIN1" s="198"/>
      <c r="CIO1" s="198"/>
      <c r="CIP1" s="198"/>
      <c r="CIQ1" s="198"/>
      <c r="CIR1" s="198"/>
      <c r="CIS1" s="198"/>
      <c r="CIT1" s="198"/>
      <c r="CIU1" s="198"/>
      <c r="CIV1" s="198"/>
      <c r="CIW1" s="198"/>
      <c r="CIX1" s="198"/>
      <c r="CIY1" s="198"/>
      <c r="CIZ1" s="198"/>
      <c r="CJA1" s="198"/>
      <c r="CJB1" s="198"/>
      <c r="CJC1" s="198"/>
      <c r="CJD1" s="198"/>
      <c r="CJE1" s="198"/>
      <c r="CJF1" s="198"/>
      <c r="CJG1" s="198"/>
      <c r="CJH1" s="198"/>
      <c r="CJI1" s="198"/>
      <c r="CJJ1" s="198"/>
      <c r="CJK1" s="198"/>
      <c r="CJL1" s="198"/>
      <c r="CJM1" s="198"/>
      <c r="CJN1" s="198"/>
      <c r="CJO1" s="198"/>
      <c r="CJP1" s="198"/>
      <c r="CJQ1" s="198"/>
      <c r="CJR1" s="198"/>
      <c r="CJS1" s="198"/>
      <c r="CJT1" s="198"/>
      <c r="CJU1" s="198"/>
      <c r="CJV1" s="198"/>
      <c r="CJW1" s="198"/>
      <c r="CJX1" s="198"/>
      <c r="CJY1" s="198"/>
      <c r="CJZ1" s="198"/>
      <c r="CKA1" s="198"/>
      <c r="CKB1" s="198"/>
      <c r="CKC1" s="198"/>
      <c r="CKD1" s="198"/>
      <c r="CKE1" s="198"/>
      <c r="CKF1" s="198"/>
      <c r="CKG1" s="198"/>
      <c r="CKH1" s="198"/>
      <c r="CKI1" s="198"/>
      <c r="CKJ1" s="198"/>
      <c r="CKK1" s="198"/>
      <c r="CKL1" s="198"/>
      <c r="CKM1" s="198"/>
      <c r="CKN1" s="198"/>
      <c r="CKO1" s="198"/>
      <c r="CKP1" s="198"/>
      <c r="CKQ1" s="198"/>
      <c r="CKR1" s="198"/>
      <c r="CKS1" s="198"/>
      <c r="CKT1" s="198"/>
      <c r="CKU1" s="198"/>
      <c r="CKV1" s="198"/>
      <c r="CKW1" s="198"/>
      <c r="CKX1" s="198"/>
      <c r="CKY1" s="198"/>
      <c r="CKZ1" s="198"/>
      <c r="CLA1" s="198"/>
      <c r="CLB1" s="198"/>
      <c r="CLC1" s="198"/>
      <c r="CLD1" s="198"/>
      <c r="CLE1" s="198"/>
      <c r="CLF1" s="198"/>
      <c r="CLG1" s="198"/>
      <c r="CLH1" s="198"/>
      <c r="CLI1" s="198"/>
      <c r="CLJ1" s="198"/>
      <c r="CLK1" s="198"/>
      <c r="CLL1" s="198"/>
      <c r="CLM1" s="198"/>
      <c r="CLN1" s="198"/>
      <c r="CLO1" s="198"/>
      <c r="CLP1" s="198"/>
      <c r="CLQ1" s="198"/>
      <c r="CLR1" s="198"/>
      <c r="CLS1" s="198"/>
      <c r="CLT1" s="198"/>
      <c r="CLU1" s="198"/>
      <c r="CLV1" s="198"/>
      <c r="CLW1" s="198"/>
      <c r="CLX1" s="198"/>
      <c r="CLY1" s="198"/>
      <c r="CLZ1" s="198"/>
      <c r="CMA1" s="198"/>
      <c r="CMB1" s="198"/>
      <c r="CMC1" s="198"/>
      <c r="CMD1" s="198"/>
      <c r="CME1" s="198"/>
      <c r="CMF1" s="198"/>
      <c r="CMG1" s="198"/>
      <c r="CMH1" s="198"/>
      <c r="CMI1" s="198"/>
      <c r="CMJ1" s="198"/>
      <c r="CMK1" s="198"/>
      <c r="CML1" s="198"/>
      <c r="CMM1" s="198"/>
      <c r="CMN1" s="198"/>
      <c r="CMO1" s="198"/>
      <c r="CMP1" s="198"/>
      <c r="CMQ1" s="198"/>
      <c r="CMR1" s="198"/>
      <c r="CMS1" s="198"/>
      <c r="CMT1" s="198"/>
      <c r="CMU1" s="198"/>
      <c r="CMV1" s="198"/>
      <c r="CMW1" s="198"/>
      <c r="CMX1" s="198"/>
      <c r="CMY1" s="198"/>
      <c r="CMZ1" s="198"/>
      <c r="CNA1" s="198"/>
      <c r="CNB1" s="198"/>
      <c r="CNC1" s="198"/>
      <c r="CND1" s="198"/>
      <c r="CNE1" s="198"/>
      <c r="CNF1" s="198"/>
      <c r="CNG1" s="198"/>
      <c r="CNH1" s="198"/>
      <c r="CNI1" s="198"/>
      <c r="CNJ1" s="198"/>
      <c r="CNK1" s="198"/>
      <c r="CNL1" s="198"/>
      <c r="CNM1" s="198"/>
      <c r="CNN1" s="198"/>
      <c r="CNO1" s="198"/>
      <c r="CNP1" s="198"/>
      <c r="CNQ1" s="198"/>
      <c r="CNR1" s="198"/>
      <c r="CNS1" s="198"/>
      <c r="CNT1" s="198"/>
      <c r="CNU1" s="198"/>
      <c r="CNV1" s="198"/>
      <c r="CNW1" s="198"/>
      <c r="CNX1" s="198"/>
      <c r="CNY1" s="198"/>
      <c r="CNZ1" s="198"/>
      <c r="COA1" s="198"/>
      <c r="COB1" s="198"/>
      <c r="COC1" s="198"/>
      <c r="COD1" s="198"/>
      <c r="COE1" s="198"/>
      <c r="COF1" s="198"/>
      <c r="COG1" s="198"/>
      <c r="COH1" s="198"/>
      <c r="COI1" s="198"/>
      <c r="COJ1" s="198"/>
      <c r="COK1" s="198"/>
      <c r="COL1" s="198"/>
      <c r="COM1" s="198"/>
      <c r="CON1" s="198"/>
      <c r="COO1" s="198"/>
      <c r="COP1" s="198"/>
      <c r="COQ1" s="198"/>
      <c r="COR1" s="198"/>
      <c r="COS1" s="198"/>
      <c r="COT1" s="198"/>
      <c r="COU1" s="198"/>
      <c r="COV1" s="198"/>
      <c r="COW1" s="198"/>
      <c r="COX1" s="198"/>
      <c r="COY1" s="198"/>
      <c r="COZ1" s="198"/>
      <c r="CPA1" s="198"/>
      <c r="CPB1" s="198"/>
      <c r="CPC1" s="198"/>
      <c r="CPD1" s="198"/>
      <c r="CPE1" s="198"/>
      <c r="CPF1" s="198"/>
      <c r="CPG1" s="198"/>
      <c r="CPH1" s="198"/>
      <c r="CPI1" s="198"/>
      <c r="CPJ1" s="198"/>
      <c r="CPK1" s="198"/>
      <c r="CPL1" s="198"/>
      <c r="CPM1" s="198"/>
      <c r="CPN1" s="198"/>
      <c r="CPO1" s="198"/>
      <c r="CPP1" s="198"/>
      <c r="CPQ1" s="198"/>
      <c r="CPR1" s="198"/>
      <c r="CPS1" s="198"/>
      <c r="CPT1" s="198"/>
      <c r="CPU1" s="198"/>
      <c r="CPV1" s="198"/>
      <c r="CPW1" s="198"/>
      <c r="CPX1" s="198"/>
      <c r="CPY1" s="198"/>
      <c r="CPZ1" s="198"/>
      <c r="CQA1" s="198"/>
      <c r="CQB1" s="198"/>
      <c r="CQC1" s="198"/>
      <c r="CQD1" s="198"/>
      <c r="CQE1" s="198"/>
      <c r="CQF1" s="198"/>
      <c r="CQG1" s="198"/>
      <c r="CQH1" s="198"/>
      <c r="CQI1" s="198"/>
      <c r="CQJ1" s="198"/>
      <c r="CQK1" s="198"/>
      <c r="CQL1" s="198"/>
      <c r="CQM1" s="198"/>
      <c r="CQN1" s="198"/>
      <c r="CQO1" s="198"/>
      <c r="CQP1" s="198"/>
      <c r="CQQ1" s="198"/>
      <c r="CQR1" s="198"/>
      <c r="CQS1" s="198"/>
      <c r="CQT1" s="198"/>
      <c r="CQU1" s="198"/>
      <c r="CQV1" s="198"/>
      <c r="CQW1" s="198"/>
      <c r="CQX1" s="198"/>
      <c r="CQY1" s="198"/>
      <c r="CQZ1" s="198"/>
      <c r="CRA1" s="198"/>
      <c r="CRB1" s="198"/>
      <c r="CRC1" s="198"/>
      <c r="CRD1" s="198"/>
      <c r="CRE1" s="198"/>
      <c r="CRF1" s="198"/>
      <c r="CRG1" s="198"/>
      <c r="CRH1" s="198"/>
      <c r="CRI1" s="198"/>
      <c r="CRJ1" s="198"/>
      <c r="CRK1" s="198"/>
      <c r="CRL1" s="198"/>
      <c r="CRM1" s="198"/>
      <c r="CRN1" s="198"/>
      <c r="CRO1" s="198"/>
      <c r="CRP1" s="198"/>
      <c r="CRQ1" s="198"/>
      <c r="CRR1" s="198"/>
      <c r="CRS1" s="198"/>
      <c r="CRT1" s="198"/>
      <c r="CRU1" s="198"/>
      <c r="CRV1" s="198"/>
      <c r="CRW1" s="198"/>
      <c r="CRX1" s="198"/>
      <c r="CRY1" s="198"/>
      <c r="CRZ1" s="198"/>
      <c r="CSA1" s="198"/>
      <c r="CSB1" s="198"/>
      <c r="CSC1" s="198"/>
      <c r="CSD1" s="198"/>
      <c r="CSE1" s="198"/>
      <c r="CSF1" s="198"/>
      <c r="CSG1" s="198"/>
      <c r="CSH1" s="198"/>
      <c r="CSI1" s="198"/>
      <c r="CSJ1" s="198"/>
      <c r="CSK1" s="198"/>
      <c r="CSL1" s="198"/>
      <c r="CSM1" s="198"/>
      <c r="CSN1" s="198"/>
      <c r="CSO1" s="198"/>
      <c r="CSP1" s="198"/>
      <c r="CSQ1" s="198"/>
      <c r="CSR1" s="198"/>
      <c r="CSS1" s="198"/>
      <c r="CST1" s="198"/>
      <c r="CSU1" s="198"/>
      <c r="CSV1" s="198"/>
      <c r="CSW1" s="198"/>
      <c r="CSX1" s="198"/>
      <c r="CSY1" s="198"/>
      <c r="CSZ1" s="198"/>
      <c r="CTA1" s="198"/>
      <c r="CTB1" s="198"/>
      <c r="CTC1" s="198"/>
      <c r="CTD1" s="198"/>
      <c r="CTE1" s="198"/>
      <c r="CTF1" s="198"/>
      <c r="CTG1" s="198"/>
      <c r="CTH1" s="198"/>
      <c r="CTI1" s="198"/>
      <c r="CTJ1" s="198"/>
      <c r="CTK1" s="198"/>
      <c r="CTL1" s="198"/>
      <c r="CTM1" s="198"/>
      <c r="CTN1" s="198"/>
      <c r="CTO1" s="198"/>
      <c r="CTP1" s="198"/>
      <c r="CTQ1" s="198"/>
      <c r="CTR1" s="198"/>
      <c r="CTS1" s="198"/>
      <c r="CTT1" s="198"/>
      <c r="CTU1" s="198"/>
      <c r="CTV1" s="198"/>
      <c r="CTW1" s="198"/>
      <c r="CTX1" s="198"/>
      <c r="CTY1" s="198"/>
      <c r="CTZ1" s="198"/>
      <c r="CUA1" s="198"/>
      <c r="CUB1" s="198"/>
      <c r="CUC1" s="198"/>
      <c r="CUD1" s="198"/>
      <c r="CUE1" s="198"/>
      <c r="CUF1" s="198"/>
      <c r="CUG1" s="198"/>
      <c r="CUH1" s="198"/>
      <c r="CUI1" s="198"/>
      <c r="CUJ1" s="198"/>
      <c r="CUK1" s="198"/>
      <c r="CUL1" s="198"/>
      <c r="CUM1" s="198"/>
      <c r="CUN1" s="198"/>
      <c r="CUO1" s="198"/>
      <c r="CUP1" s="198"/>
      <c r="CUQ1" s="198"/>
      <c r="CUR1" s="198"/>
      <c r="CUS1" s="198"/>
      <c r="CUT1" s="198"/>
      <c r="CUU1" s="198"/>
      <c r="CUV1" s="198"/>
      <c r="CUW1" s="198"/>
      <c r="CUX1" s="198"/>
      <c r="CUY1" s="198"/>
      <c r="CUZ1" s="198"/>
      <c r="CVA1" s="198"/>
      <c r="CVB1" s="198"/>
      <c r="CVC1" s="198"/>
      <c r="CVD1" s="198"/>
      <c r="CVE1" s="198"/>
      <c r="CVF1" s="198"/>
      <c r="CVG1" s="198"/>
      <c r="CVH1" s="198"/>
      <c r="CVI1" s="198"/>
      <c r="CVJ1" s="198"/>
      <c r="CVK1" s="198"/>
      <c r="CVL1" s="198"/>
      <c r="CVM1" s="198"/>
      <c r="CVN1" s="198"/>
      <c r="CVO1" s="198"/>
      <c r="CVP1" s="198"/>
      <c r="CVQ1" s="198"/>
      <c r="CVR1" s="198"/>
      <c r="CVS1" s="198"/>
      <c r="CVT1" s="198"/>
      <c r="CVU1" s="198"/>
      <c r="CVV1" s="198"/>
      <c r="CVW1" s="198"/>
      <c r="CVX1" s="198"/>
      <c r="CVY1" s="198"/>
      <c r="CVZ1" s="198"/>
      <c r="CWA1" s="198"/>
      <c r="CWB1" s="198"/>
      <c r="CWC1" s="198"/>
      <c r="CWD1" s="198"/>
      <c r="CWE1" s="198"/>
      <c r="CWF1" s="198"/>
      <c r="CWG1" s="198"/>
      <c r="CWH1" s="198"/>
      <c r="CWI1" s="198"/>
      <c r="CWJ1" s="198"/>
      <c r="CWK1" s="198"/>
      <c r="CWL1" s="198"/>
      <c r="CWM1" s="198"/>
      <c r="CWN1" s="198"/>
      <c r="CWO1" s="198"/>
      <c r="CWP1" s="198"/>
      <c r="CWQ1" s="198"/>
      <c r="CWR1" s="198"/>
      <c r="CWS1" s="198"/>
      <c r="CWT1" s="198"/>
      <c r="CWU1" s="198"/>
      <c r="CWV1" s="198"/>
      <c r="CWW1" s="198"/>
      <c r="CWX1" s="198"/>
      <c r="CWY1" s="198"/>
      <c r="CWZ1" s="198"/>
      <c r="CXA1" s="198"/>
      <c r="CXB1" s="198"/>
      <c r="CXC1" s="198"/>
      <c r="CXD1" s="198"/>
      <c r="CXE1" s="198"/>
      <c r="CXF1" s="198"/>
      <c r="CXG1" s="198"/>
      <c r="CXH1" s="198"/>
      <c r="CXI1" s="198"/>
      <c r="CXJ1" s="198"/>
      <c r="CXK1" s="198"/>
      <c r="CXL1" s="198"/>
      <c r="CXM1" s="198"/>
      <c r="CXN1" s="198"/>
      <c r="CXO1" s="198"/>
      <c r="CXP1" s="198"/>
      <c r="CXQ1" s="198"/>
      <c r="CXR1" s="198"/>
      <c r="CXS1" s="198"/>
      <c r="CXT1" s="198"/>
      <c r="CXU1" s="198"/>
      <c r="CXV1" s="198"/>
      <c r="CXW1" s="198"/>
      <c r="CXX1" s="198"/>
      <c r="CXY1" s="198"/>
      <c r="CXZ1" s="198"/>
      <c r="CYA1" s="198"/>
      <c r="CYB1" s="198"/>
      <c r="CYC1" s="198"/>
      <c r="CYD1" s="198"/>
      <c r="CYE1" s="198"/>
      <c r="CYF1" s="198"/>
      <c r="CYG1" s="198"/>
      <c r="CYH1" s="198"/>
      <c r="CYI1" s="198"/>
      <c r="CYJ1" s="198"/>
      <c r="CYK1" s="198"/>
      <c r="CYL1" s="198"/>
      <c r="CYM1" s="198"/>
      <c r="CYN1" s="198"/>
      <c r="CYO1" s="198"/>
      <c r="CYP1" s="198"/>
      <c r="CYQ1" s="198"/>
      <c r="CYR1" s="198"/>
      <c r="CYS1" s="198"/>
      <c r="CYT1" s="198"/>
      <c r="CYU1" s="198"/>
      <c r="CYV1" s="198"/>
      <c r="CYW1" s="198"/>
      <c r="CYX1" s="198"/>
      <c r="CYY1" s="198"/>
      <c r="CYZ1" s="198"/>
      <c r="CZA1" s="198"/>
      <c r="CZB1" s="198"/>
      <c r="CZC1" s="198"/>
      <c r="CZD1" s="198"/>
      <c r="CZE1" s="198"/>
      <c r="CZF1" s="198"/>
      <c r="CZG1" s="198"/>
      <c r="CZH1" s="198"/>
      <c r="CZI1" s="198"/>
      <c r="CZJ1" s="198"/>
      <c r="CZK1" s="198"/>
      <c r="CZL1" s="198"/>
      <c r="CZM1" s="198"/>
      <c r="CZN1" s="198"/>
      <c r="CZO1" s="198"/>
      <c r="CZP1" s="198"/>
      <c r="CZQ1" s="198"/>
      <c r="CZR1" s="198"/>
      <c r="CZS1" s="198"/>
      <c r="CZT1" s="198"/>
      <c r="CZU1" s="198"/>
      <c r="CZV1" s="198"/>
      <c r="CZW1" s="198"/>
      <c r="CZX1" s="198"/>
      <c r="CZY1" s="198"/>
      <c r="CZZ1" s="198"/>
      <c r="DAA1" s="198"/>
      <c r="DAB1" s="198"/>
      <c r="DAC1" s="198"/>
      <c r="DAD1" s="198"/>
      <c r="DAE1" s="198"/>
      <c r="DAF1" s="198"/>
      <c r="DAG1" s="198"/>
      <c r="DAH1" s="198"/>
      <c r="DAI1" s="198"/>
      <c r="DAJ1" s="198"/>
      <c r="DAK1" s="198"/>
      <c r="DAL1" s="198"/>
      <c r="DAM1" s="198"/>
      <c r="DAN1" s="198"/>
      <c r="DAO1" s="198"/>
      <c r="DAP1" s="198"/>
      <c r="DAQ1" s="198"/>
      <c r="DAR1" s="198"/>
      <c r="DAS1" s="198"/>
      <c r="DAT1" s="198"/>
      <c r="DAU1" s="198"/>
      <c r="DAV1" s="198"/>
      <c r="DAW1" s="198"/>
      <c r="DAX1" s="198"/>
      <c r="DAY1" s="198"/>
      <c r="DAZ1" s="198"/>
      <c r="DBA1" s="198"/>
      <c r="DBB1" s="198"/>
      <c r="DBC1" s="198"/>
      <c r="DBD1" s="198"/>
      <c r="DBE1" s="198"/>
      <c r="DBF1" s="198"/>
      <c r="DBG1" s="198"/>
      <c r="DBH1" s="198"/>
      <c r="DBI1" s="198"/>
      <c r="DBJ1" s="198"/>
      <c r="DBK1" s="198"/>
      <c r="DBL1" s="198"/>
      <c r="DBM1" s="198"/>
      <c r="DBN1" s="198"/>
      <c r="DBO1" s="198"/>
      <c r="DBP1" s="198"/>
      <c r="DBQ1" s="198"/>
      <c r="DBR1" s="198"/>
      <c r="DBS1" s="198"/>
      <c r="DBT1" s="198"/>
      <c r="DBU1" s="198"/>
      <c r="DBV1" s="198"/>
      <c r="DBW1" s="198"/>
      <c r="DBX1" s="198"/>
      <c r="DBY1" s="198"/>
      <c r="DBZ1" s="198"/>
      <c r="DCA1" s="198"/>
      <c r="DCB1" s="198"/>
      <c r="DCC1" s="198"/>
      <c r="DCD1" s="198"/>
      <c r="DCE1" s="198"/>
      <c r="DCF1" s="198"/>
      <c r="DCG1" s="198"/>
      <c r="DCH1" s="198"/>
      <c r="DCI1" s="198"/>
      <c r="DCJ1" s="198"/>
      <c r="DCK1" s="198"/>
      <c r="DCL1" s="198"/>
      <c r="DCM1" s="198"/>
      <c r="DCN1" s="198"/>
      <c r="DCO1" s="198"/>
      <c r="DCP1" s="198"/>
      <c r="DCQ1" s="198"/>
      <c r="DCR1" s="198"/>
      <c r="DCS1" s="198"/>
      <c r="DCT1" s="198"/>
      <c r="DCU1" s="198"/>
      <c r="DCV1" s="198"/>
      <c r="DCW1" s="198"/>
      <c r="DCX1" s="198"/>
      <c r="DCY1" s="198"/>
      <c r="DCZ1" s="198"/>
      <c r="DDA1" s="198"/>
      <c r="DDB1" s="198"/>
      <c r="DDC1" s="198"/>
      <c r="DDD1" s="198"/>
      <c r="DDE1" s="198"/>
      <c r="DDF1" s="198"/>
      <c r="DDG1" s="198"/>
      <c r="DDH1" s="198"/>
      <c r="DDI1" s="198"/>
      <c r="DDJ1" s="198"/>
      <c r="DDK1" s="198"/>
      <c r="DDL1" s="198"/>
      <c r="DDM1" s="198"/>
      <c r="DDN1" s="198"/>
      <c r="DDO1" s="198"/>
      <c r="DDP1" s="198"/>
      <c r="DDQ1" s="198"/>
      <c r="DDR1" s="198"/>
      <c r="DDS1" s="198"/>
      <c r="DDT1" s="198"/>
      <c r="DDU1" s="198"/>
      <c r="DDV1" s="198"/>
      <c r="DDW1" s="198"/>
      <c r="DDX1" s="198"/>
      <c r="DDY1" s="198"/>
      <c r="DDZ1" s="198"/>
      <c r="DEA1" s="198"/>
      <c r="DEB1" s="198"/>
      <c r="DEC1" s="198"/>
      <c r="DED1" s="198"/>
      <c r="DEE1" s="198"/>
      <c r="DEF1" s="198"/>
      <c r="DEG1" s="198"/>
      <c r="DEH1" s="198"/>
      <c r="DEI1" s="198"/>
      <c r="DEJ1" s="198"/>
      <c r="DEK1" s="198"/>
      <c r="DEL1" s="198"/>
      <c r="DEM1" s="198"/>
      <c r="DEN1" s="198"/>
      <c r="DEO1" s="198"/>
      <c r="DEP1" s="198"/>
      <c r="DEQ1" s="198"/>
      <c r="DER1" s="198"/>
      <c r="DES1" s="198"/>
      <c r="DET1" s="198"/>
      <c r="DEU1" s="198"/>
      <c r="DEV1" s="198"/>
      <c r="DEW1" s="198"/>
      <c r="DEX1" s="198"/>
      <c r="DEY1" s="198"/>
      <c r="DEZ1" s="198"/>
      <c r="DFA1" s="198"/>
      <c r="DFB1" s="198"/>
      <c r="DFC1" s="198"/>
      <c r="DFD1" s="198"/>
      <c r="DFE1" s="198"/>
      <c r="DFF1" s="198"/>
      <c r="DFG1" s="198"/>
      <c r="DFH1" s="198"/>
      <c r="DFI1" s="198"/>
      <c r="DFJ1" s="198"/>
      <c r="DFK1" s="198"/>
      <c r="DFL1" s="198"/>
      <c r="DFM1" s="198"/>
      <c r="DFN1" s="198"/>
      <c r="DFO1" s="198"/>
      <c r="DFP1" s="198"/>
      <c r="DFQ1" s="198"/>
      <c r="DFR1" s="198"/>
      <c r="DFS1" s="198"/>
      <c r="DFT1" s="198"/>
      <c r="DFU1" s="198"/>
      <c r="DFV1" s="198"/>
      <c r="DFW1" s="198"/>
      <c r="DFX1" s="198"/>
      <c r="DFY1" s="198"/>
      <c r="DFZ1" s="198"/>
      <c r="DGA1" s="198"/>
      <c r="DGB1" s="198"/>
      <c r="DGC1" s="198"/>
      <c r="DGD1" s="198"/>
      <c r="DGE1" s="198"/>
      <c r="DGF1" s="198"/>
      <c r="DGG1" s="198"/>
      <c r="DGH1" s="198"/>
      <c r="DGI1" s="198"/>
      <c r="DGJ1" s="198"/>
      <c r="DGK1" s="198"/>
      <c r="DGL1" s="198"/>
      <c r="DGM1" s="198"/>
      <c r="DGN1" s="198"/>
      <c r="DGO1" s="198"/>
      <c r="DGP1" s="198"/>
      <c r="DGQ1" s="198"/>
      <c r="DGR1" s="198"/>
      <c r="DGS1" s="198"/>
      <c r="DGT1" s="198"/>
      <c r="DGU1" s="198"/>
      <c r="DGV1" s="198"/>
      <c r="DGW1" s="198"/>
      <c r="DGX1" s="198"/>
      <c r="DGY1" s="198"/>
      <c r="DGZ1" s="198"/>
      <c r="DHA1" s="198"/>
      <c r="DHB1" s="198"/>
      <c r="DHC1" s="198"/>
      <c r="DHD1" s="198"/>
      <c r="DHE1" s="198"/>
      <c r="DHF1" s="198"/>
      <c r="DHG1" s="198"/>
      <c r="DHH1" s="198"/>
      <c r="DHI1" s="198"/>
      <c r="DHJ1" s="198"/>
      <c r="DHK1" s="198"/>
      <c r="DHL1" s="198"/>
      <c r="DHM1" s="198"/>
      <c r="DHN1" s="198"/>
      <c r="DHO1" s="198"/>
      <c r="DHP1" s="198"/>
      <c r="DHQ1" s="198"/>
      <c r="DHR1" s="198"/>
      <c r="DHS1" s="198"/>
      <c r="DHT1" s="198"/>
      <c r="DHU1" s="198"/>
      <c r="DHV1" s="198"/>
      <c r="DHW1" s="198"/>
      <c r="DHX1" s="198"/>
      <c r="DHY1" s="198"/>
      <c r="DHZ1" s="198"/>
      <c r="DIA1" s="198"/>
      <c r="DIB1" s="198"/>
      <c r="DIC1" s="198"/>
      <c r="DID1" s="198"/>
      <c r="DIE1" s="198"/>
      <c r="DIF1" s="198"/>
      <c r="DIG1" s="198"/>
      <c r="DIH1" s="198"/>
      <c r="DII1" s="198"/>
      <c r="DIJ1" s="198"/>
      <c r="DIK1" s="198"/>
      <c r="DIL1" s="198"/>
      <c r="DIM1" s="198"/>
      <c r="DIN1" s="198"/>
      <c r="DIO1" s="198"/>
      <c r="DIP1" s="198"/>
      <c r="DIQ1" s="198"/>
      <c r="DIR1" s="198"/>
      <c r="DIS1" s="198"/>
      <c r="DIT1" s="198"/>
      <c r="DIU1" s="198"/>
      <c r="DIV1" s="198"/>
      <c r="DIW1" s="198"/>
      <c r="DIX1" s="198"/>
      <c r="DIY1" s="198"/>
      <c r="DIZ1" s="198"/>
      <c r="DJA1" s="198"/>
      <c r="DJB1" s="198"/>
      <c r="DJC1" s="198"/>
      <c r="DJD1" s="198"/>
      <c r="DJE1" s="198"/>
      <c r="DJF1" s="198"/>
      <c r="DJG1" s="198"/>
      <c r="DJH1" s="198"/>
      <c r="DJI1" s="198"/>
      <c r="DJJ1" s="198"/>
      <c r="DJK1" s="198"/>
      <c r="DJL1" s="198"/>
      <c r="DJM1" s="198"/>
      <c r="DJN1" s="198"/>
      <c r="DJO1" s="198"/>
      <c r="DJP1" s="198"/>
      <c r="DJQ1" s="198"/>
      <c r="DJR1" s="198"/>
      <c r="DJS1" s="198"/>
      <c r="DJT1" s="198"/>
      <c r="DJU1" s="198"/>
      <c r="DJV1" s="198"/>
      <c r="DJW1" s="198"/>
      <c r="DJX1" s="198"/>
      <c r="DJY1" s="198"/>
      <c r="DJZ1" s="198"/>
      <c r="DKA1" s="198"/>
      <c r="DKB1" s="198"/>
      <c r="DKC1" s="198"/>
      <c r="DKD1" s="198"/>
      <c r="DKE1" s="198"/>
      <c r="DKF1" s="198"/>
      <c r="DKG1" s="198"/>
      <c r="DKH1" s="198"/>
      <c r="DKI1" s="198"/>
      <c r="DKJ1" s="198"/>
      <c r="DKK1" s="198"/>
      <c r="DKL1" s="198"/>
      <c r="DKM1" s="198"/>
      <c r="DKN1" s="198"/>
      <c r="DKO1" s="198"/>
      <c r="DKP1" s="198"/>
      <c r="DKQ1" s="198"/>
      <c r="DKR1" s="198"/>
      <c r="DKS1" s="198"/>
      <c r="DKT1" s="198"/>
      <c r="DKU1" s="198"/>
      <c r="DKV1" s="198"/>
      <c r="DKW1" s="198"/>
      <c r="DKX1" s="198"/>
      <c r="DKY1" s="198"/>
      <c r="DKZ1" s="198"/>
      <c r="DLA1" s="198"/>
      <c r="DLB1" s="198"/>
      <c r="DLC1" s="198"/>
      <c r="DLD1" s="198"/>
      <c r="DLE1" s="198"/>
      <c r="DLF1" s="198"/>
      <c r="DLG1" s="198"/>
      <c r="DLH1" s="198"/>
      <c r="DLI1" s="198"/>
      <c r="DLJ1" s="198"/>
      <c r="DLK1" s="198"/>
      <c r="DLL1" s="198"/>
      <c r="DLM1" s="198"/>
      <c r="DLN1" s="198"/>
      <c r="DLO1" s="198"/>
      <c r="DLP1" s="198"/>
      <c r="DLQ1" s="198"/>
      <c r="DLR1" s="198"/>
      <c r="DLS1" s="198"/>
      <c r="DLT1" s="198"/>
      <c r="DLU1" s="198"/>
      <c r="DLV1" s="198"/>
      <c r="DLW1" s="198"/>
      <c r="DLX1" s="198"/>
      <c r="DLY1" s="198"/>
      <c r="DLZ1" s="198"/>
      <c r="DMA1" s="198"/>
      <c r="DMB1" s="198"/>
      <c r="DMC1" s="198"/>
      <c r="DMD1" s="198"/>
      <c r="DME1" s="198"/>
      <c r="DMF1" s="198"/>
      <c r="DMG1" s="198"/>
      <c r="DMH1" s="198"/>
      <c r="DMI1" s="198"/>
      <c r="DMJ1" s="198"/>
      <c r="DMK1" s="198"/>
      <c r="DML1" s="198"/>
      <c r="DMM1" s="198"/>
      <c r="DMN1" s="198"/>
      <c r="DMO1" s="198"/>
      <c r="DMP1" s="198"/>
      <c r="DMQ1" s="198"/>
      <c r="DMR1" s="198"/>
      <c r="DMS1" s="198"/>
      <c r="DMT1" s="198"/>
      <c r="DMU1" s="198"/>
      <c r="DMV1" s="198"/>
      <c r="DMW1" s="198"/>
      <c r="DMX1" s="198"/>
      <c r="DMY1" s="198"/>
      <c r="DMZ1" s="198"/>
      <c r="DNA1" s="198"/>
      <c r="DNB1" s="198"/>
      <c r="DNC1" s="198"/>
      <c r="DND1" s="198"/>
      <c r="DNE1" s="198"/>
      <c r="DNF1" s="198"/>
      <c r="DNG1" s="198"/>
      <c r="DNH1" s="198"/>
      <c r="DNI1" s="198"/>
      <c r="DNJ1" s="198"/>
      <c r="DNK1" s="198"/>
      <c r="DNL1" s="198"/>
      <c r="DNM1" s="198"/>
      <c r="DNN1" s="198"/>
      <c r="DNO1" s="198"/>
      <c r="DNP1" s="198"/>
      <c r="DNQ1" s="198"/>
      <c r="DNR1" s="198"/>
      <c r="DNS1" s="198"/>
      <c r="DNT1" s="198"/>
      <c r="DNU1" s="198"/>
      <c r="DNV1" s="198"/>
      <c r="DNW1" s="198"/>
      <c r="DNX1" s="198"/>
      <c r="DNY1" s="198"/>
      <c r="DNZ1" s="198"/>
      <c r="DOA1" s="198"/>
      <c r="DOB1" s="198"/>
      <c r="DOC1" s="198"/>
      <c r="DOD1" s="198"/>
      <c r="DOE1" s="198"/>
      <c r="DOF1" s="198"/>
      <c r="DOG1" s="198"/>
      <c r="DOH1" s="198"/>
      <c r="DOI1" s="198"/>
      <c r="DOJ1" s="198"/>
      <c r="DOK1" s="198"/>
      <c r="DOL1" s="198"/>
      <c r="DOM1" s="198"/>
      <c r="DON1" s="198"/>
      <c r="DOO1" s="198"/>
      <c r="DOP1" s="198"/>
      <c r="DOQ1" s="198"/>
      <c r="DOR1" s="198"/>
      <c r="DOS1" s="198"/>
      <c r="DOT1" s="198"/>
      <c r="DOU1" s="198"/>
      <c r="DOV1" s="198"/>
      <c r="DOW1" s="198"/>
      <c r="DOX1" s="198"/>
      <c r="DOY1" s="198"/>
      <c r="DOZ1" s="198"/>
      <c r="DPA1" s="198"/>
      <c r="DPB1" s="198"/>
      <c r="DPC1" s="198"/>
      <c r="DPD1" s="198"/>
      <c r="DPE1" s="198"/>
      <c r="DPF1" s="198"/>
      <c r="DPG1" s="198"/>
      <c r="DPH1" s="198"/>
      <c r="DPI1" s="198"/>
      <c r="DPJ1" s="198"/>
      <c r="DPK1" s="198"/>
      <c r="DPL1" s="198"/>
      <c r="DPM1" s="198"/>
      <c r="DPN1" s="198"/>
      <c r="DPO1" s="198"/>
      <c r="DPP1" s="198"/>
      <c r="DPQ1" s="198"/>
      <c r="DPR1" s="198"/>
      <c r="DPS1" s="198"/>
      <c r="DPT1" s="198"/>
      <c r="DPU1" s="198"/>
      <c r="DPV1" s="198"/>
      <c r="DPW1" s="198"/>
      <c r="DPX1" s="198"/>
      <c r="DPY1" s="198"/>
      <c r="DPZ1" s="198"/>
      <c r="DQA1" s="198"/>
      <c r="DQB1" s="198"/>
      <c r="DQC1" s="198"/>
      <c r="DQD1" s="198"/>
      <c r="DQE1" s="198"/>
      <c r="DQF1" s="198"/>
      <c r="DQG1" s="198"/>
      <c r="DQH1" s="198"/>
      <c r="DQI1" s="198"/>
      <c r="DQJ1" s="198"/>
      <c r="DQK1" s="198"/>
      <c r="DQL1" s="198"/>
      <c r="DQM1" s="198"/>
      <c r="DQN1" s="198"/>
      <c r="DQO1" s="198"/>
      <c r="DQP1" s="198"/>
      <c r="DQQ1" s="198"/>
      <c r="DQR1" s="198"/>
      <c r="DQS1" s="198"/>
      <c r="DQT1" s="198"/>
      <c r="DQU1" s="198"/>
      <c r="DQV1" s="198"/>
      <c r="DQW1" s="198"/>
      <c r="DQX1" s="198"/>
      <c r="DQY1" s="198"/>
      <c r="DQZ1" s="198"/>
      <c r="DRA1" s="198"/>
      <c r="DRB1" s="198"/>
      <c r="DRC1" s="198"/>
      <c r="DRD1" s="198"/>
      <c r="DRE1" s="198"/>
      <c r="DRF1" s="198"/>
      <c r="DRG1" s="198"/>
      <c r="DRH1" s="198"/>
      <c r="DRI1" s="198"/>
      <c r="DRJ1" s="198"/>
      <c r="DRK1" s="198"/>
      <c r="DRL1" s="198"/>
      <c r="DRM1" s="198"/>
      <c r="DRN1" s="198"/>
      <c r="DRO1" s="198"/>
      <c r="DRP1" s="198"/>
      <c r="DRQ1" s="198"/>
      <c r="DRR1" s="198"/>
      <c r="DRS1" s="198"/>
      <c r="DRT1" s="198"/>
      <c r="DRU1" s="198"/>
      <c r="DRV1" s="198"/>
      <c r="DRW1" s="198"/>
      <c r="DRX1" s="198"/>
      <c r="DRY1" s="198"/>
      <c r="DRZ1" s="198"/>
      <c r="DSA1" s="198"/>
      <c r="DSB1" s="198"/>
      <c r="DSC1" s="198"/>
      <c r="DSD1" s="198"/>
      <c r="DSE1" s="198"/>
      <c r="DSF1" s="198"/>
      <c r="DSG1" s="198"/>
      <c r="DSH1" s="198"/>
      <c r="DSI1" s="198"/>
      <c r="DSJ1" s="198"/>
      <c r="DSK1" s="198"/>
      <c r="DSL1" s="198"/>
      <c r="DSM1" s="198"/>
      <c r="DSN1" s="198"/>
      <c r="DSO1" s="198"/>
      <c r="DSP1" s="198"/>
      <c r="DSQ1" s="198"/>
      <c r="DSR1" s="198"/>
      <c r="DSS1" s="198"/>
      <c r="DST1" s="198"/>
      <c r="DSU1" s="198"/>
      <c r="DSV1" s="198"/>
      <c r="DSW1" s="198"/>
      <c r="DSX1" s="198"/>
      <c r="DSY1" s="198"/>
      <c r="DSZ1" s="198"/>
      <c r="DTA1" s="198"/>
      <c r="DTB1" s="198"/>
      <c r="DTC1" s="198"/>
      <c r="DTD1" s="198"/>
      <c r="DTE1" s="198"/>
      <c r="DTF1" s="198"/>
      <c r="DTG1" s="198"/>
      <c r="DTH1" s="198"/>
      <c r="DTI1" s="198"/>
      <c r="DTJ1" s="198"/>
      <c r="DTK1" s="198"/>
      <c r="DTL1" s="198"/>
      <c r="DTM1" s="198"/>
      <c r="DTN1" s="198"/>
      <c r="DTO1" s="198"/>
      <c r="DTP1" s="198"/>
      <c r="DTQ1" s="198"/>
      <c r="DTR1" s="198"/>
      <c r="DTS1" s="198"/>
      <c r="DTT1" s="198"/>
      <c r="DTU1" s="198"/>
      <c r="DTV1" s="198"/>
      <c r="DTW1" s="198"/>
      <c r="DTX1" s="198"/>
      <c r="DTY1" s="198"/>
      <c r="DTZ1" s="198"/>
      <c r="DUA1" s="198"/>
      <c r="DUB1" s="198"/>
      <c r="DUC1" s="198"/>
      <c r="DUD1" s="198"/>
      <c r="DUE1" s="198"/>
      <c r="DUF1" s="198"/>
      <c r="DUG1" s="198"/>
      <c r="DUH1" s="198"/>
      <c r="DUI1" s="198"/>
      <c r="DUJ1" s="198"/>
      <c r="DUK1" s="198"/>
      <c r="DUL1" s="198"/>
      <c r="DUM1" s="198"/>
      <c r="DUN1" s="198"/>
      <c r="DUO1" s="198"/>
      <c r="DUP1" s="198"/>
      <c r="DUQ1" s="198"/>
      <c r="DUR1" s="198"/>
      <c r="DUS1" s="198"/>
      <c r="DUT1" s="198"/>
      <c r="DUU1" s="198"/>
      <c r="DUV1" s="198"/>
      <c r="DUW1" s="198"/>
      <c r="DUX1" s="198"/>
      <c r="DUY1" s="198"/>
      <c r="DUZ1" s="198"/>
      <c r="DVA1" s="198"/>
      <c r="DVB1" s="198"/>
      <c r="DVC1" s="198"/>
      <c r="DVD1" s="198"/>
      <c r="DVE1" s="198"/>
      <c r="DVF1" s="198"/>
      <c r="DVG1" s="198"/>
      <c r="DVH1" s="198"/>
      <c r="DVI1" s="198"/>
      <c r="DVJ1" s="198"/>
      <c r="DVK1" s="198"/>
      <c r="DVL1" s="198"/>
      <c r="DVM1" s="198"/>
      <c r="DVN1" s="198"/>
      <c r="DVO1" s="198"/>
      <c r="DVP1" s="198"/>
      <c r="DVQ1" s="198"/>
      <c r="DVR1" s="198"/>
      <c r="DVS1" s="198"/>
      <c r="DVT1" s="198"/>
      <c r="DVU1" s="198"/>
      <c r="DVV1" s="198"/>
      <c r="DVW1" s="198"/>
      <c r="DVX1" s="198"/>
      <c r="DVY1" s="198"/>
      <c r="DVZ1" s="198"/>
      <c r="DWA1" s="198"/>
      <c r="DWB1" s="198"/>
      <c r="DWC1" s="198"/>
      <c r="DWD1" s="198"/>
      <c r="DWE1" s="198"/>
      <c r="DWF1" s="198"/>
      <c r="DWG1" s="198"/>
      <c r="DWH1" s="198"/>
      <c r="DWI1" s="198"/>
      <c r="DWJ1" s="198"/>
      <c r="DWK1" s="198"/>
      <c r="DWL1" s="198"/>
      <c r="DWM1" s="198"/>
      <c r="DWN1" s="198"/>
      <c r="DWO1" s="198"/>
      <c r="DWP1" s="198"/>
      <c r="DWQ1" s="198"/>
      <c r="DWR1" s="198"/>
      <c r="DWS1" s="198"/>
      <c r="DWT1" s="198"/>
      <c r="DWU1" s="198"/>
      <c r="DWV1" s="198"/>
      <c r="DWW1" s="198"/>
      <c r="DWX1" s="198"/>
      <c r="DWY1" s="198"/>
      <c r="DWZ1" s="198"/>
      <c r="DXA1" s="198"/>
      <c r="DXB1" s="198"/>
      <c r="DXC1" s="198"/>
      <c r="DXD1" s="198"/>
      <c r="DXE1" s="198"/>
      <c r="DXF1" s="198"/>
      <c r="DXG1" s="198"/>
      <c r="DXH1" s="198"/>
      <c r="DXI1" s="198"/>
      <c r="DXJ1" s="198"/>
      <c r="DXK1" s="198"/>
      <c r="DXL1" s="198"/>
      <c r="DXM1" s="198"/>
      <c r="DXN1" s="198"/>
      <c r="DXO1" s="198"/>
      <c r="DXP1" s="198"/>
      <c r="DXQ1" s="198"/>
      <c r="DXR1" s="198"/>
      <c r="DXS1" s="198"/>
      <c r="DXT1" s="198"/>
      <c r="DXU1" s="198"/>
      <c r="DXV1" s="198"/>
      <c r="DXW1" s="198"/>
      <c r="DXX1" s="198"/>
      <c r="DXY1" s="198"/>
      <c r="DXZ1" s="198"/>
      <c r="DYA1" s="198"/>
      <c r="DYB1" s="198"/>
      <c r="DYC1" s="198"/>
      <c r="DYD1" s="198"/>
      <c r="DYE1" s="198"/>
      <c r="DYF1" s="198"/>
      <c r="DYG1" s="198"/>
      <c r="DYH1" s="198"/>
      <c r="DYI1" s="198"/>
      <c r="DYJ1" s="198"/>
      <c r="DYK1" s="198"/>
      <c r="DYL1" s="198"/>
      <c r="DYM1" s="198"/>
      <c r="DYN1" s="198"/>
      <c r="DYO1" s="198"/>
      <c r="DYP1" s="198"/>
      <c r="DYQ1" s="198"/>
      <c r="DYR1" s="198"/>
      <c r="DYS1" s="198"/>
      <c r="DYT1" s="198"/>
      <c r="DYU1" s="198"/>
      <c r="DYV1" s="198"/>
      <c r="DYW1" s="198"/>
      <c r="DYX1" s="198"/>
      <c r="DYY1" s="198"/>
      <c r="DYZ1" s="198"/>
      <c r="DZA1" s="198"/>
      <c r="DZB1" s="198"/>
      <c r="DZC1" s="198"/>
      <c r="DZD1" s="198"/>
      <c r="DZE1" s="198"/>
      <c r="DZF1" s="198"/>
      <c r="DZG1" s="198"/>
      <c r="DZH1" s="198"/>
      <c r="DZI1" s="198"/>
      <c r="DZJ1" s="198"/>
      <c r="DZK1" s="198"/>
      <c r="DZL1" s="198"/>
      <c r="DZM1" s="198"/>
      <c r="DZN1" s="198"/>
      <c r="DZO1" s="198"/>
      <c r="DZP1" s="198"/>
      <c r="DZQ1" s="198"/>
      <c r="DZR1" s="198"/>
      <c r="DZS1" s="198"/>
      <c r="DZT1" s="198"/>
      <c r="DZU1" s="198"/>
      <c r="DZV1" s="198"/>
      <c r="DZW1" s="198"/>
      <c r="DZX1" s="198"/>
      <c r="DZY1" s="198"/>
      <c r="DZZ1" s="198"/>
      <c r="EAA1" s="198"/>
      <c r="EAB1" s="198"/>
      <c r="EAC1" s="198"/>
      <c r="EAD1" s="198"/>
      <c r="EAE1" s="198"/>
      <c r="EAF1" s="198"/>
      <c r="EAG1" s="198"/>
      <c r="EAH1" s="198"/>
      <c r="EAI1" s="198"/>
      <c r="EAJ1" s="198"/>
      <c r="EAK1" s="198"/>
      <c r="EAL1" s="198"/>
      <c r="EAM1" s="198"/>
      <c r="EAN1" s="198"/>
      <c r="EAO1" s="198"/>
      <c r="EAP1" s="198"/>
      <c r="EAQ1" s="198"/>
      <c r="EAR1" s="198"/>
      <c r="EAS1" s="198"/>
      <c r="EAT1" s="198"/>
      <c r="EAU1" s="198"/>
      <c r="EAV1" s="198"/>
      <c r="EAW1" s="198"/>
      <c r="EAX1" s="198"/>
      <c r="EAY1" s="198"/>
      <c r="EAZ1" s="198"/>
      <c r="EBA1" s="198"/>
      <c r="EBB1" s="198"/>
      <c r="EBC1" s="198"/>
      <c r="EBD1" s="198"/>
      <c r="EBE1" s="198"/>
      <c r="EBF1" s="198"/>
      <c r="EBG1" s="198"/>
      <c r="EBH1" s="198"/>
      <c r="EBI1" s="198"/>
      <c r="EBJ1" s="198"/>
      <c r="EBK1" s="198"/>
      <c r="EBL1" s="198"/>
      <c r="EBM1" s="198"/>
      <c r="EBN1" s="198"/>
      <c r="EBO1" s="198"/>
      <c r="EBP1" s="198"/>
      <c r="EBQ1" s="198"/>
      <c r="EBR1" s="198"/>
      <c r="EBS1" s="198"/>
      <c r="EBT1" s="198"/>
      <c r="EBU1" s="198"/>
      <c r="EBV1" s="198"/>
      <c r="EBW1" s="198"/>
      <c r="EBX1" s="198"/>
      <c r="EBY1" s="198"/>
      <c r="EBZ1" s="198"/>
      <c r="ECA1" s="198"/>
      <c r="ECB1" s="198"/>
      <c r="ECC1" s="198"/>
      <c r="ECD1" s="198"/>
      <c r="ECE1" s="198"/>
      <c r="ECF1" s="198"/>
      <c r="ECG1" s="198"/>
      <c r="ECH1" s="198"/>
      <c r="ECI1" s="198"/>
      <c r="ECJ1" s="198"/>
      <c r="ECK1" s="198"/>
      <c r="ECL1" s="198"/>
      <c r="ECM1" s="198"/>
      <c r="ECN1" s="198"/>
      <c r="ECO1" s="198"/>
      <c r="ECP1" s="198"/>
      <c r="ECQ1" s="198"/>
      <c r="ECR1" s="198"/>
      <c r="ECS1" s="198"/>
      <c r="ECT1" s="198"/>
      <c r="ECU1" s="198"/>
      <c r="ECV1" s="198"/>
      <c r="ECW1" s="198"/>
      <c r="ECX1" s="198"/>
      <c r="ECY1" s="198"/>
      <c r="ECZ1" s="198"/>
      <c r="EDA1" s="198"/>
      <c r="EDB1" s="198"/>
      <c r="EDC1" s="198"/>
      <c r="EDD1" s="198"/>
      <c r="EDE1" s="198"/>
      <c r="EDF1" s="198"/>
      <c r="EDG1" s="198"/>
      <c r="EDH1" s="198"/>
      <c r="EDI1" s="198"/>
      <c r="EDJ1" s="198"/>
      <c r="EDK1" s="198"/>
      <c r="EDL1" s="198"/>
      <c r="EDM1" s="198"/>
      <c r="EDN1" s="198"/>
      <c r="EDO1" s="198"/>
      <c r="EDP1" s="198"/>
      <c r="EDQ1" s="198"/>
      <c r="EDR1" s="198"/>
      <c r="EDS1" s="198"/>
      <c r="EDT1" s="198"/>
      <c r="EDU1" s="198"/>
      <c r="EDV1" s="198"/>
      <c r="EDW1" s="198"/>
      <c r="EDX1" s="198"/>
      <c r="EDY1" s="198"/>
      <c r="EDZ1" s="198"/>
      <c r="EEA1" s="198"/>
      <c r="EEB1" s="198"/>
      <c r="EEC1" s="198"/>
      <c r="EED1" s="198"/>
      <c r="EEE1" s="198"/>
      <c r="EEF1" s="198"/>
      <c r="EEG1" s="198"/>
      <c r="EEH1" s="198"/>
      <c r="EEI1" s="198"/>
      <c r="EEJ1" s="198"/>
      <c r="EEK1" s="198"/>
      <c r="EEL1" s="198"/>
      <c r="EEM1" s="198"/>
      <c r="EEN1" s="198"/>
      <c r="EEO1" s="198"/>
      <c r="EEP1" s="198"/>
      <c r="EEQ1" s="198"/>
      <c r="EER1" s="198"/>
      <c r="EES1" s="198"/>
      <c r="EET1" s="198"/>
      <c r="EEU1" s="198"/>
      <c r="EEV1" s="198"/>
      <c r="EEW1" s="198"/>
      <c r="EEX1" s="198"/>
      <c r="EEY1" s="198"/>
      <c r="EEZ1" s="198"/>
      <c r="EFA1" s="198"/>
      <c r="EFB1" s="198"/>
      <c r="EFC1" s="198"/>
      <c r="EFD1" s="198"/>
      <c r="EFE1" s="198"/>
      <c r="EFF1" s="198"/>
      <c r="EFG1" s="198"/>
      <c r="EFH1" s="198"/>
      <c r="EFI1" s="198"/>
      <c r="EFJ1" s="198"/>
      <c r="EFK1" s="198"/>
      <c r="EFL1" s="198"/>
      <c r="EFM1" s="198"/>
      <c r="EFN1" s="198"/>
      <c r="EFO1" s="198"/>
      <c r="EFP1" s="198"/>
      <c r="EFQ1" s="198"/>
      <c r="EFR1" s="198"/>
      <c r="EFS1" s="198"/>
      <c r="EFT1" s="198"/>
      <c r="EFU1" s="198"/>
      <c r="EFV1" s="198"/>
      <c r="EFW1" s="198"/>
      <c r="EFX1" s="198"/>
      <c r="EFY1" s="198"/>
      <c r="EFZ1" s="198"/>
      <c r="EGA1" s="198"/>
      <c r="EGB1" s="198"/>
      <c r="EGC1" s="198"/>
      <c r="EGD1" s="198"/>
      <c r="EGE1" s="198"/>
      <c r="EGF1" s="198"/>
      <c r="EGG1" s="198"/>
      <c r="EGH1" s="198"/>
      <c r="EGI1" s="198"/>
      <c r="EGJ1" s="198"/>
      <c r="EGK1" s="198"/>
      <c r="EGL1" s="198"/>
      <c r="EGM1" s="198"/>
      <c r="EGN1" s="198"/>
      <c r="EGO1" s="198"/>
      <c r="EGP1" s="198"/>
      <c r="EGQ1" s="198"/>
      <c r="EGR1" s="198"/>
      <c r="EGS1" s="198"/>
      <c r="EGT1" s="198"/>
      <c r="EGU1" s="198"/>
      <c r="EGV1" s="198"/>
      <c r="EGW1" s="198"/>
      <c r="EGX1" s="198"/>
      <c r="EGY1" s="198"/>
      <c r="EGZ1" s="198"/>
      <c r="EHA1" s="198"/>
      <c r="EHB1" s="198"/>
      <c r="EHC1" s="198"/>
      <c r="EHD1" s="198"/>
      <c r="EHE1" s="198"/>
      <c r="EHF1" s="198"/>
      <c r="EHG1" s="198"/>
      <c r="EHH1" s="198"/>
      <c r="EHI1" s="198"/>
      <c r="EHJ1" s="198"/>
      <c r="EHK1" s="198"/>
      <c r="EHL1" s="198"/>
      <c r="EHM1" s="198"/>
      <c r="EHN1" s="198"/>
      <c r="EHO1" s="198"/>
      <c r="EHP1" s="198"/>
      <c r="EHQ1" s="198"/>
      <c r="EHR1" s="198"/>
      <c r="EHS1" s="198"/>
      <c r="EHT1" s="198"/>
      <c r="EHU1" s="198"/>
      <c r="EHV1" s="198"/>
      <c r="EHW1" s="198"/>
      <c r="EHX1" s="198"/>
      <c r="EHY1" s="198"/>
      <c r="EHZ1" s="198"/>
      <c r="EIA1" s="198"/>
      <c r="EIB1" s="198"/>
      <c r="EIC1" s="198"/>
      <c r="EID1" s="198"/>
      <c r="EIE1" s="198"/>
      <c r="EIF1" s="198"/>
      <c r="EIG1" s="198"/>
      <c r="EIH1" s="198"/>
      <c r="EII1" s="198"/>
      <c r="EIJ1" s="198"/>
      <c r="EIK1" s="198"/>
      <c r="EIL1" s="198"/>
      <c r="EIM1" s="198"/>
      <c r="EIN1" s="198"/>
      <c r="EIO1" s="198"/>
      <c r="EIP1" s="198"/>
      <c r="EIQ1" s="198"/>
      <c r="EIR1" s="198"/>
      <c r="EIS1" s="198"/>
      <c r="EIT1" s="198"/>
      <c r="EIU1" s="198"/>
      <c r="EIV1" s="198"/>
      <c r="EIW1" s="198"/>
      <c r="EIX1" s="198"/>
      <c r="EIY1" s="198"/>
      <c r="EIZ1" s="198"/>
      <c r="EJA1" s="198"/>
      <c r="EJB1" s="198"/>
      <c r="EJC1" s="198"/>
      <c r="EJD1" s="198"/>
      <c r="EJE1" s="198"/>
      <c r="EJF1" s="198"/>
      <c r="EJG1" s="198"/>
      <c r="EJH1" s="198"/>
      <c r="EJI1" s="198"/>
      <c r="EJJ1" s="198"/>
      <c r="EJK1" s="198"/>
      <c r="EJL1" s="198"/>
      <c r="EJM1" s="198"/>
      <c r="EJN1" s="198"/>
      <c r="EJO1" s="198"/>
      <c r="EJP1" s="198"/>
      <c r="EJQ1" s="198"/>
      <c r="EJR1" s="198"/>
      <c r="EJS1" s="198"/>
      <c r="EJT1" s="198"/>
      <c r="EJU1" s="198"/>
      <c r="EJV1" s="198"/>
      <c r="EJW1" s="198"/>
      <c r="EJX1" s="198"/>
      <c r="EJY1" s="198"/>
      <c r="EJZ1" s="198"/>
      <c r="EKA1" s="198"/>
      <c r="EKB1" s="198"/>
      <c r="EKC1" s="198"/>
      <c r="EKD1" s="198"/>
      <c r="EKE1" s="198"/>
      <c r="EKF1" s="198"/>
      <c r="EKG1" s="198"/>
      <c r="EKH1" s="198"/>
      <c r="EKI1" s="198"/>
      <c r="EKJ1" s="198"/>
      <c r="EKK1" s="198"/>
      <c r="EKL1" s="198"/>
      <c r="EKM1" s="198"/>
      <c r="EKN1" s="198"/>
      <c r="EKO1" s="198"/>
      <c r="EKP1" s="198"/>
      <c r="EKQ1" s="198"/>
      <c r="EKR1" s="198"/>
      <c r="EKS1" s="198"/>
      <c r="EKT1" s="198"/>
      <c r="EKU1" s="198"/>
      <c r="EKV1" s="198"/>
      <c r="EKW1" s="198"/>
      <c r="EKX1" s="198"/>
      <c r="EKY1" s="198"/>
      <c r="EKZ1" s="198"/>
      <c r="ELA1" s="198"/>
      <c r="ELB1" s="198"/>
      <c r="ELC1" s="198"/>
      <c r="ELD1" s="198"/>
      <c r="ELE1" s="198"/>
      <c r="ELF1" s="198"/>
      <c r="ELG1" s="198"/>
      <c r="ELH1" s="198"/>
      <c r="ELI1" s="198"/>
      <c r="ELJ1" s="198"/>
      <c r="ELK1" s="198"/>
      <c r="ELL1" s="198"/>
      <c r="ELM1" s="198"/>
      <c r="ELN1" s="198"/>
      <c r="ELO1" s="198"/>
      <c r="ELP1" s="198"/>
      <c r="ELQ1" s="198"/>
      <c r="ELR1" s="198"/>
      <c r="ELS1" s="198"/>
      <c r="ELT1" s="198"/>
      <c r="ELU1" s="198"/>
      <c r="ELV1" s="198"/>
      <c r="ELW1" s="198"/>
      <c r="ELX1" s="198"/>
      <c r="ELY1" s="198"/>
      <c r="ELZ1" s="198"/>
      <c r="EMA1" s="198"/>
      <c r="EMB1" s="198"/>
      <c r="EMC1" s="198"/>
      <c r="EMD1" s="198"/>
      <c r="EME1" s="198"/>
      <c r="EMF1" s="198"/>
      <c r="EMG1" s="198"/>
      <c r="EMH1" s="198"/>
      <c r="EMI1" s="198"/>
      <c r="EMJ1" s="198"/>
      <c r="EMK1" s="198"/>
      <c r="EML1" s="198"/>
      <c r="EMM1" s="198"/>
      <c r="EMN1" s="198"/>
      <c r="EMO1" s="198"/>
      <c r="EMP1" s="198"/>
      <c r="EMQ1" s="198"/>
      <c r="EMR1" s="198"/>
      <c r="EMS1" s="198"/>
      <c r="EMT1" s="198"/>
      <c r="EMU1" s="198"/>
      <c r="EMV1" s="198"/>
      <c r="EMW1" s="198"/>
      <c r="EMX1" s="198"/>
      <c r="EMY1" s="198"/>
      <c r="EMZ1" s="198"/>
      <c r="ENA1" s="198"/>
      <c r="ENB1" s="198"/>
      <c r="ENC1" s="198"/>
      <c r="END1" s="198"/>
      <c r="ENE1" s="198"/>
      <c r="ENF1" s="198"/>
      <c r="ENG1" s="198"/>
      <c r="ENH1" s="198"/>
      <c r="ENI1" s="198"/>
      <c r="ENJ1" s="198"/>
      <c r="ENK1" s="198"/>
      <c r="ENL1" s="198"/>
      <c r="ENM1" s="198"/>
      <c r="ENN1" s="198"/>
      <c r="ENO1" s="198"/>
      <c r="ENP1" s="198"/>
      <c r="ENQ1" s="198"/>
      <c r="ENR1" s="198"/>
      <c r="ENS1" s="198"/>
      <c r="ENT1" s="198"/>
      <c r="ENU1" s="198"/>
      <c r="ENV1" s="198"/>
      <c r="ENW1" s="198"/>
      <c r="ENX1" s="198"/>
      <c r="ENY1" s="198"/>
      <c r="ENZ1" s="198"/>
      <c r="EOA1" s="198"/>
      <c r="EOB1" s="198"/>
      <c r="EOC1" s="198"/>
      <c r="EOD1" s="198"/>
      <c r="EOE1" s="198"/>
      <c r="EOF1" s="198"/>
      <c r="EOG1" s="198"/>
      <c r="EOH1" s="198"/>
      <c r="EOI1" s="198"/>
      <c r="EOJ1" s="198"/>
      <c r="EOK1" s="198"/>
      <c r="EOL1" s="198"/>
      <c r="EOM1" s="198"/>
      <c r="EON1" s="198"/>
      <c r="EOO1" s="198"/>
      <c r="EOP1" s="198"/>
      <c r="EOQ1" s="198"/>
      <c r="EOR1" s="198"/>
      <c r="EOS1" s="198"/>
      <c r="EOT1" s="198"/>
      <c r="EOU1" s="198"/>
      <c r="EOV1" s="198"/>
      <c r="EOW1" s="198"/>
      <c r="EOX1" s="198"/>
      <c r="EOY1" s="198"/>
      <c r="EOZ1" s="198"/>
      <c r="EPA1" s="198"/>
      <c r="EPB1" s="198"/>
      <c r="EPC1" s="198"/>
      <c r="EPD1" s="198"/>
      <c r="EPE1" s="198"/>
      <c r="EPF1" s="198"/>
      <c r="EPG1" s="198"/>
      <c r="EPH1" s="198"/>
      <c r="EPI1" s="198"/>
      <c r="EPJ1" s="198"/>
      <c r="EPK1" s="198"/>
      <c r="EPL1" s="198"/>
      <c r="EPM1" s="198"/>
      <c r="EPN1" s="198"/>
      <c r="EPO1" s="198"/>
      <c r="EPP1" s="198"/>
      <c r="EPQ1" s="198"/>
      <c r="EPR1" s="198"/>
      <c r="EPS1" s="198"/>
      <c r="EPT1" s="198"/>
      <c r="EPU1" s="198"/>
      <c r="EPV1" s="198"/>
      <c r="EPW1" s="198"/>
      <c r="EPX1" s="198"/>
      <c r="EPY1" s="198"/>
      <c r="EPZ1" s="198"/>
      <c r="EQA1" s="198"/>
      <c r="EQB1" s="198"/>
      <c r="EQC1" s="198"/>
      <c r="EQD1" s="198"/>
      <c r="EQE1" s="198"/>
      <c r="EQF1" s="198"/>
      <c r="EQG1" s="198"/>
      <c r="EQH1" s="198"/>
      <c r="EQI1" s="198"/>
      <c r="EQJ1" s="198"/>
      <c r="EQK1" s="198"/>
      <c r="EQL1" s="198"/>
      <c r="EQM1" s="198"/>
      <c r="EQN1" s="198"/>
      <c r="EQO1" s="198"/>
      <c r="EQP1" s="198"/>
      <c r="EQQ1" s="198"/>
      <c r="EQR1" s="198"/>
      <c r="EQS1" s="198"/>
      <c r="EQT1" s="198"/>
      <c r="EQU1" s="198"/>
      <c r="EQV1" s="198"/>
      <c r="EQW1" s="198"/>
      <c r="EQX1" s="198"/>
      <c r="EQY1" s="198"/>
      <c r="EQZ1" s="198"/>
      <c r="ERA1" s="198"/>
      <c r="ERB1" s="198"/>
      <c r="ERC1" s="198"/>
      <c r="ERD1" s="198"/>
      <c r="ERE1" s="198"/>
      <c r="ERF1" s="198"/>
      <c r="ERG1" s="198"/>
      <c r="ERH1" s="198"/>
      <c r="ERI1" s="198"/>
      <c r="ERJ1" s="198"/>
      <c r="ERK1" s="198"/>
      <c r="ERL1" s="198"/>
      <c r="ERM1" s="198"/>
      <c r="ERN1" s="198"/>
      <c r="ERO1" s="198"/>
      <c r="ERP1" s="198"/>
      <c r="ERQ1" s="198"/>
      <c r="ERR1" s="198"/>
      <c r="ERS1" s="198"/>
      <c r="ERT1" s="198"/>
      <c r="ERU1" s="198"/>
      <c r="ERV1" s="198"/>
      <c r="ERW1" s="198"/>
      <c r="ERX1" s="198"/>
      <c r="ERY1" s="198"/>
      <c r="ERZ1" s="198"/>
      <c r="ESA1" s="198"/>
      <c r="ESB1" s="198"/>
      <c r="ESC1" s="198"/>
      <c r="ESD1" s="198"/>
      <c r="ESE1" s="198"/>
      <c r="ESF1" s="198"/>
      <c r="ESG1" s="198"/>
      <c r="ESH1" s="198"/>
      <c r="ESI1" s="198"/>
      <c r="ESJ1" s="198"/>
      <c r="ESK1" s="198"/>
      <c r="ESL1" s="198"/>
      <c r="ESM1" s="198"/>
      <c r="ESN1" s="198"/>
      <c r="ESO1" s="198"/>
      <c r="ESP1" s="198"/>
      <c r="ESQ1" s="198"/>
      <c r="ESR1" s="198"/>
      <c r="ESS1" s="198"/>
      <c r="EST1" s="198"/>
      <c r="ESU1" s="198"/>
      <c r="ESV1" s="198"/>
      <c r="ESW1" s="198"/>
      <c r="ESX1" s="198"/>
      <c r="ESY1" s="198"/>
      <c r="ESZ1" s="198"/>
      <c r="ETA1" s="198"/>
      <c r="ETB1" s="198"/>
      <c r="ETC1" s="198"/>
      <c r="ETD1" s="198"/>
      <c r="ETE1" s="198"/>
      <c r="ETF1" s="198"/>
      <c r="ETG1" s="198"/>
      <c r="ETH1" s="198"/>
      <c r="ETI1" s="198"/>
      <c r="ETJ1" s="198"/>
      <c r="ETK1" s="198"/>
      <c r="ETL1" s="198"/>
      <c r="ETM1" s="198"/>
      <c r="ETN1" s="198"/>
      <c r="ETO1" s="198"/>
      <c r="ETP1" s="198"/>
      <c r="ETQ1" s="198"/>
      <c r="ETR1" s="198"/>
      <c r="ETS1" s="198"/>
      <c r="ETT1" s="198"/>
      <c r="ETU1" s="198"/>
      <c r="ETV1" s="198"/>
      <c r="ETW1" s="198"/>
      <c r="ETX1" s="198"/>
      <c r="ETY1" s="198"/>
      <c r="ETZ1" s="198"/>
      <c r="EUA1" s="198"/>
      <c r="EUB1" s="198"/>
      <c r="EUC1" s="198"/>
      <c r="EUD1" s="198"/>
      <c r="EUE1" s="198"/>
      <c r="EUF1" s="198"/>
      <c r="EUG1" s="198"/>
      <c r="EUH1" s="198"/>
      <c r="EUI1" s="198"/>
      <c r="EUJ1" s="198"/>
      <c r="EUK1" s="198"/>
      <c r="EUL1" s="198"/>
      <c r="EUM1" s="198"/>
      <c r="EUN1" s="198"/>
      <c r="EUO1" s="198"/>
      <c r="EUP1" s="198"/>
      <c r="EUQ1" s="198"/>
      <c r="EUR1" s="198"/>
      <c r="EUS1" s="198"/>
      <c r="EUT1" s="198"/>
      <c r="EUU1" s="198"/>
      <c r="EUV1" s="198"/>
      <c r="EUW1" s="198"/>
      <c r="EUX1" s="198"/>
      <c r="EUY1" s="198"/>
      <c r="EUZ1" s="198"/>
      <c r="EVA1" s="198"/>
      <c r="EVB1" s="198"/>
      <c r="EVC1" s="198"/>
      <c r="EVD1" s="198"/>
      <c r="EVE1" s="198"/>
      <c r="EVF1" s="198"/>
      <c r="EVG1" s="198"/>
      <c r="EVH1" s="198"/>
      <c r="EVI1" s="198"/>
      <c r="EVJ1" s="198"/>
      <c r="EVK1" s="198"/>
      <c r="EVL1" s="198"/>
      <c r="EVM1" s="198"/>
      <c r="EVN1" s="198"/>
      <c r="EVO1" s="198"/>
      <c r="EVP1" s="198"/>
      <c r="EVQ1" s="198"/>
      <c r="EVR1" s="198"/>
      <c r="EVS1" s="198"/>
      <c r="EVT1" s="198"/>
      <c r="EVU1" s="198"/>
      <c r="EVV1" s="198"/>
      <c r="EVW1" s="198"/>
      <c r="EVX1" s="198"/>
      <c r="EVY1" s="198"/>
      <c r="EVZ1" s="198"/>
      <c r="EWA1" s="198"/>
      <c r="EWB1" s="198"/>
      <c r="EWC1" s="198"/>
      <c r="EWD1" s="198"/>
      <c r="EWE1" s="198"/>
      <c r="EWF1" s="198"/>
      <c r="EWG1" s="198"/>
      <c r="EWH1" s="198"/>
      <c r="EWI1" s="198"/>
      <c r="EWJ1" s="198"/>
      <c r="EWK1" s="198"/>
      <c r="EWL1" s="198"/>
      <c r="EWM1" s="198"/>
      <c r="EWN1" s="198"/>
      <c r="EWO1" s="198"/>
      <c r="EWP1" s="198"/>
      <c r="EWQ1" s="198"/>
      <c r="EWR1" s="198"/>
      <c r="EWS1" s="198"/>
      <c r="EWT1" s="198"/>
      <c r="EWU1" s="198"/>
      <c r="EWV1" s="198"/>
      <c r="EWW1" s="198"/>
      <c r="EWX1" s="198"/>
      <c r="EWY1" s="198"/>
      <c r="EWZ1" s="198"/>
      <c r="EXA1" s="198"/>
      <c r="EXB1" s="198"/>
      <c r="EXC1" s="198"/>
      <c r="EXD1" s="198"/>
      <c r="EXE1" s="198"/>
      <c r="EXF1" s="198"/>
      <c r="EXG1" s="198"/>
      <c r="EXH1" s="198"/>
      <c r="EXI1" s="198"/>
      <c r="EXJ1" s="198"/>
      <c r="EXK1" s="198"/>
      <c r="EXL1" s="198"/>
      <c r="EXM1" s="198"/>
      <c r="EXN1" s="198"/>
      <c r="EXO1" s="198"/>
      <c r="EXP1" s="198"/>
      <c r="EXQ1" s="198"/>
      <c r="EXR1" s="198"/>
      <c r="EXS1" s="198"/>
      <c r="EXT1" s="198"/>
      <c r="EXU1" s="198"/>
      <c r="EXV1" s="198"/>
      <c r="EXW1" s="198"/>
      <c r="EXX1" s="198"/>
      <c r="EXY1" s="198"/>
      <c r="EXZ1" s="198"/>
      <c r="EYA1" s="198"/>
      <c r="EYB1" s="198"/>
      <c r="EYC1" s="198"/>
      <c r="EYD1" s="198"/>
      <c r="EYE1" s="198"/>
      <c r="EYF1" s="198"/>
      <c r="EYG1" s="198"/>
      <c r="EYH1" s="198"/>
      <c r="EYI1" s="198"/>
      <c r="EYJ1" s="198"/>
      <c r="EYK1" s="198"/>
      <c r="EYL1" s="198"/>
      <c r="EYM1" s="198"/>
      <c r="EYN1" s="198"/>
      <c r="EYO1" s="198"/>
      <c r="EYP1" s="198"/>
      <c r="EYQ1" s="198"/>
      <c r="EYR1" s="198"/>
      <c r="EYS1" s="198"/>
      <c r="EYT1" s="198"/>
      <c r="EYU1" s="198"/>
      <c r="EYV1" s="198"/>
      <c r="EYW1" s="198"/>
      <c r="EYX1" s="198"/>
      <c r="EYY1" s="198"/>
      <c r="EYZ1" s="198"/>
      <c r="EZA1" s="198"/>
      <c r="EZB1" s="198"/>
      <c r="EZC1" s="198"/>
      <c r="EZD1" s="198"/>
      <c r="EZE1" s="198"/>
      <c r="EZF1" s="198"/>
      <c r="EZG1" s="198"/>
      <c r="EZH1" s="198"/>
      <c r="EZI1" s="198"/>
      <c r="EZJ1" s="198"/>
      <c r="EZK1" s="198"/>
      <c r="EZL1" s="198"/>
      <c r="EZM1" s="198"/>
      <c r="EZN1" s="198"/>
      <c r="EZO1" s="198"/>
      <c r="EZP1" s="198"/>
      <c r="EZQ1" s="198"/>
      <c r="EZR1" s="198"/>
      <c r="EZS1" s="198"/>
      <c r="EZT1" s="198"/>
      <c r="EZU1" s="198"/>
      <c r="EZV1" s="198"/>
      <c r="EZW1" s="198"/>
      <c r="EZX1" s="198"/>
      <c r="EZY1" s="198"/>
      <c r="EZZ1" s="198"/>
      <c r="FAA1" s="198"/>
      <c r="FAB1" s="198"/>
      <c r="FAC1" s="198"/>
      <c r="FAD1" s="198"/>
      <c r="FAE1" s="198"/>
      <c r="FAF1" s="198"/>
      <c r="FAG1" s="198"/>
      <c r="FAH1" s="198"/>
      <c r="FAI1" s="198"/>
      <c r="FAJ1" s="198"/>
      <c r="FAK1" s="198"/>
      <c r="FAL1" s="198"/>
      <c r="FAM1" s="198"/>
      <c r="FAN1" s="198"/>
      <c r="FAO1" s="198"/>
      <c r="FAP1" s="198"/>
      <c r="FAQ1" s="198"/>
      <c r="FAR1" s="198"/>
      <c r="FAS1" s="198"/>
      <c r="FAT1" s="198"/>
      <c r="FAU1" s="198"/>
      <c r="FAV1" s="198"/>
      <c r="FAW1" s="198"/>
      <c r="FAX1" s="198"/>
      <c r="FAY1" s="198"/>
      <c r="FAZ1" s="198"/>
      <c r="FBA1" s="198"/>
      <c r="FBB1" s="198"/>
      <c r="FBC1" s="198"/>
      <c r="FBD1" s="198"/>
      <c r="FBE1" s="198"/>
      <c r="FBF1" s="198"/>
      <c r="FBG1" s="198"/>
      <c r="FBH1" s="198"/>
      <c r="FBI1" s="198"/>
      <c r="FBJ1" s="198"/>
      <c r="FBK1" s="198"/>
      <c r="FBL1" s="198"/>
      <c r="FBM1" s="198"/>
      <c r="FBN1" s="198"/>
      <c r="FBO1" s="198"/>
      <c r="FBP1" s="198"/>
      <c r="FBQ1" s="198"/>
      <c r="FBR1" s="198"/>
      <c r="FBS1" s="198"/>
      <c r="FBT1" s="198"/>
      <c r="FBU1" s="198"/>
      <c r="FBV1" s="198"/>
      <c r="FBW1" s="198"/>
      <c r="FBX1" s="198"/>
      <c r="FBY1" s="198"/>
      <c r="FBZ1" s="198"/>
      <c r="FCA1" s="198"/>
      <c r="FCB1" s="198"/>
      <c r="FCC1" s="198"/>
      <c r="FCD1" s="198"/>
      <c r="FCE1" s="198"/>
      <c r="FCF1" s="198"/>
      <c r="FCG1" s="198"/>
      <c r="FCH1" s="198"/>
      <c r="FCI1" s="198"/>
      <c r="FCJ1" s="198"/>
      <c r="FCK1" s="198"/>
      <c r="FCL1" s="198"/>
      <c r="FCM1" s="198"/>
      <c r="FCN1" s="198"/>
      <c r="FCO1" s="198"/>
      <c r="FCP1" s="198"/>
      <c r="FCQ1" s="198"/>
      <c r="FCR1" s="198"/>
      <c r="FCS1" s="198"/>
      <c r="FCT1" s="198"/>
      <c r="FCU1" s="198"/>
      <c r="FCV1" s="198"/>
      <c r="FCW1" s="198"/>
      <c r="FCX1" s="198"/>
      <c r="FCY1" s="198"/>
      <c r="FCZ1" s="198"/>
      <c r="FDA1" s="198"/>
      <c r="FDB1" s="198"/>
      <c r="FDC1" s="198"/>
      <c r="FDD1" s="198"/>
      <c r="FDE1" s="198"/>
      <c r="FDF1" s="198"/>
      <c r="FDG1" s="198"/>
      <c r="FDH1" s="198"/>
      <c r="FDI1" s="198"/>
      <c r="FDJ1" s="198"/>
      <c r="FDK1" s="198"/>
      <c r="FDL1" s="198"/>
      <c r="FDM1" s="198"/>
      <c r="FDN1" s="198"/>
      <c r="FDO1" s="198"/>
      <c r="FDP1" s="198"/>
      <c r="FDQ1" s="198"/>
      <c r="FDR1" s="198"/>
      <c r="FDS1" s="198"/>
      <c r="FDT1" s="198"/>
      <c r="FDU1" s="198"/>
      <c r="FDV1" s="198"/>
      <c r="FDW1" s="198"/>
      <c r="FDX1" s="198"/>
      <c r="FDY1" s="198"/>
      <c r="FDZ1" s="198"/>
      <c r="FEA1" s="198"/>
      <c r="FEB1" s="198"/>
      <c r="FEC1" s="198"/>
      <c r="FED1" s="198"/>
      <c r="FEE1" s="198"/>
      <c r="FEF1" s="198"/>
      <c r="FEG1" s="198"/>
      <c r="FEH1" s="198"/>
      <c r="FEI1" s="198"/>
      <c r="FEJ1" s="198"/>
      <c r="FEK1" s="198"/>
      <c r="FEL1" s="198"/>
      <c r="FEM1" s="198"/>
      <c r="FEN1" s="198"/>
      <c r="FEO1" s="198"/>
      <c r="FEP1" s="198"/>
      <c r="FEQ1" s="198"/>
      <c r="FER1" s="198"/>
      <c r="FES1" s="198"/>
      <c r="FET1" s="198"/>
      <c r="FEU1" s="198"/>
      <c r="FEV1" s="198"/>
      <c r="FEW1" s="198"/>
      <c r="FEX1" s="198"/>
      <c r="FEY1" s="198"/>
      <c r="FEZ1" s="198"/>
      <c r="FFA1" s="198"/>
      <c r="FFB1" s="198"/>
      <c r="FFC1" s="198"/>
      <c r="FFD1" s="198"/>
      <c r="FFE1" s="198"/>
      <c r="FFF1" s="198"/>
      <c r="FFG1" s="198"/>
      <c r="FFH1" s="198"/>
      <c r="FFI1" s="198"/>
      <c r="FFJ1" s="198"/>
      <c r="FFK1" s="198"/>
      <c r="FFL1" s="198"/>
      <c r="FFM1" s="198"/>
      <c r="FFN1" s="198"/>
      <c r="FFO1" s="198"/>
      <c r="FFP1" s="198"/>
      <c r="FFQ1" s="198"/>
      <c r="FFR1" s="198"/>
      <c r="FFS1" s="198"/>
      <c r="FFT1" s="198"/>
      <c r="FFU1" s="198"/>
      <c r="FFV1" s="198"/>
      <c r="FFW1" s="198"/>
      <c r="FFX1" s="198"/>
      <c r="FFY1" s="198"/>
      <c r="FFZ1" s="198"/>
      <c r="FGA1" s="198"/>
      <c r="FGB1" s="198"/>
      <c r="FGC1" s="198"/>
      <c r="FGD1" s="198"/>
      <c r="FGE1" s="198"/>
      <c r="FGF1" s="198"/>
      <c r="FGG1" s="198"/>
      <c r="FGH1" s="198"/>
      <c r="FGI1" s="198"/>
      <c r="FGJ1" s="198"/>
      <c r="FGK1" s="198"/>
      <c r="FGL1" s="198"/>
      <c r="FGM1" s="198"/>
      <c r="FGN1" s="198"/>
      <c r="FGO1" s="198"/>
      <c r="FGP1" s="198"/>
      <c r="FGQ1" s="198"/>
      <c r="FGR1" s="198"/>
      <c r="FGS1" s="198"/>
      <c r="FGT1" s="198"/>
      <c r="FGU1" s="198"/>
      <c r="FGV1" s="198"/>
      <c r="FGW1" s="198"/>
      <c r="FGX1" s="198"/>
      <c r="FGY1" s="198"/>
      <c r="FGZ1" s="198"/>
      <c r="FHA1" s="198"/>
      <c r="FHB1" s="198"/>
      <c r="FHC1" s="198"/>
      <c r="FHD1" s="198"/>
      <c r="FHE1" s="198"/>
      <c r="FHF1" s="198"/>
      <c r="FHG1" s="198"/>
      <c r="FHH1" s="198"/>
      <c r="FHI1" s="198"/>
      <c r="FHJ1" s="198"/>
      <c r="FHK1" s="198"/>
      <c r="FHL1" s="198"/>
      <c r="FHM1" s="198"/>
      <c r="FHN1" s="198"/>
      <c r="FHO1" s="198"/>
      <c r="FHP1" s="198"/>
      <c r="FHQ1" s="198"/>
      <c r="FHR1" s="198"/>
      <c r="FHS1" s="198"/>
      <c r="FHT1" s="198"/>
      <c r="FHU1" s="198"/>
      <c r="FHV1" s="198"/>
      <c r="FHW1" s="198"/>
      <c r="FHX1" s="198"/>
      <c r="FHY1" s="198"/>
      <c r="FHZ1" s="198"/>
      <c r="FIA1" s="198"/>
      <c r="FIB1" s="198"/>
      <c r="FIC1" s="198"/>
      <c r="FID1" s="198"/>
      <c r="FIE1" s="198"/>
      <c r="FIF1" s="198"/>
      <c r="FIG1" s="198"/>
      <c r="FIH1" s="198"/>
      <c r="FII1" s="198"/>
      <c r="FIJ1" s="198"/>
      <c r="FIK1" s="198"/>
      <c r="FIL1" s="198"/>
      <c r="FIM1" s="198"/>
      <c r="FIN1" s="198"/>
      <c r="FIO1" s="198"/>
      <c r="FIP1" s="198"/>
      <c r="FIQ1" s="198"/>
      <c r="FIR1" s="198"/>
      <c r="FIS1" s="198"/>
      <c r="FIT1" s="198"/>
      <c r="FIU1" s="198"/>
      <c r="FIV1" s="198"/>
      <c r="FIW1" s="198"/>
      <c r="FIX1" s="198"/>
      <c r="FIY1" s="198"/>
      <c r="FIZ1" s="198"/>
      <c r="FJA1" s="198"/>
      <c r="FJB1" s="198"/>
      <c r="FJC1" s="198"/>
      <c r="FJD1" s="198"/>
      <c r="FJE1" s="198"/>
      <c r="FJF1" s="198"/>
      <c r="FJG1" s="198"/>
      <c r="FJH1" s="198"/>
      <c r="FJI1" s="198"/>
      <c r="FJJ1" s="198"/>
      <c r="FJK1" s="198"/>
      <c r="FJL1" s="198"/>
      <c r="FJM1" s="198"/>
      <c r="FJN1" s="198"/>
      <c r="FJO1" s="198"/>
      <c r="FJP1" s="198"/>
      <c r="FJQ1" s="198"/>
      <c r="FJR1" s="198"/>
      <c r="FJS1" s="198"/>
      <c r="FJT1" s="198"/>
      <c r="FJU1" s="198"/>
      <c r="FJV1" s="198"/>
      <c r="FJW1" s="198"/>
      <c r="FJX1" s="198"/>
      <c r="FJY1" s="198"/>
      <c r="FJZ1" s="198"/>
      <c r="FKA1" s="198"/>
      <c r="FKB1" s="198"/>
      <c r="FKC1" s="198"/>
      <c r="FKD1" s="198"/>
      <c r="FKE1" s="198"/>
      <c r="FKF1" s="198"/>
      <c r="FKG1" s="198"/>
      <c r="FKH1" s="198"/>
      <c r="FKI1" s="198"/>
      <c r="FKJ1" s="198"/>
      <c r="FKK1" s="198"/>
      <c r="FKL1" s="198"/>
      <c r="FKM1" s="198"/>
      <c r="FKN1" s="198"/>
      <c r="FKO1" s="198"/>
      <c r="FKP1" s="198"/>
      <c r="FKQ1" s="198"/>
      <c r="FKR1" s="198"/>
      <c r="FKS1" s="198"/>
      <c r="FKT1" s="198"/>
      <c r="FKU1" s="198"/>
      <c r="FKV1" s="198"/>
      <c r="FKW1" s="198"/>
      <c r="FKX1" s="198"/>
      <c r="FKY1" s="198"/>
      <c r="FKZ1" s="198"/>
      <c r="FLA1" s="198"/>
      <c r="FLB1" s="198"/>
      <c r="FLC1" s="198"/>
      <c r="FLD1" s="198"/>
      <c r="FLE1" s="198"/>
      <c r="FLF1" s="198"/>
      <c r="FLG1" s="198"/>
      <c r="FLH1" s="198"/>
      <c r="FLI1" s="198"/>
      <c r="FLJ1" s="198"/>
      <c r="FLK1" s="198"/>
      <c r="FLL1" s="198"/>
      <c r="FLM1" s="198"/>
      <c r="FLN1" s="198"/>
      <c r="FLO1" s="198"/>
      <c r="FLP1" s="198"/>
      <c r="FLQ1" s="198"/>
      <c r="FLR1" s="198"/>
      <c r="FLS1" s="198"/>
      <c r="FLT1" s="198"/>
      <c r="FLU1" s="198"/>
      <c r="FLV1" s="198"/>
      <c r="FLW1" s="198"/>
      <c r="FLX1" s="198"/>
      <c r="FLY1" s="198"/>
      <c r="FLZ1" s="198"/>
      <c r="FMA1" s="198"/>
      <c r="FMB1" s="198"/>
      <c r="FMC1" s="198"/>
      <c r="FMD1" s="198"/>
      <c r="FME1" s="198"/>
      <c r="FMF1" s="198"/>
      <c r="FMG1" s="198"/>
      <c r="FMH1" s="198"/>
      <c r="FMI1" s="198"/>
      <c r="FMJ1" s="198"/>
      <c r="FMK1" s="198"/>
      <c r="FML1" s="198"/>
      <c r="FMM1" s="198"/>
      <c r="FMN1" s="198"/>
      <c r="FMO1" s="198"/>
      <c r="FMP1" s="198"/>
      <c r="FMQ1" s="198"/>
      <c r="FMR1" s="198"/>
      <c r="FMS1" s="198"/>
      <c r="FMT1" s="198"/>
      <c r="FMU1" s="198"/>
      <c r="FMV1" s="198"/>
      <c r="FMW1" s="198"/>
      <c r="FMX1" s="198"/>
      <c r="FMY1" s="198"/>
      <c r="FMZ1" s="198"/>
      <c r="FNA1" s="198"/>
      <c r="FNB1" s="198"/>
      <c r="FNC1" s="198"/>
      <c r="FND1" s="198"/>
      <c r="FNE1" s="198"/>
      <c r="FNF1" s="198"/>
      <c r="FNG1" s="198"/>
      <c r="FNH1" s="198"/>
      <c r="FNI1" s="198"/>
      <c r="FNJ1" s="198"/>
      <c r="FNK1" s="198"/>
      <c r="FNL1" s="198"/>
      <c r="FNM1" s="198"/>
      <c r="FNN1" s="198"/>
      <c r="FNO1" s="198"/>
      <c r="FNP1" s="198"/>
      <c r="FNQ1" s="198"/>
      <c r="FNR1" s="198"/>
      <c r="FNS1" s="198"/>
      <c r="FNT1" s="198"/>
      <c r="FNU1" s="198"/>
      <c r="FNV1" s="198"/>
      <c r="FNW1" s="198"/>
      <c r="FNX1" s="198"/>
      <c r="FNY1" s="198"/>
      <c r="FNZ1" s="198"/>
      <c r="FOA1" s="198"/>
      <c r="FOB1" s="198"/>
      <c r="FOC1" s="198"/>
      <c r="FOD1" s="198"/>
      <c r="FOE1" s="198"/>
      <c r="FOF1" s="198"/>
      <c r="FOG1" s="198"/>
      <c r="FOH1" s="198"/>
      <c r="FOI1" s="198"/>
      <c r="FOJ1" s="198"/>
      <c r="FOK1" s="198"/>
      <c r="FOL1" s="198"/>
      <c r="FOM1" s="198"/>
      <c r="FON1" s="198"/>
      <c r="FOO1" s="198"/>
      <c r="FOP1" s="198"/>
      <c r="FOQ1" s="198"/>
      <c r="FOR1" s="198"/>
      <c r="FOS1" s="198"/>
      <c r="FOT1" s="198"/>
      <c r="FOU1" s="198"/>
      <c r="FOV1" s="198"/>
      <c r="FOW1" s="198"/>
      <c r="FOX1" s="198"/>
      <c r="FOY1" s="198"/>
      <c r="FOZ1" s="198"/>
      <c r="FPA1" s="198"/>
      <c r="FPB1" s="198"/>
      <c r="FPC1" s="198"/>
      <c r="FPD1" s="198"/>
      <c r="FPE1" s="198"/>
      <c r="FPF1" s="198"/>
      <c r="FPG1" s="198"/>
      <c r="FPH1" s="198"/>
      <c r="FPI1" s="198"/>
      <c r="FPJ1" s="198"/>
      <c r="FPK1" s="198"/>
      <c r="FPL1" s="198"/>
      <c r="FPM1" s="198"/>
      <c r="FPN1" s="198"/>
      <c r="FPO1" s="198"/>
      <c r="FPP1" s="198"/>
      <c r="FPQ1" s="198"/>
      <c r="FPR1" s="198"/>
      <c r="FPS1" s="198"/>
      <c r="FPT1" s="198"/>
      <c r="FPU1" s="198"/>
      <c r="FPV1" s="198"/>
      <c r="FPW1" s="198"/>
      <c r="FPX1" s="198"/>
      <c r="FPY1" s="198"/>
      <c r="FPZ1" s="198"/>
      <c r="FQA1" s="198"/>
      <c r="FQB1" s="198"/>
      <c r="FQC1" s="198"/>
      <c r="FQD1" s="198"/>
      <c r="FQE1" s="198"/>
      <c r="FQF1" s="198"/>
      <c r="FQG1" s="198"/>
      <c r="FQH1" s="198"/>
      <c r="FQI1" s="198"/>
      <c r="FQJ1" s="198"/>
      <c r="FQK1" s="198"/>
      <c r="FQL1" s="198"/>
      <c r="FQM1" s="198"/>
      <c r="FQN1" s="198"/>
      <c r="FQO1" s="198"/>
      <c r="FQP1" s="198"/>
      <c r="FQQ1" s="198"/>
      <c r="FQR1" s="198"/>
      <c r="FQS1" s="198"/>
      <c r="FQT1" s="198"/>
      <c r="FQU1" s="198"/>
      <c r="FQV1" s="198"/>
      <c r="FQW1" s="198"/>
      <c r="FQX1" s="198"/>
      <c r="FQY1" s="198"/>
      <c r="FQZ1" s="198"/>
      <c r="FRA1" s="198"/>
      <c r="FRB1" s="198"/>
      <c r="FRC1" s="198"/>
      <c r="FRD1" s="198"/>
      <c r="FRE1" s="198"/>
      <c r="FRF1" s="198"/>
      <c r="FRG1" s="198"/>
      <c r="FRH1" s="198"/>
      <c r="FRI1" s="198"/>
      <c r="FRJ1" s="198"/>
      <c r="FRK1" s="198"/>
      <c r="FRL1" s="198"/>
      <c r="FRM1" s="198"/>
      <c r="FRN1" s="198"/>
      <c r="FRO1" s="198"/>
      <c r="FRP1" s="198"/>
      <c r="FRQ1" s="198"/>
      <c r="FRR1" s="198"/>
      <c r="FRS1" s="198"/>
      <c r="FRT1" s="198"/>
      <c r="FRU1" s="198"/>
      <c r="FRV1" s="198"/>
      <c r="FRW1" s="198"/>
      <c r="FRX1" s="198"/>
      <c r="FRY1" s="198"/>
      <c r="FRZ1" s="198"/>
      <c r="FSA1" s="198"/>
      <c r="FSB1" s="198"/>
      <c r="FSC1" s="198"/>
      <c r="FSD1" s="198"/>
      <c r="FSE1" s="198"/>
      <c r="FSF1" s="198"/>
      <c r="FSG1" s="198"/>
      <c r="FSH1" s="198"/>
      <c r="FSI1" s="198"/>
      <c r="FSJ1" s="198"/>
      <c r="FSK1" s="198"/>
      <c r="FSL1" s="198"/>
      <c r="FSM1" s="198"/>
      <c r="FSN1" s="198"/>
      <c r="FSO1" s="198"/>
      <c r="FSP1" s="198"/>
      <c r="FSQ1" s="198"/>
      <c r="FSR1" s="198"/>
      <c r="FSS1" s="198"/>
      <c r="FST1" s="198"/>
      <c r="FSU1" s="198"/>
      <c r="FSV1" s="198"/>
      <c r="FSW1" s="198"/>
      <c r="FSX1" s="198"/>
      <c r="FSY1" s="198"/>
      <c r="FSZ1" s="198"/>
      <c r="FTA1" s="198"/>
      <c r="FTB1" s="198"/>
      <c r="FTC1" s="198"/>
      <c r="FTD1" s="198"/>
      <c r="FTE1" s="198"/>
      <c r="FTF1" s="198"/>
      <c r="FTG1" s="198"/>
      <c r="FTH1" s="198"/>
      <c r="FTI1" s="198"/>
      <c r="FTJ1" s="198"/>
      <c r="FTK1" s="198"/>
      <c r="FTL1" s="198"/>
      <c r="FTM1" s="198"/>
      <c r="FTN1" s="198"/>
      <c r="FTO1" s="198"/>
      <c r="FTP1" s="198"/>
      <c r="FTQ1" s="198"/>
      <c r="FTR1" s="198"/>
      <c r="FTS1" s="198"/>
      <c r="FTT1" s="198"/>
      <c r="FTU1" s="198"/>
      <c r="FTV1" s="198"/>
      <c r="FTW1" s="198"/>
      <c r="FTX1" s="198"/>
      <c r="FTY1" s="198"/>
      <c r="FTZ1" s="198"/>
      <c r="FUA1" s="198"/>
      <c r="FUB1" s="198"/>
      <c r="FUC1" s="198"/>
      <c r="FUD1" s="198"/>
      <c r="FUE1" s="198"/>
      <c r="FUF1" s="198"/>
      <c r="FUG1" s="198"/>
      <c r="FUH1" s="198"/>
      <c r="FUI1" s="198"/>
      <c r="FUJ1" s="198"/>
      <c r="FUK1" s="198"/>
      <c r="FUL1" s="198"/>
      <c r="FUM1" s="198"/>
      <c r="FUN1" s="198"/>
      <c r="FUO1" s="198"/>
      <c r="FUP1" s="198"/>
      <c r="FUQ1" s="198"/>
      <c r="FUR1" s="198"/>
      <c r="FUS1" s="198"/>
      <c r="FUT1" s="198"/>
      <c r="FUU1" s="198"/>
      <c r="FUV1" s="198"/>
      <c r="FUW1" s="198"/>
      <c r="FUX1" s="198"/>
      <c r="FUY1" s="198"/>
      <c r="FUZ1" s="198"/>
      <c r="FVA1" s="198"/>
      <c r="FVB1" s="198"/>
      <c r="FVC1" s="198"/>
      <c r="FVD1" s="198"/>
      <c r="FVE1" s="198"/>
      <c r="FVF1" s="198"/>
      <c r="FVG1" s="198"/>
      <c r="FVH1" s="198"/>
      <c r="FVI1" s="198"/>
      <c r="FVJ1" s="198"/>
      <c r="FVK1" s="198"/>
      <c r="FVL1" s="198"/>
      <c r="FVM1" s="198"/>
      <c r="FVN1" s="198"/>
      <c r="FVO1" s="198"/>
      <c r="FVP1" s="198"/>
      <c r="FVQ1" s="198"/>
      <c r="FVR1" s="198"/>
      <c r="FVS1" s="198"/>
      <c r="FVT1" s="198"/>
      <c r="FVU1" s="198"/>
      <c r="FVV1" s="198"/>
      <c r="FVW1" s="198"/>
      <c r="FVX1" s="198"/>
      <c r="FVY1" s="198"/>
      <c r="FVZ1" s="198"/>
      <c r="FWA1" s="198"/>
      <c r="FWB1" s="198"/>
      <c r="FWC1" s="198"/>
      <c r="FWD1" s="198"/>
      <c r="FWE1" s="198"/>
      <c r="FWF1" s="198"/>
      <c r="FWG1" s="198"/>
      <c r="FWH1" s="198"/>
      <c r="FWI1" s="198"/>
      <c r="FWJ1" s="198"/>
      <c r="FWK1" s="198"/>
      <c r="FWL1" s="198"/>
      <c r="FWM1" s="198"/>
      <c r="FWN1" s="198"/>
      <c r="FWO1" s="198"/>
      <c r="FWP1" s="198"/>
      <c r="FWQ1" s="198"/>
      <c r="FWR1" s="198"/>
      <c r="FWS1" s="198"/>
      <c r="FWT1" s="198"/>
      <c r="FWU1" s="198"/>
      <c r="FWV1" s="198"/>
      <c r="FWW1" s="198"/>
      <c r="FWX1" s="198"/>
      <c r="FWY1" s="198"/>
      <c r="FWZ1" s="198"/>
      <c r="FXA1" s="198"/>
      <c r="FXB1" s="198"/>
      <c r="FXC1" s="198"/>
      <c r="FXD1" s="198"/>
      <c r="FXE1" s="198"/>
      <c r="FXF1" s="198"/>
      <c r="FXG1" s="198"/>
      <c r="FXH1" s="198"/>
      <c r="FXI1" s="198"/>
      <c r="FXJ1" s="198"/>
      <c r="FXK1" s="198"/>
      <c r="FXL1" s="198"/>
      <c r="FXM1" s="198"/>
      <c r="FXN1" s="198"/>
      <c r="FXO1" s="198"/>
      <c r="FXP1" s="198"/>
      <c r="FXQ1" s="198"/>
      <c r="FXR1" s="198"/>
      <c r="FXS1" s="198"/>
      <c r="FXT1" s="198"/>
      <c r="FXU1" s="198"/>
      <c r="FXV1" s="198"/>
      <c r="FXW1" s="198"/>
      <c r="FXX1" s="198"/>
      <c r="FXY1" s="198"/>
      <c r="FXZ1" s="198"/>
      <c r="FYA1" s="198"/>
      <c r="FYB1" s="198"/>
      <c r="FYC1" s="198"/>
      <c r="FYD1" s="198"/>
      <c r="FYE1" s="198"/>
      <c r="FYF1" s="198"/>
      <c r="FYG1" s="198"/>
      <c r="FYH1" s="198"/>
      <c r="FYI1" s="198"/>
      <c r="FYJ1" s="198"/>
      <c r="FYK1" s="198"/>
      <c r="FYL1" s="198"/>
      <c r="FYM1" s="198"/>
      <c r="FYN1" s="198"/>
      <c r="FYO1" s="198"/>
      <c r="FYP1" s="198"/>
      <c r="FYQ1" s="198"/>
      <c r="FYR1" s="198"/>
      <c r="FYS1" s="198"/>
      <c r="FYT1" s="198"/>
      <c r="FYU1" s="198"/>
      <c r="FYV1" s="198"/>
      <c r="FYW1" s="198"/>
      <c r="FYX1" s="198"/>
      <c r="FYY1" s="198"/>
      <c r="FYZ1" s="198"/>
      <c r="FZA1" s="198"/>
      <c r="FZB1" s="198"/>
      <c r="FZC1" s="198"/>
      <c r="FZD1" s="198"/>
      <c r="FZE1" s="198"/>
      <c r="FZF1" s="198"/>
      <c r="FZG1" s="198"/>
      <c r="FZH1" s="198"/>
      <c r="FZI1" s="198"/>
      <c r="FZJ1" s="198"/>
      <c r="FZK1" s="198"/>
      <c r="FZL1" s="198"/>
      <c r="FZM1" s="198"/>
      <c r="FZN1" s="198"/>
      <c r="FZO1" s="198"/>
      <c r="FZP1" s="198"/>
      <c r="FZQ1" s="198"/>
      <c r="FZR1" s="198"/>
      <c r="FZS1" s="198"/>
      <c r="FZT1" s="198"/>
      <c r="FZU1" s="198"/>
      <c r="FZV1" s="198"/>
      <c r="FZW1" s="198"/>
      <c r="FZX1" s="198"/>
      <c r="FZY1" s="198"/>
      <c r="FZZ1" s="198"/>
      <c r="GAA1" s="198"/>
      <c r="GAB1" s="198"/>
      <c r="GAC1" s="198"/>
      <c r="GAD1" s="198"/>
      <c r="GAE1" s="198"/>
      <c r="GAF1" s="198"/>
      <c r="GAG1" s="198"/>
      <c r="GAH1" s="198"/>
      <c r="GAI1" s="198"/>
      <c r="GAJ1" s="198"/>
      <c r="GAK1" s="198"/>
      <c r="GAL1" s="198"/>
      <c r="GAM1" s="198"/>
      <c r="GAN1" s="198"/>
      <c r="GAO1" s="198"/>
      <c r="GAP1" s="198"/>
      <c r="GAQ1" s="198"/>
      <c r="GAR1" s="198"/>
      <c r="GAS1" s="198"/>
      <c r="GAT1" s="198"/>
      <c r="GAU1" s="198"/>
      <c r="GAV1" s="198"/>
      <c r="GAW1" s="198"/>
      <c r="GAX1" s="198"/>
      <c r="GAY1" s="198"/>
      <c r="GAZ1" s="198"/>
      <c r="GBA1" s="198"/>
      <c r="GBB1" s="198"/>
      <c r="GBC1" s="198"/>
      <c r="GBD1" s="198"/>
      <c r="GBE1" s="198"/>
      <c r="GBF1" s="198"/>
      <c r="GBG1" s="198"/>
      <c r="GBH1" s="198"/>
      <c r="GBI1" s="198"/>
      <c r="GBJ1" s="198"/>
      <c r="GBK1" s="198"/>
      <c r="GBL1" s="198"/>
      <c r="GBM1" s="198"/>
      <c r="GBN1" s="198"/>
      <c r="GBO1" s="198"/>
      <c r="GBP1" s="198"/>
      <c r="GBQ1" s="198"/>
      <c r="GBR1" s="198"/>
      <c r="GBS1" s="198"/>
      <c r="GBT1" s="198"/>
      <c r="GBU1" s="198"/>
      <c r="GBV1" s="198"/>
      <c r="GBW1" s="198"/>
      <c r="GBX1" s="198"/>
      <c r="GBY1" s="198"/>
      <c r="GBZ1" s="198"/>
      <c r="GCA1" s="198"/>
      <c r="GCB1" s="198"/>
      <c r="GCC1" s="198"/>
      <c r="GCD1" s="198"/>
      <c r="GCE1" s="198"/>
      <c r="GCF1" s="198"/>
      <c r="GCG1" s="198"/>
      <c r="GCH1" s="198"/>
      <c r="GCI1" s="198"/>
      <c r="GCJ1" s="198"/>
      <c r="GCK1" s="198"/>
      <c r="GCL1" s="198"/>
      <c r="GCM1" s="198"/>
      <c r="GCN1" s="198"/>
      <c r="GCO1" s="198"/>
      <c r="GCP1" s="198"/>
      <c r="GCQ1" s="198"/>
      <c r="GCR1" s="198"/>
      <c r="GCS1" s="198"/>
      <c r="GCT1" s="198"/>
      <c r="GCU1" s="198"/>
      <c r="GCV1" s="198"/>
      <c r="GCW1" s="198"/>
      <c r="GCX1" s="198"/>
      <c r="GCY1" s="198"/>
      <c r="GCZ1" s="198"/>
      <c r="GDA1" s="198"/>
      <c r="GDB1" s="198"/>
      <c r="GDC1" s="198"/>
      <c r="GDD1" s="198"/>
      <c r="GDE1" s="198"/>
      <c r="GDF1" s="198"/>
      <c r="GDG1" s="198"/>
      <c r="GDH1" s="198"/>
      <c r="GDI1" s="198"/>
      <c r="GDJ1" s="198"/>
      <c r="GDK1" s="198"/>
      <c r="GDL1" s="198"/>
      <c r="GDM1" s="198"/>
      <c r="GDN1" s="198"/>
      <c r="GDO1" s="198"/>
      <c r="GDP1" s="198"/>
      <c r="GDQ1" s="198"/>
      <c r="GDR1" s="198"/>
      <c r="GDS1" s="198"/>
      <c r="GDT1" s="198"/>
      <c r="GDU1" s="198"/>
      <c r="GDV1" s="198"/>
      <c r="GDW1" s="198"/>
      <c r="GDX1" s="198"/>
      <c r="GDY1" s="198"/>
      <c r="GDZ1" s="198"/>
      <c r="GEA1" s="198"/>
      <c r="GEB1" s="198"/>
      <c r="GEC1" s="198"/>
      <c r="GED1" s="198"/>
      <c r="GEE1" s="198"/>
      <c r="GEF1" s="198"/>
      <c r="GEG1" s="198"/>
      <c r="GEH1" s="198"/>
      <c r="GEI1" s="198"/>
      <c r="GEJ1" s="198"/>
      <c r="GEK1" s="198"/>
      <c r="GEL1" s="198"/>
      <c r="GEM1" s="198"/>
      <c r="GEN1" s="198"/>
      <c r="GEO1" s="198"/>
      <c r="GEP1" s="198"/>
      <c r="GEQ1" s="198"/>
      <c r="GER1" s="198"/>
      <c r="GES1" s="198"/>
      <c r="GET1" s="198"/>
      <c r="GEU1" s="198"/>
      <c r="GEV1" s="198"/>
      <c r="GEW1" s="198"/>
      <c r="GEX1" s="198"/>
      <c r="GEY1" s="198"/>
      <c r="GEZ1" s="198"/>
      <c r="GFA1" s="198"/>
      <c r="GFB1" s="198"/>
      <c r="GFC1" s="198"/>
      <c r="GFD1" s="198"/>
      <c r="GFE1" s="198"/>
      <c r="GFF1" s="198"/>
      <c r="GFG1" s="198"/>
      <c r="GFH1" s="198"/>
      <c r="GFI1" s="198"/>
      <c r="GFJ1" s="198"/>
      <c r="GFK1" s="198"/>
      <c r="GFL1" s="198"/>
      <c r="GFM1" s="198"/>
      <c r="GFN1" s="198"/>
      <c r="GFO1" s="198"/>
      <c r="GFP1" s="198"/>
      <c r="GFQ1" s="198"/>
      <c r="GFR1" s="198"/>
      <c r="GFS1" s="198"/>
      <c r="GFT1" s="198"/>
      <c r="GFU1" s="198"/>
      <c r="GFV1" s="198"/>
      <c r="GFW1" s="198"/>
      <c r="GFX1" s="198"/>
      <c r="GFY1" s="198"/>
      <c r="GFZ1" s="198"/>
      <c r="GGA1" s="198"/>
      <c r="GGB1" s="198"/>
      <c r="GGC1" s="198"/>
      <c r="GGD1" s="198"/>
      <c r="GGE1" s="198"/>
      <c r="GGF1" s="198"/>
      <c r="GGG1" s="198"/>
      <c r="GGH1" s="198"/>
      <c r="GGI1" s="198"/>
      <c r="GGJ1" s="198"/>
      <c r="GGK1" s="198"/>
      <c r="GGL1" s="198"/>
      <c r="GGM1" s="198"/>
      <c r="GGN1" s="198"/>
      <c r="GGO1" s="198"/>
      <c r="GGP1" s="198"/>
      <c r="GGQ1" s="198"/>
      <c r="GGR1" s="198"/>
      <c r="GGS1" s="198"/>
      <c r="GGT1" s="198"/>
      <c r="GGU1" s="198"/>
      <c r="GGV1" s="198"/>
      <c r="GGW1" s="198"/>
      <c r="GGX1" s="198"/>
      <c r="GGY1" s="198"/>
      <c r="GGZ1" s="198"/>
      <c r="GHA1" s="198"/>
      <c r="GHB1" s="198"/>
      <c r="GHC1" s="198"/>
      <c r="GHD1" s="198"/>
      <c r="GHE1" s="198"/>
      <c r="GHF1" s="198"/>
      <c r="GHG1" s="198"/>
      <c r="GHH1" s="198"/>
      <c r="GHI1" s="198"/>
      <c r="GHJ1" s="198"/>
      <c r="GHK1" s="198"/>
      <c r="GHL1" s="198"/>
      <c r="GHM1" s="198"/>
      <c r="GHN1" s="198"/>
      <c r="GHO1" s="198"/>
      <c r="GHP1" s="198"/>
      <c r="GHQ1" s="198"/>
      <c r="GHR1" s="198"/>
      <c r="GHS1" s="198"/>
      <c r="GHT1" s="198"/>
      <c r="GHU1" s="198"/>
      <c r="GHV1" s="198"/>
      <c r="GHW1" s="198"/>
      <c r="GHX1" s="198"/>
      <c r="GHY1" s="198"/>
      <c r="GHZ1" s="198"/>
      <c r="GIA1" s="198"/>
      <c r="GIB1" s="198"/>
      <c r="GIC1" s="198"/>
      <c r="GID1" s="198"/>
      <c r="GIE1" s="198"/>
      <c r="GIF1" s="198"/>
      <c r="GIG1" s="198"/>
      <c r="GIH1" s="198"/>
      <c r="GII1" s="198"/>
      <c r="GIJ1" s="198"/>
      <c r="GIK1" s="198"/>
      <c r="GIL1" s="198"/>
      <c r="GIM1" s="198"/>
      <c r="GIN1" s="198"/>
      <c r="GIO1" s="198"/>
      <c r="GIP1" s="198"/>
      <c r="GIQ1" s="198"/>
      <c r="GIR1" s="198"/>
      <c r="GIS1" s="198"/>
      <c r="GIT1" s="198"/>
      <c r="GIU1" s="198"/>
      <c r="GIV1" s="198"/>
      <c r="GIW1" s="198"/>
      <c r="GIX1" s="198"/>
      <c r="GIY1" s="198"/>
      <c r="GIZ1" s="198"/>
      <c r="GJA1" s="198"/>
      <c r="GJB1" s="198"/>
      <c r="GJC1" s="198"/>
      <c r="GJD1" s="198"/>
      <c r="GJE1" s="198"/>
      <c r="GJF1" s="198"/>
      <c r="GJG1" s="198"/>
      <c r="GJH1" s="198"/>
      <c r="GJI1" s="198"/>
      <c r="GJJ1" s="198"/>
      <c r="GJK1" s="198"/>
      <c r="GJL1" s="198"/>
      <c r="GJM1" s="198"/>
      <c r="GJN1" s="198"/>
      <c r="GJO1" s="198"/>
      <c r="GJP1" s="198"/>
      <c r="GJQ1" s="198"/>
      <c r="GJR1" s="198"/>
      <c r="GJS1" s="198"/>
      <c r="GJT1" s="198"/>
      <c r="GJU1" s="198"/>
      <c r="GJV1" s="198"/>
      <c r="GJW1" s="198"/>
      <c r="GJX1" s="198"/>
      <c r="GJY1" s="198"/>
      <c r="GJZ1" s="198"/>
      <c r="GKA1" s="198"/>
      <c r="GKB1" s="198"/>
      <c r="GKC1" s="198"/>
      <c r="GKD1" s="198"/>
      <c r="GKE1" s="198"/>
      <c r="GKF1" s="198"/>
      <c r="GKG1" s="198"/>
      <c r="GKH1" s="198"/>
      <c r="GKI1" s="198"/>
      <c r="GKJ1" s="198"/>
      <c r="GKK1" s="198"/>
      <c r="GKL1" s="198"/>
      <c r="GKM1" s="198"/>
      <c r="GKN1" s="198"/>
      <c r="GKO1" s="198"/>
      <c r="GKP1" s="198"/>
      <c r="GKQ1" s="198"/>
      <c r="GKR1" s="198"/>
      <c r="GKS1" s="198"/>
      <c r="GKT1" s="198"/>
      <c r="GKU1" s="198"/>
      <c r="GKV1" s="198"/>
      <c r="GKW1" s="198"/>
      <c r="GKX1" s="198"/>
      <c r="GKY1" s="198"/>
      <c r="GKZ1" s="198"/>
      <c r="GLA1" s="198"/>
      <c r="GLB1" s="198"/>
      <c r="GLC1" s="198"/>
      <c r="GLD1" s="198"/>
      <c r="GLE1" s="198"/>
      <c r="GLF1" s="198"/>
      <c r="GLG1" s="198"/>
      <c r="GLH1" s="198"/>
      <c r="GLI1" s="198"/>
      <c r="GLJ1" s="198"/>
      <c r="GLK1" s="198"/>
      <c r="GLL1" s="198"/>
      <c r="GLM1" s="198"/>
      <c r="GLN1" s="198"/>
      <c r="GLO1" s="198"/>
      <c r="GLP1" s="198"/>
      <c r="GLQ1" s="198"/>
      <c r="GLR1" s="198"/>
      <c r="GLS1" s="198"/>
      <c r="GLT1" s="198"/>
      <c r="GLU1" s="198"/>
      <c r="GLV1" s="198"/>
      <c r="GLW1" s="198"/>
      <c r="GLX1" s="198"/>
      <c r="GLY1" s="198"/>
      <c r="GLZ1" s="198"/>
      <c r="GMA1" s="198"/>
      <c r="GMB1" s="198"/>
      <c r="GMC1" s="198"/>
      <c r="GMD1" s="198"/>
      <c r="GME1" s="198"/>
      <c r="GMF1" s="198"/>
      <c r="GMG1" s="198"/>
      <c r="GMH1" s="198"/>
      <c r="GMI1" s="198"/>
      <c r="GMJ1" s="198"/>
      <c r="GMK1" s="198"/>
      <c r="GML1" s="198"/>
      <c r="GMM1" s="198"/>
      <c r="GMN1" s="198"/>
      <c r="GMO1" s="198"/>
      <c r="GMP1" s="198"/>
      <c r="GMQ1" s="198"/>
      <c r="GMR1" s="198"/>
      <c r="GMS1" s="198"/>
      <c r="GMT1" s="198"/>
      <c r="GMU1" s="198"/>
      <c r="GMV1" s="198"/>
      <c r="GMW1" s="198"/>
      <c r="GMX1" s="198"/>
      <c r="GMY1" s="198"/>
      <c r="GMZ1" s="198"/>
      <c r="GNA1" s="198"/>
      <c r="GNB1" s="198"/>
      <c r="GNC1" s="198"/>
      <c r="GND1" s="198"/>
      <c r="GNE1" s="198"/>
      <c r="GNF1" s="198"/>
      <c r="GNG1" s="198"/>
      <c r="GNH1" s="198"/>
      <c r="GNI1" s="198"/>
      <c r="GNJ1" s="198"/>
      <c r="GNK1" s="198"/>
      <c r="GNL1" s="198"/>
      <c r="GNM1" s="198"/>
      <c r="GNN1" s="198"/>
      <c r="GNO1" s="198"/>
      <c r="GNP1" s="198"/>
      <c r="GNQ1" s="198"/>
      <c r="GNR1" s="198"/>
      <c r="GNS1" s="198"/>
      <c r="GNT1" s="198"/>
      <c r="GNU1" s="198"/>
      <c r="GNV1" s="198"/>
      <c r="GNW1" s="198"/>
      <c r="GNX1" s="198"/>
      <c r="GNY1" s="198"/>
      <c r="GNZ1" s="198"/>
      <c r="GOA1" s="198"/>
      <c r="GOB1" s="198"/>
      <c r="GOC1" s="198"/>
      <c r="GOD1" s="198"/>
      <c r="GOE1" s="198"/>
      <c r="GOF1" s="198"/>
      <c r="GOG1" s="198"/>
      <c r="GOH1" s="198"/>
      <c r="GOI1" s="198"/>
      <c r="GOJ1" s="198"/>
      <c r="GOK1" s="198"/>
      <c r="GOL1" s="198"/>
      <c r="GOM1" s="198"/>
      <c r="GON1" s="198"/>
      <c r="GOO1" s="198"/>
      <c r="GOP1" s="198"/>
      <c r="GOQ1" s="198"/>
      <c r="GOR1" s="198"/>
      <c r="GOS1" s="198"/>
      <c r="GOT1" s="198"/>
      <c r="GOU1" s="198"/>
      <c r="GOV1" s="198"/>
      <c r="GOW1" s="198"/>
      <c r="GOX1" s="198"/>
      <c r="GOY1" s="198"/>
      <c r="GOZ1" s="198"/>
      <c r="GPA1" s="198"/>
      <c r="GPB1" s="198"/>
      <c r="GPC1" s="198"/>
      <c r="GPD1" s="198"/>
      <c r="GPE1" s="198"/>
      <c r="GPF1" s="198"/>
      <c r="GPG1" s="198"/>
      <c r="GPH1" s="198"/>
      <c r="GPI1" s="198"/>
      <c r="GPJ1" s="198"/>
      <c r="GPK1" s="198"/>
      <c r="GPL1" s="198"/>
      <c r="GPM1" s="198"/>
      <c r="GPN1" s="198"/>
      <c r="GPO1" s="198"/>
      <c r="GPP1" s="198"/>
      <c r="GPQ1" s="198"/>
      <c r="GPR1" s="198"/>
      <c r="GPS1" s="198"/>
      <c r="GPT1" s="198"/>
      <c r="GPU1" s="198"/>
      <c r="GPV1" s="198"/>
      <c r="GPW1" s="198"/>
      <c r="GPX1" s="198"/>
      <c r="GPY1" s="198"/>
      <c r="GPZ1" s="198"/>
      <c r="GQA1" s="198"/>
      <c r="GQB1" s="198"/>
      <c r="GQC1" s="198"/>
      <c r="GQD1" s="198"/>
      <c r="GQE1" s="198"/>
      <c r="GQF1" s="198"/>
      <c r="GQG1" s="198"/>
      <c r="GQH1" s="198"/>
      <c r="GQI1" s="198"/>
      <c r="GQJ1" s="198"/>
      <c r="GQK1" s="198"/>
      <c r="GQL1" s="198"/>
      <c r="GQM1" s="198"/>
      <c r="GQN1" s="198"/>
      <c r="GQO1" s="198"/>
      <c r="GQP1" s="198"/>
      <c r="GQQ1" s="198"/>
      <c r="GQR1" s="198"/>
      <c r="GQS1" s="198"/>
      <c r="GQT1" s="198"/>
      <c r="GQU1" s="198"/>
      <c r="GQV1" s="198"/>
      <c r="GQW1" s="198"/>
      <c r="GQX1" s="198"/>
      <c r="GQY1" s="198"/>
      <c r="GQZ1" s="198"/>
      <c r="GRA1" s="198"/>
      <c r="GRB1" s="198"/>
      <c r="GRC1" s="198"/>
      <c r="GRD1" s="198"/>
      <c r="GRE1" s="198"/>
      <c r="GRF1" s="198"/>
      <c r="GRG1" s="198"/>
      <c r="GRH1" s="198"/>
      <c r="GRI1" s="198"/>
      <c r="GRJ1" s="198"/>
      <c r="GRK1" s="198"/>
      <c r="GRL1" s="198"/>
      <c r="GRM1" s="198"/>
      <c r="GRN1" s="198"/>
      <c r="GRO1" s="198"/>
      <c r="GRP1" s="198"/>
      <c r="GRQ1" s="198"/>
      <c r="GRR1" s="198"/>
      <c r="GRS1" s="198"/>
      <c r="GRT1" s="198"/>
      <c r="GRU1" s="198"/>
      <c r="GRV1" s="198"/>
      <c r="GRW1" s="198"/>
      <c r="GRX1" s="198"/>
      <c r="GRY1" s="198"/>
      <c r="GRZ1" s="198"/>
      <c r="GSA1" s="198"/>
      <c r="GSB1" s="198"/>
      <c r="GSC1" s="198"/>
      <c r="GSD1" s="198"/>
      <c r="GSE1" s="198"/>
      <c r="GSF1" s="198"/>
      <c r="GSG1" s="198"/>
      <c r="GSH1" s="198"/>
      <c r="GSI1" s="198"/>
      <c r="GSJ1" s="198"/>
      <c r="GSK1" s="198"/>
      <c r="GSL1" s="198"/>
      <c r="GSM1" s="198"/>
      <c r="GSN1" s="198"/>
      <c r="GSO1" s="198"/>
      <c r="GSP1" s="198"/>
      <c r="GSQ1" s="198"/>
      <c r="GSR1" s="198"/>
      <c r="GSS1" s="198"/>
      <c r="GST1" s="198"/>
      <c r="GSU1" s="198"/>
      <c r="GSV1" s="198"/>
      <c r="GSW1" s="198"/>
      <c r="GSX1" s="198"/>
      <c r="GSY1" s="198"/>
      <c r="GSZ1" s="198"/>
      <c r="GTA1" s="198"/>
      <c r="GTB1" s="198"/>
      <c r="GTC1" s="198"/>
      <c r="GTD1" s="198"/>
      <c r="GTE1" s="198"/>
      <c r="GTF1" s="198"/>
      <c r="GTG1" s="198"/>
      <c r="GTH1" s="198"/>
      <c r="GTI1" s="198"/>
      <c r="GTJ1" s="198"/>
      <c r="GTK1" s="198"/>
      <c r="GTL1" s="198"/>
      <c r="GTM1" s="198"/>
      <c r="GTN1" s="198"/>
      <c r="GTO1" s="198"/>
      <c r="GTP1" s="198"/>
      <c r="GTQ1" s="198"/>
      <c r="GTR1" s="198"/>
      <c r="GTS1" s="198"/>
      <c r="GTT1" s="198"/>
      <c r="GTU1" s="198"/>
      <c r="GTV1" s="198"/>
      <c r="GTW1" s="198"/>
      <c r="GTX1" s="198"/>
      <c r="GTY1" s="198"/>
      <c r="GTZ1" s="198"/>
      <c r="GUA1" s="198"/>
      <c r="GUB1" s="198"/>
      <c r="GUC1" s="198"/>
      <c r="GUD1" s="198"/>
      <c r="GUE1" s="198"/>
      <c r="GUF1" s="198"/>
      <c r="GUG1" s="198"/>
      <c r="GUH1" s="198"/>
      <c r="GUI1" s="198"/>
      <c r="GUJ1" s="198"/>
      <c r="GUK1" s="198"/>
      <c r="GUL1" s="198"/>
      <c r="GUM1" s="198"/>
      <c r="GUN1" s="198"/>
      <c r="GUO1" s="198"/>
      <c r="GUP1" s="198"/>
      <c r="GUQ1" s="198"/>
      <c r="GUR1" s="198"/>
      <c r="GUS1" s="198"/>
      <c r="GUT1" s="198"/>
      <c r="GUU1" s="198"/>
      <c r="GUV1" s="198"/>
      <c r="GUW1" s="198"/>
      <c r="GUX1" s="198"/>
      <c r="GUY1" s="198"/>
      <c r="GUZ1" s="198"/>
      <c r="GVA1" s="198"/>
      <c r="GVB1" s="198"/>
      <c r="GVC1" s="198"/>
      <c r="GVD1" s="198"/>
      <c r="GVE1" s="198"/>
      <c r="GVF1" s="198"/>
      <c r="GVG1" s="198"/>
      <c r="GVH1" s="198"/>
      <c r="GVI1" s="198"/>
      <c r="GVJ1" s="198"/>
      <c r="GVK1" s="198"/>
      <c r="GVL1" s="198"/>
      <c r="GVM1" s="198"/>
      <c r="GVN1" s="198"/>
      <c r="GVO1" s="198"/>
      <c r="GVP1" s="198"/>
      <c r="GVQ1" s="198"/>
      <c r="GVR1" s="198"/>
      <c r="GVS1" s="198"/>
      <c r="GVT1" s="198"/>
      <c r="GVU1" s="198"/>
      <c r="GVV1" s="198"/>
      <c r="GVW1" s="198"/>
      <c r="GVX1" s="198"/>
      <c r="GVY1" s="198"/>
      <c r="GVZ1" s="198"/>
      <c r="GWA1" s="198"/>
      <c r="GWB1" s="198"/>
      <c r="GWC1" s="198"/>
      <c r="GWD1" s="198"/>
      <c r="GWE1" s="198"/>
      <c r="GWF1" s="198"/>
      <c r="GWG1" s="198"/>
      <c r="GWH1" s="198"/>
      <c r="GWI1" s="198"/>
      <c r="GWJ1" s="198"/>
      <c r="GWK1" s="198"/>
      <c r="GWL1" s="198"/>
      <c r="GWM1" s="198"/>
      <c r="GWN1" s="198"/>
      <c r="GWO1" s="198"/>
      <c r="GWP1" s="198"/>
      <c r="GWQ1" s="198"/>
      <c r="GWR1" s="198"/>
      <c r="GWS1" s="198"/>
      <c r="GWT1" s="198"/>
      <c r="GWU1" s="198"/>
      <c r="GWV1" s="198"/>
      <c r="GWW1" s="198"/>
      <c r="GWX1" s="198"/>
      <c r="GWY1" s="198"/>
      <c r="GWZ1" s="198"/>
      <c r="GXA1" s="198"/>
      <c r="GXB1" s="198"/>
      <c r="GXC1" s="198"/>
      <c r="GXD1" s="198"/>
      <c r="GXE1" s="198"/>
      <c r="GXF1" s="198"/>
      <c r="GXG1" s="198"/>
      <c r="GXH1" s="198"/>
      <c r="GXI1" s="198"/>
      <c r="GXJ1" s="198"/>
      <c r="GXK1" s="198"/>
      <c r="GXL1" s="198"/>
      <c r="GXM1" s="198"/>
      <c r="GXN1" s="198"/>
      <c r="GXO1" s="198"/>
      <c r="GXP1" s="198"/>
      <c r="GXQ1" s="198"/>
      <c r="GXR1" s="198"/>
      <c r="GXS1" s="198"/>
      <c r="GXT1" s="198"/>
      <c r="GXU1" s="198"/>
      <c r="GXV1" s="198"/>
      <c r="GXW1" s="198"/>
      <c r="GXX1" s="198"/>
      <c r="GXY1" s="198"/>
      <c r="GXZ1" s="198"/>
      <c r="GYA1" s="198"/>
      <c r="GYB1" s="198"/>
      <c r="GYC1" s="198"/>
      <c r="GYD1" s="198"/>
      <c r="GYE1" s="198"/>
      <c r="GYF1" s="198"/>
      <c r="GYG1" s="198"/>
      <c r="GYH1" s="198"/>
      <c r="GYI1" s="198"/>
      <c r="GYJ1" s="198"/>
      <c r="GYK1" s="198"/>
      <c r="GYL1" s="198"/>
      <c r="GYM1" s="198"/>
      <c r="GYN1" s="198"/>
      <c r="GYO1" s="198"/>
      <c r="GYP1" s="198"/>
      <c r="GYQ1" s="198"/>
      <c r="GYR1" s="198"/>
      <c r="GYS1" s="198"/>
      <c r="GYT1" s="198"/>
      <c r="GYU1" s="198"/>
      <c r="GYV1" s="198"/>
      <c r="GYW1" s="198"/>
      <c r="GYX1" s="198"/>
      <c r="GYY1" s="198"/>
      <c r="GYZ1" s="198"/>
      <c r="GZA1" s="198"/>
      <c r="GZB1" s="198"/>
      <c r="GZC1" s="198"/>
      <c r="GZD1" s="198"/>
      <c r="GZE1" s="198"/>
      <c r="GZF1" s="198"/>
      <c r="GZG1" s="198"/>
      <c r="GZH1" s="198"/>
      <c r="GZI1" s="198"/>
      <c r="GZJ1" s="198"/>
      <c r="GZK1" s="198"/>
      <c r="GZL1" s="198"/>
      <c r="GZM1" s="198"/>
      <c r="GZN1" s="198"/>
      <c r="GZO1" s="198"/>
      <c r="GZP1" s="198"/>
      <c r="GZQ1" s="198"/>
      <c r="GZR1" s="198"/>
      <c r="GZS1" s="198"/>
      <c r="GZT1" s="198"/>
      <c r="GZU1" s="198"/>
      <c r="GZV1" s="198"/>
      <c r="GZW1" s="198"/>
      <c r="GZX1" s="198"/>
      <c r="GZY1" s="198"/>
      <c r="GZZ1" s="198"/>
      <c r="HAA1" s="198"/>
      <c r="HAB1" s="198"/>
      <c r="HAC1" s="198"/>
      <c r="HAD1" s="198"/>
      <c r="HAE1" s="198"/>
      <c r="HAF1" s="198"/>
      <c r="HAG1" s="198"/>
      <c r="HAH1" s="198"/>
      <c r="HAI1" s="198"/>
      <c r="HAJ1" s="198"/>
      <c r="HAK1" s="198"/>
      <c r="HAL1" s="198"/>
      <c r="HAM1" s="198"/>
      <c r="HAN1" s="198"/>
      <c r="HAO1" s="198"/>
      <c r="HAP1" s="198"/>
      <c r="HAQ1" s="198"/>
      <c r="HAR1" s="198"/>
      <c r="HAS1" s="198"/>
      <c r="HAT1" s="198"/>
      <c r="HAU1" s="198"/>
      <c r="HAV1" s="198"/>
      <c r="HAW1" s="198"/>
      <c r="HAX1" s="198"/>
      <c r="HAY1" s="198"/>
      <c r="HAZ1" s="198"/>
      <c r="HBA1" s="198"/>
      <c r="HBB1" s="198"/>
      <c r="HBC1" s="198"/>
      <c r="HBD1" s="198"/>
      <c r="HBE1" s="198"/>
      <c r="HBF1" s="198"/>
      <c r="HBG1" s="198"/>
      <c r="HBH1" s="198"/>
      <c r="HBI1" s="198"/>
      <c r="HBJ1" s="198"/>
      <c r="HBK1" s="198"/>
      <c r="HBL1" s="198"/>
      <c r="HBM1" s="198"/>
      <c r="HBN1" s="198"/>
      <c r="HBO1" s="198"/>
      <c r="HBP1" s="198"/>
      <c r="HBQ1" s="198"/>
      <c r="HBR1" s="198"/>
      <c r="HBS1" s="198"/>
      <c r="HBT1" s="198"/>
      <c r="HBU1" s="198"/>
      <c r="HBV1" s="198"/>
      <c r="HBW1" s="198"/>
      <c r="HBX1" s="198"/>
      <c r="HBY1" s="198"/>
      <c r="HBZ1" s="198"/>
      <c r="HCA1" s="198"/>
      <c r="HCB1" s="198"/>
      <c r="HCC1" s="198"/>
      <c r="HCD1" s="198"/>
      <c r="HCE1" s="198"/>
      <c r="HCF1" s="198"/>
      <c r="HCG1" s="198"/>
      <c r="HCH1" s="198"/>
      <c r="HCI1" s="198"/>
      <c r="HCJ1" s="198"/>
      <c r="HCK1" s="198"/>
      <c r="HCL1" s="198"/>
      <c r="HCM1" s="198"/>
      <c r="HCN1" s="198"/>
      <c r="HCO1" s="198"/>
      <c r="HCP1" s="198"/>
      <c r="HCQ1" s="198"/>
      <c r="HCR1" s="198"/>
      <c r="HCS1" s="198"/>
      <c r="HCT1" s="198"/>
      <c r="HCU1" s="198"/>
      <c r="HCV1" s="198"/>
      <c r="HCW1" s="198"/>
      <c r="HCX1" s="198"/>
      <c r="HCY1" s="198"/>
      <c r="HCZ1" s="198"/>
      <c r="HDA1" s="198"/>
      <c r="HDB1" s="198"/>
      <c r="HDC1" s="198"/>
      <c r="HDD1" s="198"/>
      <c r="HDE1" s="198"/>
      <c r="HDF1" s="198"/>
      <c r="HDG1" s="198"/>
      <c r="HDH1" s="198"/>
      <c r="HDI1" s="198"/>
      <c r="HDJ1" s="198"/>
      <c r="HDK1" s="198"/>
      <c r="HDL1" s="198"/>
      <c r="HDM1" s="198"/>
      <c r="HDN1" s="198"/>
      <c r="HDO1" s="198"/>
      <c r="HDP1" s="198"/>
      <c r="HDQ1" s="198"/>
      <c r="HDR1" s="198"/>
      <c r="HDS1" s="198"/>
      <c r="HDT1" s="198"/>
      <c r="HDU1" s="198"/>
      <c r="HDV1" s="198"/>
      <c r="HDW1" s="198"/>
      <c r="HDX1" s="198"/>
      <c r="HDY1" s="198"/>
      <c r="HDZ1" s="198"/>
      <c r="HEA1" s="198"/>
      <c r="HEB1" s="198"/>
      <c r="HEC1" s="198"/>
      <c r="HED1" s="198"/>
      <c r="HEE1" s="198"/>
      <c r="HEF1" s="198"/>
      <c r="HEG1" s="198"/>
      <c r="HEH1" s="198"/>
      <c r="HEI1" s="198"/>
      <c r="HEJ1" s="198"/>
      <c r="HEK1" s="198"/>
      <c r="HEL1" s="198"/>
      <c r="HEM1" s="198"/>
      <c r="HEN1" s="198"/>
      <c r="HEO1" s="198"/>
      <c r="HEP1" s="198"/>
      <c r="HEQ1" s="198"/>
      <c r="HER1" s="198"/>
      <c r="HES1" s="198"/>
      <c r="HET1" s="198"/>
      <c r="HEU1" s="198"/>
      <c r="HEV1" s="198"/>
      <c r="HEW1" s="198"/>
      <c r="HEX1" s="198"/>
      <c r="HEY1" s="198"/>
      <c r="HEZ1" s="198"/>
      <c r="HFA1" s="198"/>
      <c r="HFB1" s="198"/>
      <c r="HFC1" s="198"/>
      <c r="HFD1" s="198"/>
      <c r="HFE1" s="198"/>
      <c r="HFF1" s="198"/>
      <c r="HFG1" s="198"/>
      <c r="HFH1" s="198"/>
      <c r="HFI1" s="198"/>
      <c r="HFJ1" s="198"/>
      <c r="HFK1" s="198"/>
      <c r="HFL1" s="198"/>
      <c r="HFM1" s="198"/>
      <c r="HFN1" s="198"/>
      <c r="HFO1" s="198"/>
      <c r="HFP1" s="198"/>
      <c r="HFQ1" s="198"/>
      <c r="HFR1" s="198"/>
      <c r="HFS1" s="198"/>
      <c r="HFT1" s="198"/>
      <c r="HFU1" s="198"/>
      <c r="HFV1" s="198"/>
      <c r="HFW1" s="198"/>
      <c r="HFX1" s="198"/>
      <c r="HFY1" s="198"/>
      <c r="HFZ1" s="198"/>
      <c r="HGA1" s="198"/>
      <c r="HGB1" s="198"/>
      <c r="HGC1" s="198"/>
      <c r="HGD1" s="198"/>
      <c r="HGE1" s="198"/>
      <c r="HGF1" s="198"/>
      <c r="HGG1" s="198"/>
      <c r="HGH1" s="198"/>
      <c r="HGI1" s="198"/>
      <c r="HGJ1" s="198"/>
      <c r="HGK1" s="198"/>
      <c r="HGL1" s="198"/>
      <c r="HGM1" s="198"/>
      <c r="HGN1" s="198"/>
      <c r="HGO1" s="198"/>
      <c r="HGP1" s="198"/>
      <c r="HGQ1" s="198"/>
      <c r="HGR1" s="198"/>
      <c r="HGS1" s="198"/>
      <c r="HGT1" s="198"/>
      <c r="HGU1" s="198"/>
      <c r="HGV1" s="198"/>
      <c r="HGW1" s="198"/>
      <c r="HGX1" s="198"/>
      <c r="HGY1" s="198"/>
      <c r="HGZ1" s="198"/>
      <c r="HHA1" s="198"/>
      <c r="HHB1" s="198"/>
      <c r="HHC1" s="198"/>
      <c r="HHD1" s="198"/>
      <c r="HHE1" s="198"/>
      <c r="HHF1" s="198"/>
      <c r="HHG1" s="198"/>
      <c r="HHH1" s="198"/>
      <c r="HHI1" s="198"/>
      <c r="HHJ1" s="198"/>
      <c r="HHK1" s="198"/>
      <c r="HHL1" s="198"/>
      <c r="HHM1" s="198"/>
      <c r="HHN1" s="198"/>
      <c r="HHO1" s="198"/>
      <c r="HHP1" s="198"/>
      <c r="HHQ1" s="198"/>
      <c r="HHR1" s="198"/>
      <c r="HHS1" s="198"/>
      <c r="HHT1" s="198"/>
      <c r="HHU1" s="198"/>
      <c r="HHV1" s="198"/>
      <c r="HHW1" s="198"/>
      <c r="HHX1" s="198"/>
      <c r="HHY1" s="198"/>
      <c r="HHZ1" s="198"/>
      <c r="HIA1" s="198"/>
      <c r="HIB1" s="198"/>
      <c r="HIC1" s="198"/>
      <c r="HID1" s="198"/>
      <c r="HIE1" s="198"/>
      <c r="HIF1" s="198"/>
      <c r="HIG1" s="198"/>
      <c r="HIH1" s="198"/>
      <c r="HII1" s="198"/>
      <c r="HIJ1" s="198"/>
      <c r="HIK1" s="198"/>
      <c r="HIL1" s="198"/>
      <c r="HIM1" s="198"/>
      <c r="HIN1" s="198"/>
      <c r="HIO1" s="198"/>
      <c r="HIP1" s="198"/>
      <c r="HIQ1" s="198"/>
      <c r="HIR1" s="198"/>
      <c r="HIS1" s="198"/>
      <c r="HIT1" s="198"/>
      <c r="HIU1" s="198"/>
      <c r="HIV1" s="198"/>
      <c r="HIW1" s="198"/>
      <c r="HIX1" s="198"/>
      <c r="HIY1" s="198"/>
      <c r="HIZ1" s="198"/>
      <c r="HJA1" s="198"/>
      <c r="HJB1" s="198"/>
      <c r="HJC1" s="198"/>
      <c r="HJD1" s="198"/>
      <c r="HJE1" s="198"/>
      <c r="HJF1" s="198"/>
      <c r="HJG1" s="198"/>
      <c r="HJH1" s="198"/>
      <c r="HJI1" s="198"/>
      <c r="HJJ1" s="198"/>
      <c r="HJK1" s="198"/>
      <c r="HJL1" s="198"/>
      <c r="HJM1" s="198"/>
      <c r="HJN1" s="198"/>
      <c r="HJO1" s="198"/>
      <c r="HJP1" s="198"/>
      <c r="HJQ1" s="198"/>
      <c r="HJR1" s="198"/>
      <c r="HJS1" s="198"/>
      <c r="HJT1" s="198"/>
      <c r="HJU1" s="198"/>
      <c r="HJV1" s="198"/>
      <c r="HJW1" s="198"/>
      <c r="HJX1" s="198"/>
      <c r="HJY1" s="198"/>
      <c r="HJZ1" s="198"/>
      <c r="HKA1" s="198"/>
      <c r="HKB1" s="198"/>
      <c r="HKC1" s="198"/>
      <c r="HKD1" s="198"/>
      <c r="HKE1" s="198"/>
      <c r="HKF1" s="198"/>
      <c r="HKG1" s="198"/>
      <c r="HKH1" s="198"/>
      <c r="HKI1" s="198"/>
      <c r="HKJ1" s="198"/>
      <c r="HKK1" s="198"/>
      <c r="HKL1" s="198"/>
      <c r="HKM1" s="198"/>
      <c r="HKN1" s="198"/>
      <c r="HKO1" s="198"/>
      <c r="HKP1" s="198"/>
      <c r="HKQ1" s="198"/>
      <c r="HKR1" s="198"/>
      <c r="HKS1" s="198"/>
      <c r="HKT1" s="198"/>
      <c r="HKU1" s="198"/>
      <c r="HKV1" s="198"/>
      <c r="HKW1" s="198"/>
      <c r="HKX1" s="198"/>
      <c r="HKY1" s="198"/>
      <c r="HKZ1" s="198"/>
      <c r="HLA1" s="198"/>
      <c r="HLB1" s="198"/>
      <c r="HLC1" s="198"/>
      <c r="HLD1" s="198"/>
      <c r="HLE1" s="198"/>
      <c r="HLF1" s="198"/>
      <c r="HLG1" s="198"/>
      <c r="HLH1" s="198"/>
      <c r="HLI1" s="198"/>
      <c r="HLJ1" s="198"/>
      <c r="HLK1" s="198"/>
      <c r="HLL1" s="198"/>
      <c r="HLM1" s="198"/>
      <c r="HLN1" s="198"/>
      <c r="HLO1" s="198"/>
      <c r="HLP1" s="198"/>
      <c r="HLQ1" s="198"/>
      <c r="HLR1" s="198"/>
      <c r="HLS1" s="198"/>
      <c r="HLT1" s="198"/>
      <c r="HLU1" s="198"/>
      <c r="HLV1" s="198"/>
      <c r="HLW1" s="198"/>
      <c r="HLX1" s="198"/>
      <c r="HLY1" s="198"/>
      <c r="HLZ1" s="198"/>
      <c r="HMA1" s="198"/>
      <c r="HMB1" s="198"/>
      <c r="HMC1" s="198"/>
      <c r="HMD1" s="198"/>
      <c r="HME1" s="198"/>
      <c r="HMF1" s="198"/>
      <c r="HMG1" s="198"/>
      <c r="HMH1" s="198"/>
      <c r="HMI1" s="198"/>
      <c r="HMJ1" s="198"/>
      <c r="HMK1" s="198"/>
      <c r="HML1" s="198"/>
      <c r="HMM1" s="198"/>
      <c r="HMN1" s="198"/>
      <c r="HMO1" s="198"/>
      <c r="HMP1" s="198"/>
      <c r="HMQ1" s="198"/>
      <c r="HMR1" s="198"/>
      <c r="HMS1" s="198"/>
      <c r="HMT1" s="198"/>
      <c r="HMU1" s="198"/>
      <c r="HMV1" s="198"/>
      <c r="HMW1" s="198"/>
      <c r="HMX1" s="198"/>
      <c r="HMY1" s="198"/>
      <c r="HMZ1" s="198"/>
      <c r="HNA1" s="198"/>
      <c r="HNB1" s="198"/>
      <c r="HNC1" s="198"/>
      <c r="HND1" s="198"/>
      <c r="HNE1" s="198"/>
      <c r="HNF1" s="198"/>
      <c r="HNG1" s="198"/>
      <c r="HNH1" s="198"/>
      <c r="HNI1" s="198"/>
      <c r="HNJ1" s="198"/>
      <c r="HNK1" s="198"/>
      <c r="HNL1" s="198"/>
      <c r="HNM1" s="198"/>
      <c r="HNN1" s="198"/>
      <c r="HNO1" s="198"/>
      <c r="HNP1" s="198"/>
      <c r="HNQ1" s="198"/>
      <c r="HNR1" s="198"/>
      <c r="HNS1" s="198"/>
      <c r="HNT1" s="198"/>
      <c r="HNU1" s="198"/>
      <c r="HNV1" s="198"/>
      <c r="HNW1" s="198"/>
      <c r="HNX1" s="198"/>
      <c r="HNY1" s="198"/>
      <c r="HNZ1" s="198"/>
      <c r="HOA1" s="198"/>
      <c r="HOB1" s="198"/>
      <c r="HOC1" s="198"/>
      <c r="HOD1" s="198"/>
      <c r="HOE1" s="198"/>
      <c r="HOF1" s="198"/>
      <c r="HOG1" s="198"/>
      <c r="HOH1" s="198"/>
      <c r="HOI1" s="198"/>
      <c r="HOJ1" s="198"/>
      <c r="HOK1" s="198"/>
      <c r="HOL1" s="198"/>
      <c r="HOM1" s="198"/>
      <c r="HON1" s="198"/>
      <c r="HOO1" s="198"/>
      <c r="HOP1" s="198"/>
      <c r="HOQ1" s="198"/>
      <c r="HOR1" s="198"/>
      <c r="HOS1" s="198"/>
      <c r="HOT1" s="198"/>
      <c r="HOU1" s="198"/>
      <c r="HOV1" s="198"/>
      <c r="HOW1" s="198"/>
      <c r="HOX1" s="198"/>
      <c r="HOY1" s="198"/>
      <c r="HOZ1" s="198"/>
      <c r="HPA1" s="198"/>
      <c r="HPB1" s="198"/>
      <c r="HPC1" s="198"/>
      <c r="HPD1" s="198"/>
      <c r="HPE1" s="198"/>
      <c r="HPF1" s="198"/>
      <c r="HPG1" s="198"/>
      <c r="HPH1" s="198"/>
      <c r="HPI1" s="198"/>
      <c r="HPJ1" s="198"/>
      <c r="HPK1" s="198"/>
      <c r="HPL1" s="198"/>
      <c r="HPM1" s="198"/>
      <c r="HPN1" s="198"/>
      <c r="HPO1" s="198"/>
      <c r="HPP1" s="198"/>
      <c r="HPQ1" s="198"/>
      <c r="HPR1" s="198"/>
      <c r="HPS1" s="198"/>
      <c r="HPT1" s="198"/>
      <c r="HPU1" s="198"/>
      <c r="HPV1" s="198"/>
      <c r="HPW1" s="198"/>
      <c r="HPX1" s="198"/>
      <c r="HPY1" s="198"/>
      <c r="HPZ1" s="198"/>
      <c r="HQA1" s="198"/>
      <c r="HQB1" s="198"/>
      <c r="HQC1" s="198"/>
      <c r="HQD1" s="198"/>
      <c r="HQE1" s="198"/>
      <c r="HQF1" s="198"/>
      <c r="HQG1" s="198"/>
      <c r="HQH1" s="198"/>
      <c r="HQI1" s="198"/>
      <c r="HQJ1" s="198"/>
      <c r="HQK1" s="198"/>
      <c r="HQL1" s="198"/>
      <c r="HQM1" s="198"/>
      <c r="HQN1" s="198"/>
      <c r="HQO1" s="198"/>
      <c r="HQP1" s="198"/>
      <c r="HQQ1" s="198"/>
      <c r="HQR1" s="198"/>
      <c r="HQS1" s="198"/>
      <c r="HQT1" s="198"/>
      <c r="HQU1" s="198"/>
      <c r="HQV1" s="198"/>
      <c r="HQW1" s="198"/>
      <c r="HQX1" s="198"/>
      <c r="HQY1" s="198"/>
      <c r="HQZ1" s="198"/>
      <c r="HRA1" s="198"/>
      <c r="HRB1" s="198"/>
      <c r="HRC1" s="198"/>
      <c r="HRD1" s="198"/>
      <c r="HRE1" s="198"/>
      <c r="HRF1" s="198"/>
      <c r="HRG1" s="198"/>
      <c r="HRH1" s="198"/>
      <c r="HRI1" s="198"/>
      <c r="HRJ1" s="198"/>
      <c r="HRK1" s="198"/>
      <c r="HRL1" s="198"/>
      <c r="HRM1" s="198"/>
      <c r="HRN1" s="198"/>
      <c r="HRO1" s="198"/>
      <c r="HRP1" s="198"/>
      <c r="HRQ1" s="198"/>
      <c r="HRR1" s="198"/>
      <c r="HRS1" s="198"/>
      <c r="HRT1" s="198"/>
      <c r="HRU1" s="198"/>
      <c r="HRV1" s="198"/>
      <c r="HRW1" s="198"/>
      <c r="HRX1" s="198"/>
      <c r="HRY1" s="198"/>
      <c r="HRZ1" s="198"/>
      <c r="HSA1" s="198"/>
      <c r="HSB1" s="198"/>
      <c r="HSC1" s="198"/>
      <c r="HSD1" s="198"/>
      <c r="HSE1" s="198"/>
      <c r="HSF1" s="198"/>
      <c r="HSG1" s="198"/>
      <c r="HSH1" s="198"/>
      <c r="HSI1" s="198"/>
      <c r="HSJ1" s="198"/>
      <c r="HSK1" s="198"/>
      <c r="HSL1" s="198"/>
      <c r="HSM1" s="198"/>
      <c r="HSN1" s="198"/>
      <c r="HSO1" s="198"/>
      <c r="HSP1" s="198"/>
      <c r="HSQ1" s="198"/>
      <c r="HSR1" s="198"/>
      <c r="HSS1" s="198"/>
      <c r="HST1" s="198"/>
      <c r="HSU1" s="198"/>
      <c r="HSV1" s="198"/>
      <c r="HSW1" s="198"/>
      <c r="HSX1" s="198"/>
      <c r="HSY1" s="198"/>
      <c r="HSZ1" s="198"/>
      <c r="HTA1" s="198"/>
      <c r="HTB1" s="198"/>
      <c r="HTC1" s="198"/>
      <c r="HTD1" s="198"/>
      <c r="HTE1" s="198"/>
      <c r="HTF1" s="198"/>
      <c r="HTG1" s="198"/>
      <c r="HTH1" s="198"/>
      <c r="HTI1" s="198"/>
      <c r="HTJ1" s="198"/>
      <c r="HTK1" s="198"/>
      <c r="HTL1" s="198"/>
      <c r="HTM1" s="198"/>
      <c r="HTN1" s="198"/>
      <c r="HTO1" s="198"/>
      <c r="HTP1" s="198"/>
      <c r="HTQ1" s="198"/>
      <c r="HTR1" s="198"/>
      <c r="HTS1" s="198"/>
      <c r="HTT1" s="198"/>
      <c r="HTU1" s="198"/>
      <c r="HTV1" s="198"/>
      <c r="HTW1" s="198"/>
      <c r="HTX1" s="198"/>
      <c r="HTY1" s="198"/>
      <c r="HTZ1" s="198"/>
      <c r="HUA1" s="198"/>
      <c r="HUB1" s="198"/>
      <c r="HUC1" s="198"/>
      <c r="HUD1" s="198"/>
      <c r="HUE1" s="198"/>
      <c r="HUF1" s="198"/>
      <c r="HUG1" s="198"/>
      <c r="HUH1" s="198"/>
      <c r="HUI1" s="198"/>
      <c r="HUJ1" s="198"/>
      <c r="HUK1" s="198"/>
      <c r="HUL1" s="198"/>
      <c r="HUM1" s="198"/>
      <c r="HUN1" s="198"/>
      <c r="HUO1" s="198"/>
      <c r="HUP1" s="198"/>
      <c r="HUQ1" s="198"/>
      <c r="HUR1" s="198"/>
      <c r="HUS1" s="198"/>
      <c r="HUT1" s="198"/>
      <c r="HUU1" s="198"/>
      <c r="HUV1" s="198"/>
      <c r="HUW1" s="198"/>
      <c r="HUX1" s="198"/>
      <c r="HUY1" s="198"/>
      <c r="HUZ1" s="198"/>
      <c r="HVA1" s="198"/>
      <c r="HVB1" s="198"/>
      <c r="HVC1" s="198"/>
      <c r="HVD1" s="198"/>
      <c r="HVE1" s="198"/>
      <c r="HVF1" s="198"/>
      <c r="HVG1" s="198"/>
      <c r="HVH1" s="198"/>
      <c r="HVI1" s="198"/>
      <c r="HVJ1" s="198"/>
      <c r="HVK1" s="198"/>
      <c r="HVL1" s="198"/>
      <c r="HVM1" s="198"/>
      <c r="HVN1" s="198"/>
      <c r="HVO1" s="198"/>
      <c r="HVP1" s="198"/>
      <c r="HVQ1" s="198"/>
      <c r="HVR1" s="198"/>
      <c r="HVS1" s="198"/>
      <c r="HVT1" s="198"/>
      <c r="HVU1" s="198"/>
      <c r="HVV1" s="198"/>
      <c r="HVW1" s="198"/>
      <c r="HVX1" s="198"/>
      <c r="HVY1" s="198"/>
      <c r="HVZ1" s="198"/>
      <c r="HWA1" s="198"/>
      <c r="HWB1" s="198"/>
      <c r="HWC1" s="198"/>
      <c r="HWD1" s="198"/>
      <c r="HWE1" s="198"/>
      <c r="HWF1" s="198"/>
      <c r="HWG1" s="198"/>
      <c r="HWH1" s="198"/>
      <c r="HWI1" s="198"/>
      <c r="HWJ1" s="198"/>
      <c r="HWK1" s="198"/>
      <c r="HWL1" s="198"/>
      <c r="HWM1" s="198"/>
      <c r="HWN1" s="198"/>
      <c r="HWO1" s="198"/>
      <c r="HWP1" s="198"/>
      <c r="HWQ1" s="198"/>
      <c r="HWR1" s="198"/>
      <c r="HWS1" s="198"/>
      <c r="HWT1" s="198"/>
      <c r="HWU1" s="198"/>
      <c r="HWV1" s="198"/>
      <c r="HWW1" s="198"/>
      <c r="HWX1" s="198"/>
      <c r="HWY1" s="198"/>
      <c r="HWZ1" s="198"/>
      <c r="HXA1" s="198"/>
      <c r="HXB1" s="198"/>
      <c r="HXC1" s="198"/>
      <c r="HXD1" s="198"/>
      <c r="HXE1" s="198"/>
      <c r="HXF1" s="198"/>
      <c r="HXG1" s="198"/>
      <c r="HXH1" s="198"/>
      <c r="HXI1" s="198"/>
      <c r="HXJ1" s="198"/>
      <c r="HXK1" s="198"/>
      <c r="HXL1" s="198"/>
      <c r="HXM1" s="198"/>
      <c r="HXN1" s="198"/>
      <c r="HXO1" s="198"/>
      <c r="HXP1" s="198"/>
      <c r="HXQ1" s="198"/>
      <c r="HXR1" s="198"/>
      <c r="HXS1" s="198"/>
      <c r="HXT1" s="198"/>
      <c r="HXU1" s="198"/>
      <c r="HXV1" s="198"/>
      <c r="HXW1" s="198"/>
      <c r="HXX1" s="198"/>
      <c r="HXY1" s="198"/>
      <c r="HXZ1" s="198"/>
      <c r="HYA1" s="198"/>
      <c r="HYB1" s="198"/>
      <c r="HYC1" s="198"/>
      <c r="HYD1" s="198"/>
      <c r="HYE1" s="198"/>
      <c r="HYF1" s="198"/>
      <c r="HYG1" s="198"/>
      <c r="HYH1" s="198"/>
      <c r="HYI1" s="198"/>
      <c r="HYJ1" s="198"/>
      <c r="HYK1" s="198"/>
      <c r="HYL1" s="198"/>
      <c r="HYM1" s="198"/>
      <c r="HYN1" s="198"/>
      <c r="HYO1" s="198"/>
      <c r="HYP1" s="198"/>
      <c r="HYQ1" s="198"/>
      <c r="HYR1" s="198"/>
      <c r="HYS1" s="198"/>
      <c r="HYT1" s="198"/>
      <c r="HYU1" s="198"/>
      <c r="HYV1" s="198"/>
      <c r="HYW1" s="198"/>
      <c r="HYX1" s="198"/>
      <c r="HYY1" s="198"/>
      <c r="HYZ1" s="198"/>
      <c r="HZA1" s="198"/>
      <c r="HZB1" s="198"/>
      <c r="HZC1" s="198"/>
      <c r="HZD1" s="198"/>
      <c r="HZE1" s="198"/>
      <c r="HZF1" s="198"/>
      <c r="HZG1" s="198"/>
      <c r="HZH1" s="198"/>
      <c r="HZI1" s="198"/>
      <c r="HZJ1" s="198"/>
      <c r="HZK1" s="198"/>
      <c r="HZL1" s="198"/>
      <c r="HZM1" s="198"/>
      <c r="HZN1" s="198"/>
      <c r="HZO1" s="198"/>
      <c r="HZP1" s="198"/>
      <c r="HZQ1" s="198"/>
      <c r="HZR1" s="198"/>
      <c r="HZS1" s="198"/>
      <c r="HZT1" s="198"/>
      <c r="HZU1" s="198"/>
      <c r="HZV1" s="198"/>
      <c r="HZW1" s="198"/>
      <c r="HZX1" s="198"/>
      <c r="HZY1" s="198"/>
      <c r="HZZ1" s="198"/>
      <c r="IAA1" s="198"/>
      <c r="IAB1" s="198"/>
      <c r="IAC1" s="198"/>
      <c r="IAD1" s="198"/>
      <c r="IAE1" s="198"/>
      <c r="IAF1" s="198"/>
      <c r="IAG1" s="198"/>
      <c r="IAH1" s="198"/>
      <c r="IAI1" s="198"/>
      <c r="IAJ1" s="198"/>
      <c r="IAK1" s="198"/>
      <c r="IAL1" s="198"/>
      <c r="IAM1" s="198"/>
      <c r="IAN1" s="198"/>
      <c r="IAO1" s="198"/>
      <c r="IAP1" s="198"/>
      <c r="IAQ1" s="198"/>
      <c r="IAR1" s="198"/>
      <c r="IAS1" s="198"/>
      <c r="IAT1" s="198"/>
      <c r="IAU1" s="198"/>
      <c r="IAV1" s="198"/>
      <c r="IAW1" s="198"/>
      <c r="IAX1" s="198"/>
      <c r="IAY1" s="198"/>
      <c r="IAZ1" s="198"/>
      <c r="IBA1" s="198"/>
      <c r="IBB1" s="198"/>
      <c r="IBC1" s="198"/>
      <c r="IBD1" s="198"/>
      <c r="IBE1" s="198"/>
      <c r="IBF1" s="198"/>
      <c r="IBG1" s="198"/>
      <c r="IBH1" s="198"/>
      <c r="IBI1" s="198"/>
      <c r="IBJ1" s="198"/>
      <c r="IBK1" s="198"/>
      <c r="IBL1" s="198"/>
      <c r="IBM1" s="198"/>
      <c r="IBN1" s="198"/>
      <c r="IBO1" s="198"/>
      <c r="IBP1" s="198"/>
      <c r="IBQ1" s="198"/>
      <c r="IBR1" s="198"/>
      <c r="IBS1" s="198"/>
      <c r="IBT1" s="198"/>
      <c r="IBU1" s="198"/>
      <c r="IBV1" s="198"/>
      <c r="IBW1" s="198"/>
      <c r="IBX1" s="198"/>
      <c r="IBY1" s="198"/>
      <c r="IBZ1" s="198"/>
      <c r="ICA1" s="198"/>
      <c r="ICB1" s="198"/>
      <c r="ICC1" s="198"/>
      <c r="ICD1" s="198"/>
      <c r="ICE1" s="198"/>
      <c r="ICF1" s="198"/>
      <c r="ICG1" s="198"/>
      <c r="ICH1" s="198"/>
      <c r="ICI1" s="198"/>
      <c r="ICJ1" s="198"/>
      <c r="ICK1" s="198"/>
      <c r="ICL1" s="198"/>
      <c r="ICM1" s="198"/>
      <c r="ICN1" s="198"/>
      <c r="ICO1" s="198"/>
      <c r="ICP1" s="198"/>
      <c r="ICQ1" s="198"/>
      <c r="ICR1" s="198"/>
      <c r="ICS1" s="198"/>
      <c r="ICT1" s="198"/>
      <c r="ICU1" s="198"/>
      <c r="ICV1" s="198"/>
      <c r="ICW1" s="198"/>
      <c r="ICX1" s="198"/>
      <c r="ICY1" s="198"/>
      <c r="ICZ1" s="198"/>
      <c r="IDA1" s="198"/>
      <c r="IDB1" s="198"/>
      <c r="IDC1" s="198"/>
      <c r="IDD1" s="198"/>
      <c r="IDE1" s="198"/>
      <c r="IDF1" s="198"/>
      <c r="IDG1" s="198"/>
      <c r="IDH1" s="198"/>
      <c r="IDI1" s="198"/>
      <c r="IDJ1" s="198"/>
      <c r="IDK1" s="198"/>
      <c r="IDL1" s="198"/>
      <c r="IDM1" s="198"/>
      <c r="IDN1" s="198"/>
      <c r="IDO1" s="198"/>
      <c r="IDP1" s="198"/>
      <c r="IDQ1" s="198"/>
      <c r="IDR1" s="198"/>
      <c r="IDS1" s="198"/>
      <c r="IDT1" s="198"/>
      <c r="IDU1" s="198"/>
      <c r="IDV1" s="198"/>
      <c r="IDW1" s="198"/>
      <c r="IDX1" s="198"/>
      <c r="IDY1" s="198"/>
      <c r="IDZ1" s="198"/>
      <c r="IEA1" s="198"/>
      <c r="IEB1" s="198"/>
      <c r="IEC1" s="198"/>
      <c r="IED1" s="198"/>
      <c r="IEE1" s="198"/>
      <c r="IEF1" s="198"/>
      <c r="IEG1" s="198"/>
      <c r="IEH1" s="198"/>
      <c r="IEI1" s="198"/>
      <c r="IEJ1" s="198"/>
      <c r="IEK1" s="198"/>
      <c r="IEL1" s="198"/>
      <c r="IEM1" s="198"/>
      <c r="IEN1" s="198"/>
      <c r="IEO1" s="198"/>
      <c r="IEP1" s="198"/>
      <c r="IEQ1" s="198"/>
      <c r="IER1" s="198"/>
      <c r="IES1" s="198"/>
      <c r="IET1" s="198"/>
      <c r="IEU1" s="198"/>
      <c r="IEV1" s="198"/>
      <c r="IEW1" s="198"/>
      <c r="IEX1" s="198"/>
      <c r="IEY1" s="198"/>
      <c r="IEZ1" s="198"/>
      <c r="IFA1" s="198"/>
      <c r="IFB1" s="198"/>
      <c r="IFC1" s="198"/>
      <c r="IFD1" s="198"/>
      <c r="IFE1" s="198"/>
      <c r="IFF1" s="198"/>
      <c r="IFG1" s="198"/>
      <c r="IFH1" s="198"/>
      <c r="IFI1" s="198"/>
      <c r="IFJ1" s="198"/>
      <c r="IFK1" s="198"/>
      <c r="IFL1" s="198"/>
      <c r="IFM1" s="198"/>
      <c r="IFN1" s="198"/>
      <c r="IFO1" s="198"/>
      <c r="IFP1" s="198"/>
      <c r="IFQ1" s="198"/>
      <c r="IFR1" s="198"/>
      <c r="IFS1" s="198"/>
      <c r="IFT1" s="198"/>
      <c r="IFU1" s="198"/>
      <c r="IFV1" s="198"/>
      <c r="IFW1" s="198"/>
      <c r="IFX1" s="198"/>
      <c r="IFY1" s="198"/>
      <c r="IFZ1" s="198"/>
      <c r="IGA1" s="198"/>
      <c r="IGB1" s="198"/>
      <c r="IGC1" s="198"/>
      <c r="IGD1" s="198"/>
      <c r="IGE1" s="198"/>
      <c r="IGF1" s="198"/>
      <c r="IGG1" s="198"/>
      <c r="IGH1" s="198"/>
      <c r="IGI1" s="198"/>
      <c r="IGJ1" s="198"/>
      <c r="IGK1" s="198"/>
      <c r="IGL1" s="198"/>
      <c r="IGM1" s="198"/>
      <c r="IGN1" s="198"/>
      <c r="IGO1" s="198"/>
      <c r="IGP1" s="198"/>
      <c r="IGQ1" s="198"/>
      <c r="IGR1" s="198"/>
      <c r="IGS1" s="198"/>
      <c r="IGT1" s="198"/>
      <c r="IGU1" s="198"/>
      <c r="IGV1" s="198"/>
      <c r="IGW1" s="198"/>
      <c r="IGX1" s="198"/>
      <c r="IGY1" s="198"/>
      <c r="IGZ1" s="198"/>
      <c r="IHA1" s="198"/>
      <c r="IHB1" s="198"/>
      <c r="IHC1" s="198"/>
      <c r="IHD1" s="198"/>
      <c r="IHE1" s="198"/>
      <c r="IHF1" s="198"/>
      <c r="IHG1" s="198"/>
      <c r="IHH1" s="198"/>
      <c r="IHI1" s="198"/>
      <c r="IHJ1" s="198"/>
      <c r="IHK1" s="198"/>
      <c r="IHL1" s="198"/>
      <c r="IHM1" s="198"/>
      <c r="IHN1" s="198"/>
      <c r="IHO1" s="198"/>
      <c r="IHP1" s="198"/>
      <c r="IHQ1" s="198"/>
      <c r="IHR1" s="198"/>
      <c r="IHS1" s="198"/>
      <c r="IHT1" s="198"/>
      <c r="IHU1" s="198"/>
      <c r="IHV1" s="198"/>
      <c r="IHW1" s="198"/>
      <c r="IHX1" s="198"/>
      <c r="IHY1" s="198"/>
      <c r="IHZ1" s="198"/>
      <c r="IIA1" s="198"/>
      <c r="IIB1" s="198"/>
      <c r="IIC1" s="198"/>
      <c r="IID1" s="198"/>
      <c r="IIE1" s="198"/>
      <c r="IIF1" s="198"/>
      <c r="IIG1" s="198"/>
      <c r="IIH1" s="198"/>
      <c r="III1" s="198"/>
      <c r="IIJ1" s="198"/>
      <c r="IIK1" s="198"/>
      <c r="IIL1" s="198"/>
      <c r="IIM1" s="198"/>
      <c r="IIN1" s="198"/>
      <c r="IIO1" s="198"/>
      <c r="IIP1" s="198"/>
      <c r="IIQ1" s="198"/>
      <c r="IIR1" s="198"/>
      <c r="IIS1" s="198"/>
      <c r="IIT1" s="198"/>
      <c r="IIU1" s="198"/>
      <c r="IIV1" s="198"/>
      <c r="IIW1" s="198"/>
      <c r="IIX1" s="198"/>
      <c r="IIY1" s="198"/>
      <c r="IIZ1" s="198"/>
      <c r="IJA1" s="198"/>
      <c r="IJB1" s="198"/>
      <c r="IJC1" s="198"/>
      <c r="IJD1" s="198"/>
      <c r="IJE1" s="198"/>
      <c r="IJF1" s="198"/>
      <c r="IJG1" s="198"/>
      <c r="IJH1" s="198"/>
      <c r="IJI1" s="198"/>
      <c r="IJJ1" s="198"/>
      <c r="IJK1" s="198"/>
      <c r="IJL1" s="198"/>
      <c r="IJM1" s="198"/>
      <c r="IJN1" s="198"/>
      <c r="IJO1" s="198"/>
      <c r="IJP1" s="198"/>
      <c r="IJQ1" s="198"/>
      <c r="IJR1" s="198"/>
      <c r="IJS1" s="198"/>
      <c r="IJT1" s="198"/>
      <c r="IJU1" s="198"/>
      <c r="IJV1" s="198"/>
      <c r="IJW1" s="198"/>
      <c r="IJX1" s="198"/>
      <c r="IJY1" s="198"/>
      <c r="IJZ1" s="198"/>
      <c r="IKA1" s="198"/>
      <c r="IKB1" s="198"/>
      <c r="IKC1" s="198"/>
      <c r="IKD1" s="198"/>
      <c r="IKE1" s="198"/>
      <c r="IKF1" s="198"/>
      <c r="IKG1" s="198"/>
      <c r="IKH1" s="198"/>
      <c r="IKI1" s="198"/>
      <c r="IKJ1" s="198"/>
      <c r="IKK1" s="198"/>
      <c r="IKL1" s="198"/>
      <c r="IKM1" s="198"/>
      <c r="IKN1" s="198"/>
      <c r="IKO1" s="198"/>
      <c r="IKP1" s="198"/>
      <c r="IKQ1" s="198"/>
      <c r="IKR1" s="198"/>
      <c r="IKS1" s="198"/>
      <c r="IKT1" s="198"/>
      <c r="IKU1" s="198"/>
      <c r="IKV1" s="198"/>
      <c r="IKW1" s="198"/>
      <c r="IKX1" s="198"/>
      <c r="IKY1" s="198"/>
      <c r="IKZ1" s="198"/>
      <c r="ILA1" s="198"/>
      <c r="ILB1" s="198"/>
      <c r="ILC1" s="198"/>
      <c r="ILD1" s="198"/>
      <c r="ILE1" s="198"/>
      <c r="ILF1" s="198"/>
      <c r="ILG1" s="198"/>
      <c r="ILH1" s="198"/>
      <c r="ILI1" s="198"/>
      <c r="ILJ1" s="198"/>
      <c r="ILK1" s="198"/>
      <c r="ILL1" s="198"/>
      <c r="ILM1" s="198"/>
      <c r="ILN1" s="198"/>
      <c r="ILO1" s="198"/>
      <c r="ILP1" s="198"/>
      <c r="ILQ1" s="198"/>
      <c r="ILR1" s="198"/>
      <c r="ILS1" s="198"/>
      <c r="ILT1" s="198"/>
      <c r="ILU1" s="198"/>
      <c r="ILV1" s="198"/>
      <c r="ILW1" s="198"/>
      <c r="ILX1" s="198"/>
      <c r="ILY1" s="198"/>
      <c r="ILZ1" s="198"/>
      <c r="IMA1" s="198"/>
      <c r="IMB1" s="198"/>
      <c r="IMC1" s="198"/>
      <c r="IMD1" s="198"/>
      <c r="IME1" s="198"/>
      <c r="IMF1" s="198"/>
      <c r="IMG1" s="198"/>
      <c r="IMH1" s="198"/>
      <c r="IMI1" s="198"/>
      <c r="IMJ1" s="198"/>
      <c r="IMK1" s="198"/>
      <c r="IML1" s="198"/>
      <c r="IMM1" s="198"/>
      <c r="IMN1" s="198"/>
      <c r="IMO1" s="198"/>
      <c r="IMP1" s="198"/>
      <c r="IMQ1" s="198"/>
      <c r="IMR1" s="198"/>
      <c r="IMS1" s="198"/>
      <c r="IMT1" s="198"/>
      <c r="IMU1" s="198"/>
      <c r="IMV1" s="198"/>
      <c r="IMW1" s="198"/>
      <c r="IMX1" s="198"/>
      <c r="IMY1" s="198"/>
      <c r="IMZ1" s="198"/>
      <c r="INA1" s="198"/>
      <c r="INB1" s="198"/>
      <c r="INC1" s="198"/>
      <c r="IND1" s="198"/>
      <c r="INE1" s="198"/>
      <c r="INF1" s="198"/>
      <c r="ING1" s="198"/>
      <c r="INH1" s="198"/>
      <c r="INI1" s="198"/>
      <c r="INJ1" s="198"/>
      <c r="INK1" s="198"/>
      <c r="INL1" s="198"/>
      <c r="INM1" s="198"/>
      <c r="INN1" s="198"/>
      <c r="INO1" s="198"/>
      <c r="INP1" s="198"/>
      <c r="INQ1" s="198"/>
      <c r="INR1" s="198"/>
      <c r="INS1" s="198"/>
      <c r="INT1" s="198"/>
      <c r="INU1" s="198"/>
      <c r="INV1" s="198"/>
      <c r="INW1" s="198"/>
      <c r="INX1" s="198"/>
      <c r="INY1" s="198"/>
      <c r="INZ1" s="198"/>
      <c r="IOA1" s="198"/>
      <c r="IOB1" s="198"/>
      <c r="IOC1" s="198"/>
      <c r="IOD1" s="198"/>
      <c r="IOE1" s="198"/>
      <c r="IOF1" s="198"/>
      <c r="IOG1" s="198"/>
      <c r="IOH1" s="198"/>
      <c r="IOI1" s="198"/>
      <c r="IOJ1" s="198"/>
      <c r="IOK1" s="198"/>
      <c r="IOL1" s="198"/>
      <c r="IOM1" s="198"/>
      <c r="ION1" s="198"/>
      <c r="IOO1" s="198"/>
      <c r="IOP1" s="198"/>
      <c r="IOQ1" s="198"/>
      <c r="IOR1" s="198"/>
      <c r="IOS1" s="198"/>
      <c r="IOT1" s="198"/>
      <c r="IOU1" s="198"/>
      <c r="IOV1" s="198"/>
      <c r="IOW1" s="198"/>
      <c r="IOX1" s="198"/>
      <c r="IOY1" s="198"/>
      <c r="IOZ1" s="198"/>
      <c r="IPA1" s="198"/>
      <c r="IPB1" s="198"/>
      <c r="IPC1" s="198"/>
      <c r="IPD1" s="198"/>
      <c r="IPE1" s="198"/>
      <c r="IPF1" s="198"/>
      <c r="IPG1" s="198"/>
      <c r="IPH1" s="198"/>
      <c r="IPI1" s="198"/>
      <c r="IPJ1" s="198"/>
      <c r="IPK1" s="198"/>
      <c r="IPL1" s="198"/>
      <c r="IPM1" s="198"/>
      <c r="IPN1" s="198"/>
      <c r="IPO1" s="198"/>
      <c r="IPP1" s="198"/>
      <c r="IPQ1" s="198"/>
      <c r="IPR1" s="198"/>
      <c r="IPS1" s="198"/>
      <c r="IPT1" s="198"/>
      <c r="IPU1" s="198"/>
      <c r="IPV1" s="198"/>
      <c r="IPW1" s="198"/>
      <c r="IPX1" s="198"/>
      <c r="IPY1" s="198"/>
      <c r="IPZ1" s="198"/>
      <c r="IQA1" s="198"/>
      <c r="IQB1" s="198"/>
      <c r="IQC1" s="198"/>
      <c r="IQD1" s="198"/>
      <c r="IQE1" s="198"/>
      <c r="IQF1" s="198"/>
      <c r="IQG1" s="198"/>
      <c r="IQH1" s="198"/>
      <c r="IQI1" s="198"/>
      <c r="IQJ1" s="198"/>
      <c r="IQK1" s="198"/>
      <c r="IQL1" s="198"/>
      <c r="IQM1" s="198"/>
      <c r="IQN1" s="198"/>
      <c r="IQO1" s="198"/>
      <c r="IQP1" s="198"/>
      <c r="IQQ1" s="198"/>
      <c r="IQR1" s="198"/>
      <c r="IQS1" s="198"/>
      <c r="IQT1" s="198"/>
      <c r="IQU1" s="198"/>
      <c r="IQV1" s="198"/>
      <c r="IQW1" s="198"/>
      <c r="IQX1" s="198"/>
      <c r="IQY1" s="198"/>
      <c r="IQZ1" s="198"/>
      <c r="IRA1" s="198"/>
      <c r="IRB1" s="198"/>
      <c r="IRC1" s="198"/>
      <c r="IRD1" s="198"/>
      <c r="IRE1" s="198"/>
      <c r="IRF1" s="198"/>
      <c r="IRG1" s="198"/>
      <c r="IRH1" s="198"/>
      <c r="IRI1" s="198"/>
      <c r="IRJ1" s="198"/>
      <c r="IRK1" s="198"/>
      <c r="IRL1" s="198"/>
      <c r="IRM1" s="198"/>
      <c r="IRN1" s="198"/>
      <c r="IRO1" s="198"/>
      <c r="IRP1" s="198"/>
      <c r="IRQ1" s="198"/>
      <c r="IRR1" s="198"/>
      <c r="IRS1" s="198"/>
      <c r="IRT1" s="198"/>
      <c r="IRU1" s="198"/>
      <c r="IRV1" s="198"/>
      <c r="IRW1" s="198"/>
      <c r="IRX1" s="198"/>
      <c r="IRY1" s="198"/>
      <c r="IRZ1" s="198"/>
      <c r="ISA1" s="198"/>
      <c r="ISB1" s="198"/>
      <c r="ISC1" s="198"/>
      <c r="ISD1" s="198"/>
      <c r="ISE1" s="198"/>
      <c r="ISF1" s="198"/>
      <c r="ISG1" s="198"/>
      <c r="ISH1" s="198"/>
      <c r="ISI1" s="198"/>
      <c r="ISJ1" s="198"/>
      <c r="ISK1" s="198"/>
      <c r="ISL1" s="198"/>
      <c r="ISM1" s="198"/>
      <c r="ISN1" s="198"/>
      <c r="ISO1" s="198"/>
      <c r="ISP1" s="198"/>
      <c r="ISQ1" s="198"/>
      <c r="ISR1" s="198"/>
      <c r="ISS1" s="198"/>
      <c r="IST1" s="198"/>
      <c r="ISU1" s="198"/>
      <c r="ISV1" s="198"/>
      <c r="ISW1" s="198"/>
      <c r="ISX1" s="198"/>
      <c r="ISY1" s="198"/>
      <c r="ISZ1" s="198"/>
      <c r="ITA1" s="198"/>
      <c r="ITB1" s="198"/>
      <c r="ITC1" s="198"/>
      <c r="ITD1" s="198"/>
      <c r="ITE1" s="198"/>
      <c r="ITF1" s="198"/>
      <c r="ITG1" s="198"/>
      <c r="ITH1" s="198"/>
      <c r="ITI1" s="198"/>
      <c r="ITJ1" s="198"/>
      <c r="ITK1" s="198"/>
      <c r="ITL1" s="198"/>
      <c r="ITM1" s="198"/>
      <c r="ITN1" s="198"/>
      <c r="ITO1" s="198"/>
      <c r="ITP1" s="198"/>
      <c r="ITQ1" s="198"/>
      <c r="ITR1" s="198"/>
      <c r="ITS1" s="198"/>
      <c r="ITT1" s="198"/>
      <c r="ITU1" s="198"/>
      <c r="ITV1" s="198"/>
      <c r="ITW1" s="198"/>
      <c r="ITX1" s="198"/>
      <c r="ITY1" s="198"/>
      <c r="ITZ1" s="198"/>
      <c r="IUA1" s="198"/>
      <c r="IUB1" s="198"/>
      <c r="IUC1" s="198"/>
      <c r="IUD1" s="198"/>
      <c r="IUE1" s="198"/>
      <c r="IUF1" s="198"/>
      <c r="IUG1" s="198"/>
      <c r="IUH1" s="198"/>
      <c r="IUI1" s="198"/>
      <c r="IUJ1" s="198"/>
      <c r="IUK1" s="198"/>
      <c r="IUL1" s="198"/>
      <c r="IUM1" s="198"/>
      <c r="IUN1" s="198"/>
      <c r="IUO1" s="198"/>
      <c r="IUP1" s="198"/>
      <c r="IUQ1" s="198"/>
      <c r="IUR1" s="198"/>
      <c r="IUS1" s="198"/>
      <c r="IUT1" s="198"/>
      <c r="IUU1" s="198"/>
      <c r="IUV1" s="198"/>
      <c r="IUW1" s="198"/>
      <c r="IUX1" s="198"/>
      <c r="IUY1" s="198"/>
      <c r="IUZ1" s="198"/>
      <c r="IVA1" s="198"/>
      <c r="IVB1" s="198"/>
      <c r="IVC1" s="198"/>
      <c r="IVD1" s="198"/>
      <c r="IVE1" s="198"/>
      <c r="IVF1" s="198"/>
      <c r="IVG1" s="198"/>
      <c r="IVH1" s="198"/>
      <c r="IVI1" s="198"/>
      <c r="IVJ1" s="198"/>
      <c r="IVK1" s="198"/>
      <c r="IVL1" s="198"/>
      <c r="IVM1" s="198"/>
      <c r="IVN1" s="198"/>
      <c r="IVO1" s="198"/>
      <c r="IVP1" s="198"/>
      <c r="IVQ1" s="198"/>
      <c r="IVR1" s="198"/>
      <c r="IVS1" s="198"/>
      <c r="IVT1" s="198"/>
      <c r="IVU1" s="198"/>
      <c r="IVV1" s="198"/>
      <c r="IVW1" s="198"/>
      <c r="IVX1" s="198"/>
      <c r="IVY1" s="198"/>
      <c r="IVZ1" s="198"/>
      <c r="IWA1" s="198"/>
      <c r="IWB1" s="198"/>
      <c r="IWC1" s="198"/>
      <c r="IWD1" s="198"/>
      <c r="IWE1" s="198"/>
      <c r="IWF1" s="198"/>
      <c r="IWG1" s="198"/>
      <c r="IWH1" s="198"/>
      <c r="IWI1" s="198"/>
      <c r="IWJ1" s="198"/>
      <c r="IWK1" s="198"/>
      <c r="IWL1" s="198"/>
      <c r="IWM1" s="198"/>
      <c r="IWN1" s="198"/>
      <c r="IWO1" s="198"/>
      <c r="IWP1" s="198"/>
      <c r="IWQ1" s="198"/>
      <c r="IWR1" s="198"/>
      <c r="IWS1" s="198"/>
      <c r="IWT1" s="198"/>
      <c r="IWU1" s="198"/>
      <c r="IWV1" s="198"/>
      <c r="IWW1" s="198"/>
      <c r="IWX1" s="198"/>
      <c r="IWY1" s="198"/>
      <c r="IWZ1" s="198"/>
      <c r="IXA1" s="198"/>
      <c r="IXB1" s="198"/>
      <c r="IXC1" s="198"/>
      <c r="IXD1" s="198"/>
      <c r="IXE1" s="198"/>
      <c r="IXF1" s="198"/>
      <c r="IXG1" s="198"/>
      <c r="IXH1" s="198"/>
      <c r="IXI1" s="198"/>
      <c r="IXJ1" s="198"/>
      <c r="IXK1" s="198"/>
      <c r="IXL1" s="198"/>
      <c r="IXM1" s="198"/>
      <c r="IXN1" s="198"/>
      <c r="IXO1" s="198"/>
      <c r="IXP1" s="198"/>
      <c r="IXQ1" s="198"/>
      <c r="IXR1" s="198"/>
      <c r="IXS1" s="198"/>
      <c r="IXT1" s="198"/>
      <c r="IXU1" s="198"/>
      <c r="IXV1" s="198"/>
      <c r="IXW1" s="198"/>
      <c r="IXX1" s="198"/>
      <c r="IXY1" s="198"/>
      <c r="IXZ1" s="198"/>
      <c r="IYA1" s="198"/>
      <c r="IYB1" s="198"/>
      <c r="IYC1" s="198"/>
      <c r="IYD1" s="198"/>
      <c r="IYE1" s="198"/>
      <c r="IYF1" s="198"/>
      <c r="IYG1" s="198"/>
      <c r="IYH1" s="198"/>
      <c r="IYI1" s="198"/>
      <c r="IYJ1" s="198"/>
      <c r="IYK1" s="198"/>
      <c r="IYL1" s="198"/>
      <c r="IYM1" s="198"/>
      <c r="IYN1" s="198"/>
      <c r="IYO1" s="198"/>
      <c r="IYP1" s="198"/>
      <c r="IYQ1" s="198"/>
      <c r="IYR1" s="198"/>
      <c r="IYS1" s="198"/>
      <c r="IYT1" s="198"/>
      <c r="IYU1" s="198"/>
      <c r="IYV1" s="198"/>
      <c r="IYW1" s="198"/>
      <c r="IYX1" s="198"/>
      <c r="IYY1" s="198"/>
      <c r="IYZ1" s="198"/>
      <c r="IZA1" s="198"/>
      <c r="IZB1" s="198"/>
      <c r="IZC1" s="198"/>
      <c r="IZD1" s="198"/>
      <c r="IZE1" s="198"/>
      <c r="IZF1" s="198"/>
      <c r="IZG1" s="198"/>
      <c r="IZH1" s="198"/>
      <c r="IZI1" s="198"/>
      <c r="IZJ1" s="198"/>
      <c r="IZK1" s="198"/>
      <c r="IZL1" s="198"/>
      <c r="IZM1" s="198"/>
      <c r="IZN1" s="198"/>
      <c r="IZO1" s="198"/>
      <c r="IZP1" s="198"/>
      <c r="IZQ1" s="198"/>
      <c r="IZR1" s="198"/>
      <c r="IZS1" s="198"/>
      <c r="IZT1" s="198"/>
      <c r="IZU1" s="198"/>
      <c r="IZV1" s="198"/>
      <c r="IZW1" s="198"/>
      <c r="IZX1" s="198"/>
      <c r="IZY1" s="198"/>
      <c r="IZZ1" s="198"/>
      <c r="JAA1" s="198"/>
      <c r="JAB1" s="198"/>
      <c r="JAC1" s="198"/>
      <c r="JAD1" s="198"/>
      <c r="JAE1" s="198"/>
      <c r="JAF1" s="198"/>
      <c r="JAG1" s="198"/>
      <c r="JAH1" s="198"/>
      <c r="JAI1" s="198"/>
      <c r="JAJ1" s="198"/>
      <c r="JAK1" s="198"/>
      <c r="JAL1" s="198"/>
      <c r="JAM1" s="198"/>
      <c r="JAN1" s="198"/>
      <c r="JAO1" s="198"/>
      <c r="JAP1" s="198"/>
      <c r="JAQ1" s="198"/>
      <c r="JAR1" s="198"/>
      <c r="JAS1" s="198"/>
      <c r="JAT1" s="198"/>
      <c r="JAU1" s="198"/>
      <c r="JAV1" s="198"/>
      <c r="JAW1" s="198"/>
      <c r="JAX1" s="198"/>
      <c r="JAY1" s="198"/>
      <c r="JAZ1" s="198"/>
      <c r="JBA1" s="198"/>
      <c r="JBB1" s="198"/>
      <c r="JBC1" s="198"/>
      <c r="JBD1" s="198"/>
      <c r="JBE1" s="198"/>
      <c r="JBF1" s="198"/>
      <c r="JBG1" s="198"/>
      <c r="JBH1" s="198"/>
      <c r="JBI1" s="198"/>
      <c r="JBJ1" s="198"/>
      <c r="JBK1" s="198"/>
      <c r="JBL1" s="198"/>
      <c r="JBM1" s="198"/>
      <c r="JBN1" s="198"/>
      <c r="JBO1" s="198"/>
      <c r="JBP1" s="198"/>
      <c r="JBQ1" s="198"/>
      <c r="JBR1" s="198"/>
      <c r="JBS1" s="198"/>
      <c r="JBT1" s="198"/>
      <c r="JBU1" s="198"/>
      <c r="JBV1" s="198"/>
      <c r="JBW1" s="198"/>
      <c r="JBX1" s="198"/>
      <c r="JBY1" s="198"/>
      <c r="JBZ1" s="198"/>
      <c r="JCA1" s="198"/>
      <c r="JCB1" s="198"/>
      <c r="JCC1" s="198"/>
      <c r="JCD1" s="198"/>
      <c r="JCE1" s="198"/>
      <c r="JCF1" s="198"/>
      <c r="JCG1" s="198"/>
      <c r="JCH1" s="198"/>
      <c r="JCI1" s="198"/>
      <c r="JCJ1" s="198"/>
      <c r="JCK1" s="198"/>
      <c r="JCL1" s="198"/>
      <c r="JCM1" s="198"/>
      <c r="JCN1" s="198"/>
      <c r="JCO1" s="198"/>
      <c r="JCP1" s="198"/>
      <c r="JCQ1" s="198"/>
      <c r="JCR1" s="198"/>
      <c r="JCS1" s="198"/>
      <c r="JCT1" s="198"/>
      <c r="JCU1" s="198"/>
      <c r="JCV1" s="198"/>
      <c r="JCW1" s="198"/>
      <c r="JCX1" s="198"/>
      <c r="JCY1" s="198"/>
      <c r="JCZ1" s="198"/>
      <c r="JDA1" s="198"/>
      <c r="JDB1" s="198"/>
      <c r="JDC1" s="198"/>
      <c r="JDD1" s="198"/>
      <c r="JDE1" s="198"/>
      <c r="JDF1" s="198"/>
      <c r="JDG1" s="198"/>
      <c r="JDH1" s="198"/>
      <c r="JDI1" s="198"/>
      <c r="JDJ1" s="198"/>
      <c r="JDK1" s="198"/>
      <c r="JDL1" s="198"/>
      <c r="JDM1" s="198"/>
      <c r="JDN1" s="198"/>
      <c r="JDO1" s="198"/>
      <c r="JDP1" s="198"/>
      <c r="JDQ1" s="198"/>
      <c r="JDR1" s="198"/>
      <c r="JDS1" s="198"/>
      <c r="JDT1" s="198"/>
      <c r="JDU1" s="198"/>
      <c r="JDV1" s="198"/>
      <c r="JDW1" s="198"/>
      <c r="JDX1" s="198"/>
      <c r="JDY1" s="198"/>
      <c r="JDZ1" s="198"/>
      <c r="JEA1" s="198"/>
      <c r="JEB1" s="198"/>
      <c r="JEC1" s="198"/>
      <c r="JED1" s="198"/>
      <c r="JEE1" s="198"/>
      <c r="JEF1" s="198"/>
      <c r="JEG1" s="198"/>
      <c r="JEH1" s="198"/>
      <c r="JEI1" s="198"/>
      <c r="JEJ1" s="198"/>
      <c r="JEK1" s="198"/>
      <c r="JEL1" s="198"/>
      <c r="JEM1" s="198"/>
      <c r="JEN1" s="198"/>
      <c r="JEO1" s="198"/>
      <c r="JEP1" s="198"/>
      <c r="JEQ1" s="198"/>
      <c r="JER1" s="198"/>
      <c r="JES1" s="198"/>
      <c r="JET1" s="198"/>
      <c r="JEU1" s="198"/>
      <c r="JEV1" s="198"/>
      <c r="JEW1" s="198"/>
      <c r="JEX1" s="198"/>
      <c r="JEY1" s="198"/>
      <c r="JEZ1" s="198"/>
      <c r="JFA1" s="198"/>
      <c r="JFB1" s="198"/>
      <c r="JFC1" s="198"/>
      <c r="JFD1" s="198"/>
      <c r="JFE1" s="198"/>
      <c r="JFF1" s="198"/>
      <c r="JFG1" s="198"/>
      <c r="JFH1" s="198"/>
      <c r="JFI1" s="198"/>
      <c r="JFJ1" s="198"/>
      <c r="JFK1" s="198"/>
      <c r="JFL1" s="198"/>
      <c r="JFM1" s="198"/>
      <c r="JFN1" s="198"/>
      <c r="JFO1" s="198"/>
      <c r="JFP1" s="198"/>
      <c r="JFQ1" s="198"/>
      <c r="JFR1" s="198"/>
      <c r="JFS1" s="198"/>
      <c r="JFT1" s="198"/>
      <c r="JFU1" s="198"/>
      <c r="JFV1" s="198"/>
      <c r="JFW1" s="198"/>
      <c r="JFX1" s="198"/>
      <c r="JFY1" s="198"/>
      <c r="JFZ1" s="198"/>
      <c r="JGA1" s="198"/>
      <c r="JGB1" s="198"/>
      <c r="JGC1" s="198"/>
      <c r="JGD1" s="198"/>
      <c r="JGE1" s="198"/>
      <c r="JGF1" s="198"/>
      <c r="JGG1" s="198"/>
      <c r="JGH1" s="198"/>
      <c r="JGI1" s="198"/>
      <c r="JGJ1" s="198"/>
      <c r="JGK1" s="198"/>
      <c r="JGL1" s="198"/>
      <c r="JGM1" s="198"/>
      <c r="JGN1" s="198"/>
      <c r="JGO1" s="198"/>
      <c r="JGP1" s="198"/>
      <c r="JGQ1" s="198"/>
      <c r="JGR1" s="198"/>
      <c r="JGS1" s="198"/>
      <c r="JGT1" s="198"/>
      <c r="JGU1" s="198"/>
      <c r="JGV1" s="198"/>
      <c r="JGW1" s="198"/>
      <c r="JGX1" s="198"/>
      <c r="JGY1" s="198"/>
      <c r="JGZ1" s="198"/>
      <c r="JHA1" s="198"/>
      <c r="JHB1" s="198"/>
      <c r="JHC1" s="198"/>
      <c r="JHD1" s="198"/>
      <c r="JHE1" s="198"/>
      <c r="JHF1" s="198"/>
      <c r="JHG1" s="198"/>
      <c r="JHH1" s="198"/>
      <c r="JHI1" s="198"/>
      <c r="JHJ1" s="198"/>
      <c r="JHK1" s="198"/>
      <c r="JHL1" s="198"/>
      <c r="JHM1" s="198"/>
      <c r="JHN1" s="198"/>
      <c r="JHO1" s="198"/>
      <c r="JHP1" s="198"/>
      <c r="JHQ1" s="198"/>
      <c r="JHR1" s="198"/>
      <c r="JHS1" s="198"/>
      <c r="JHT1" s="198"/>
      <c r="JHU1" s="198"/>
      <c r="JHV1" s="198"/>
      <c r="JHW1" s="198"/>
      <c r="JHX1" s="198"/>
      <c r="JHY1" s="198"/>
      <c r="JHZ1" s="198"/>
      <c r="JIA1" s="198"/>
      <c r="JIB1" s="198"/>
      <c r="JIC1" s="198"/>
      <c r="JID1" s="198"/>
      <c r="JIE1" s="198"/>
      <c r="JIF1" s="198"/>
      <c r="JIG1" s="198"/>
      <c r="JIH1" s="198"/>
      <c r="JII1" s="198"/>
      <c r="JIJ1" s="198"/>
      <c r="JIK1" s="198"/>
      <c r="JIL1" s="198"/>
      <c r="JIM1" s="198"/>
      <c r="JIN1" s="198"/>
      <c r="JIO1" s="198"/>
      <c r="JIP1" s="198"/>
      <c r="JIQ1" s="198"/>
      <c r="JIR1" s="198"/>
      <c r="JIS1" s="198"/>
      <c r="JIT1" s="198"/>
      <c r="JIU1" s="198"/>
      <c r="JIV1" s="198"/>
      <c r="JIW1" s="198"/>
      <c r="JIX1" s="198"/>
      <c r="JIY1" s="198"/>
      <c r="JIZ1" s="198"/>
      <c r="JJA1" s="198"/>
      <c r="JJB1" s="198"/>
      <c r="JJC1" s="198"/>
      <c r="JJD1" s="198"/>
      <c r="JJE1" s="198"/>
      <c r="JJF1" s="198"/>
      <c r="JJG1" s="198"/>
      <c r="JJH1" s="198"/>
      <c r="JJI1" s="198"/>
      <c r="JJJ1" s="198"/>
      <c r="JJK1" s="198"/>
      <c r="JJL1" s="198"/>
      <c r="JJM1" s="198"/>
      <c r="JJN1" s="198"/>
      <c r="JJO1" s="198"/>
      <c r="JJP1" s="198"/>
      <c r="JJQ1" s="198"/>
      <c r="JJR1" s="198"/>
      <c r="JJS1" s="198"/>
      <c r="JJT1" s="198"/>
      <c r="JJU1" s="198"/>
      <c r="JJV1" s="198"/>
      <c r="JJW1" s="198"/>
      <c r="JJX1" s="198"/>
      <c r="JJY1" s="198"/>
      <c r="JJZ1" s="198"/>
      <c r="JKA1" s="198"/>
      <c r="JKB1" s="198"/>
      <c r="JKC1" s="198"/>
      <c r="JKD1" s="198"/>
      <c r="JKE1" s="198"/>
      <c r="JKF1" s="198"/>
      <c r="JKG1" s="198"/>
      <c r="JKH1" s="198"/>
      <c r="JKI1" s="198"/>
      <c r="JKJ1" s="198"/>
      <c r="JKK1" s="198"/>
      <c r="JKL1" s="198"/>
      <c r="JKM1" s="198"/>
      <c r="JKN1" s="198"/>
      <c r="JKO1" s="198"/>
      <c r="JKP1" s="198"/>
      <c r="JKQ1" s="198"/>
      <c r="JKR1" s="198"/>
      <c r="JKS1" s="198"/>
      <c r="JKT1" s="198"/>
      <c r="JKU1" s="198"/>
      <c r="JKV1" s="198"/>
      <c r="JKW1" s="198"/>
      <c r="JKX1" s="198"/>
      <c r="JKY1" s="198"/>
      <c r="JKZ1" s="198"/>
      <c r="JLA1" s="198"/>
      <c r="JLB1" s="198"/>
      <c r="JLC1" s="198"/>
      <c r="JLD1" s="198"/>
      <c r="JLE1" s="198"/>
      <c r="JLF1" s="198"/>
      <c r="JLG1" s="198"/>
      <c r="JLH1" s="198"/>
      <c r="JLI1" s="198"/>
      <c r="JLJ1" s="198"/>
      <c r="JLK1" s="198"/>
      <c r="JLL1" s="198"/>
      <c r="JLM1" s="198"/>
      <c r="JLN1" s="198"/>
      <c r="JLO1" s="198"/>
      <c r="JLP1" s="198"/>
      <c r="JLQ1" s="198"/>
      <c r="JLR1" s="198"/>
      <c r="JLS1" s="198"/>
      <c r="JLT1" s="198"/>
      <c r="JLU1" s="198"/>
      <c r="JLV1" s="198"/>
      <c r="JLW1" s="198"/>
      <c r="JLX1" s="198"/>
      <c r="JLY1" s="198"/>
      <c r="JLZ1" s="198"/>
      <c r="JMA1" s="198"/>
      <c r="JMB1" s="198"/>
      <c r="JMC1" s="198"/>
      <c r="JMD1" s="198"/>
      <c r="JME1" s="198"/>
      <c r="JMF1" s="198"/>
      <c r="JMG1" s="198"/>
      <c r="JMH1" s="198"/>
      <c r="JMI1" s="198"/>
      <c r="JMJ1" s="198"/>
      <c r="JMK1" s="198"/>
      <c r="JML1" s="198"/>
      <c r="JMM1" s="198"/>
      <c r="JMN1" s="198"/>
      <c r="JMO1" s="198"/>
      <c r="JMP1" s="198"/>
      <c r="JMQ1" s="198"/>
      <c r="JMR1" s="198"/>
      <c r="JMS1" s="198"/>
      <c r="JMT1" s="198"/>
      <c r="JMU1" s="198"/>
      <c r="JMV1" s="198"/>
      <c r="JMW1" s="198"/>
      <c r="JMX1" s="198"/>
      <c r="JMY1" s="198"/>
      <c r="JMZ1" s="198"/>
      <c r="JNA1" s="198"/>
      <c r="JNB1" s="198"/>
      <c r="JNC1" s="198"/>
      <c r="JND1" s="198"/>
      <c r="JNE1" s="198"/>
      <c r="JNF1" s="198"/>
      <c r="JNG1" s="198"/>
      <c r="JNH1" s="198"/>
      <c r="JNI1" s="198"/>
      <c r="JNJ1" s="198"/>
      <c r="JNK1" s="198"/>
      <c r="JNL1" s="198"/>
      <c r="JNM1" s="198"/>
      <c r="JNN1" s="198"/>
      <c r="JNO1" s="198"/>
      <c r="JNP1" s="198"/>
      <c r="JNQ1" s="198"/>
      <c r="JNR1" s="198"/>
      <c r="JNS1" s="198"/>
      <c r="JNT1" s="198"/>
      <c r="JNU1" s="198"/>
      <c r="JNV1" s="198"/>
      <c r="JNW1" s="198"/>
      <c r="JNX1" s="198"/>
      <c r="JNY1" s="198"/>
      <c r="JNZ1" s="198"/>
      <c r="JOA1" s="198"/>
      <c r="JOB1" s="198"/>
      <c r="JOC1" s="198"/>
      <c r="JOD1" s="198"/>
      <c r="JOE1" s="198"/>
      <c r="JOF1" s="198"/>
      <c r="JOG1" s="198"/>
      <c r="JOH1" s="198"/>
      <c r="JOI1" s="198"/>
      <c r="JOJ1" s="198"/>
      <c r="JOK1" s="198"/>
      <c r="JOL1" s="198"/>
      <c r="JOM1" s="198"/>
      <c r="JON1" s="198"/>
      <c r="JOO1" s="198"/>
      <c r="JOP1" s="198"/>
      <c r="JOQ1" s="198"/>
      <c r="JOR1" s="198"/>
      <c r="JOS1" s="198"/>
      <c r="JOT1" s="198"/>
      <c r="JOU1" s="198"/>
      <c r="JOV1" s="198"/>
      <c r="JOW1" s="198"/>
      <c r="JOX1" s="198"/>
      <c r="JOY1" s="198"/>
      <c r="JOZ1" s="198"/>
      <c r="JPA1" s="198"/>
      <c r="JPB1" s="198"/>
      <c r="JPC1" s="198"/>
      <c r="JPD1" s="198"/>
      <c r="JPE1" s="198"/>
      <c r="JPF1" s="198"/>
      <c r="JPG1" s="198"/>
      <c r="JPH1" s="198"/>
      <c r="JPI1" s="198"/>
      <c r="JPJ1" s="198"/>
      <c r="JPK1" s="198"/>
      <c r="JPL1" s="198"/>
      <c r="JPM1" s="198"/>
      <c r="JPN1" s="198"/>
      <c r="JPO1" s="198"/>
      <c r="JPP1" s="198"/>
      <c r="JPQ1" s="198"/>
      <c r="JPR1" s="198"/>
      <c r="JPS1" s="198"/>
      <c r="JPT1" s="198"/>
      <c r="JPU1" s="198"/>
      <c r="JPV1" s="198"/>
      <c r="JPW1" s="198"/>
      <c r="JPX1" s="198"/>
      <c r="JPY1" s="198"/>
      <c r="JPZ1" s="198"/>
      <c r="JQA1" s="198"/>
      <c r="JQB1" s="198"/>
      <c r="JQC1" s="198"/>
      <c r="JQD1" s="198"/>
      <c r="JQE1" s="198"/>
      <c r="JQF1" s="198"/>
      <c r="JQG1" s="198"/>
      <c r="JQH1" s="198"/>
      <c r="JQI1" s="198"/>
      <c r="JQJ1" s="198"/>
      <c r="JQK1" s="198"/>
      <c r="JQL1" s="198"/>
      <c r="JQM1" s="198"/>
      <c r="JQN1" s="198"/>
      <c r="JQO1" s="198"/>
      <c r="JQP1" s="198"/>
      <c r="JQQ1" s="198"/>
      <c r="JQR1" s="198"/>
      <c r="JQS1" s="198"/>
      <c r="JQT1" s="198"/>
      <c r="JQU1" s="198"/>
      <c r="JQV1" s="198"/>
      <c r="JQW1" s="198"/>
      <c r="JQX1" s="198"/>
      <c r="JQY1" s="198"/>
      <c r="JQZ1" s="198"/>
      <c r="JRA1" s="198"/>
      <c r="JRB1" s="198"/>
      <c r="JRC1" s="198"/>
      <c r="JRD1" s="198"/>
      <c r="JRE1" s="198"/>
      <c r="JRF1" s="198"/>
      <c r="JRG1" s="198"/>
      <c r="JRH1" s="198"/>
      <c r="JRI1" s="198"/>
      <c r="JRJ1" s="198"/>
      <c r="JRK1" s="198"/>
      <c r="JRL1" s="198"/>
      <c r="JRM1" s="198"/>
      <c r="JRN1" s="198"/>
      <c r="JRO1" s="198"/>
      <c r="JRP1" s="198"/>
      <c r="JRQ1" s="198"/>
      <c r="JRR1" s="198"/>
      <c r="JRS1" s="198"/>
      <c r="JRT1" s="198"/>
      <c r="JRU1" s="198"/>
      <c r="JRV1" s="198"/>
      <c r="JRW1" s="198"/>
      <c r="JRX1" s="198"/>
      <c r="JRY1" s="198"/>
      <c r="JRZ1" s="198"/>
      <c r="JSA1" s="198"/>
      <c r="JSB1" s="198"/>
      <c r="JSC1" s="198"/>
      <c r="JSD1" s="198"/>
      <c r="JSE1" s="198"/>
      <c r="JSF1" s="198"/>
      <c r="JSG1" s="198"/>
      <c r="JSH1" s="198"/>
      <c r="JSI1" s="198"/>
      <c r="JSJ1" s="198"/>
      <c r="JSK1" s="198"/>
      <c r="JSL1" s="198"/>
      <c r="JSM1" s="198"/>
      <c r="JSN1" s="198"/>
      <c r="JSO1" s="198"/>
      <c r="JSP1" s="198"/>
      <c r="JSQ1" s="198"/>
      <c r="JSR1" s="198"/>
      <c r="JSS1" s="198"/>
      <c r="JST1" s="198"/>
      <c r="JSU1" s="198"/>
      <c r="JSV1" s="198"/>
      <c r="JSW1" s="198"/>
      <c r="JSX1" s="198"/>
      <c r="JSY1" s="198"/>
      <c r="JSZ1" s="198"/>
      <c r="JTA1" s="198"/>
      <c r="JTB1" s="198"/>
      <c r="JTC1" s="198"/>
      <c r="JTD1" s="198"/>
      <c r="JTE1" s="198"/>
      <c r="JTF1" s="198"/>
      <c r="JTG1" s="198"/>
      <c r="JTH1" s="198"/>
      <c r="JTI1" s="198"/>
      <c r="JTJ1" s="198"/>
      <c r="JTK1" s="198"/>
      <c r="JTL1" s="198"/>
      <c r="JTM1" s="198"/>
      <c r="JTN1" s="198"/>
      <c r="JTO1" s="198"/>
      <c r="JTP1" s="198"/>
      <c r="JTQ1" s="198"/>
      <c r="JTR1" s="198"/>
      <c r="JTS1" s="198"/>
      <c r="JTT1" s="198"/>
      <c r="JTU1" s="198"/>
      <c r="JTV1" s="198"/>
      <c r="JTW1" s="198"/>
      <c r="JTX1" s="198"/>
      <c r="JTY1" s="198"/>
      <c r="JTZ1" s="198"/>
      <c r="JUA1" s="198"/>
      <c r="JUB1" s="198"/>
      <c r="JUC1" s="198"/>
      <c r="JUD1" s="198"/>
      <c r="JUE1" s="198"/>
      <c r="JUF1" s="198"/>
      <c r="JUG1" s="198"/>
      <c r="JUH1" s="198"/>
      <c r="JUI1" s="198"/>
      <c r="JUJ1" s="198"/>
      <c r="JUK1" s="198"/>
      <c r="JUL1" s="198"/>
      <c r="JUM1" s="198"/>
      <c r="JUN1" s="198"/>
      <c r="JUO1" s="198"/>
      <c r="JUP1" s="198"/>
      <c r="JUQ1" s="198"/>
      <c r="JUR1" s="198"/>
      <c r="JUS1" s="198"/>
      <c r="JUT1" s="198"/>
      <c r="JUU1" s="198"/>
      <c r="JUV1" s="198"/>
      <c r="JUW1" s="198"/>
      <c r="JUX1" s="198"/>
      <c r="JUY1" s="198"/>
      <c r="JUZ1" s="198"/>
      <c r="JVA1" s="198"/>
      <c r="JVB1" s="198"/>
      <c r="JVC1" s="198"/>
      <c r="JVD1" s="198"/>
      <c r="JVE1" s="198"/>
      <c r="JVF1" s="198"/>
      <c r="JVG1" s="198"/>
      <c r="JVH1" s="198"/>
      <c r="JVI1" s="198"/>
      <c r="JVJ1" s="198"/>
      <c r="JVK1" s="198"/>
      <c r="JVL1" s="198"/>
      <c r="JVM1" s="198"/>
      <c r="JVN1" s="198"/>
      <c r="JVO1" s="198"/>
      <c r="JVP1" s="198"/>
      <c r="JVQ1" s="198"/>
      <c r="JVR1" s="198"/>
      <c r="JVS1" s="198"/>
      <c r="JVT1" s="198"/>
      <c r="JVU1" s="198"/>
      <c r="JVV1" s="198"/>
      <c r="JVW1" s="198"/>
      <c r="JVX1" s="198"/>
      <c r="JVY1" s="198"/>
      <c r="JVZ1" s="198"/>
      <c r="JWA1" s="198"/>
      <c r="JWB1" s="198"/>
      <c r="JWC1" s="198"/>
      <c r="JWD1" s="198"/>
      <c r="JWE1" s="198"/>
      <c r="JWF1" s="198"/>
      <c r="JWG1" s="198"/>
      <c r="JWH1" s="198"/>
      <c r="JWI1" s="198"/>
      <c r="JWJ1" s="198"/>
      <c r="JWK1" s="198"/>
      <c r="JWL1" s="198"/>
      <c r="JWM1" s="198"/>
      <c r="JWN1" s="198"/>
      <c r="JWO1" s="198"/>
      <c r="JWP1" s="198"/>
      <c r="JWQ1" s="198"/>
      <c r="JWR1" s="198"/>
      <c r="JWS1" s="198"/>
      <c r="JWT1" s="198"/>
      <c r="JWU1" s="198"/>
      <c r="JWV1" s="198"/>
      <c r="JWW1" s="198"/>
      <c r="JWX1" s="198"/>
      <c r="JWY1" s="198"/>
      <c r="JWZ1" s="198"/>
      <c r="JXA1" s="198"/>
      <c r="JXB1" s="198"/>
      <c r="JXC1" s="198"/>
      <c r="JXD1" s="198"/>
      <c r="JXE1" s="198"/>
      <c r="JXF1" s="198"/>
      <c r="JXG1" s="198"/>
      <c r="JXH1" s="198"/>
      <c r="JXI1" s="198"/>
      <c r="JXJ1" s="198"/>
      <c r="JXK1" s="198"/>
      <c r="JXL1" s="198"/>
      <c r="JXM1" s="198"/>
      <c r="JXN1" s="198"/>
      <c r="JXO1" s="198"/>
      <c r="JXP1" s="198"/>
      <c r="JXQ1" s="198"/>
      <c r="JXR1" s="198"/>
      <c r="JXS1" s="198"/>
      <c r="JXT1" s="198"/>
      <c r="JXU1" s="198"/>
      <c r="JXV1" s="198"/>
      <c r="JXW1" s="198"/>
      <c r="JXX1" s="198"/>
      <c r="JXY1" s="198"/>
      <c r="JXZ1" s="198"/>
      <c r="JYA1" s="198"/>
      <c r="JYB1" s="198"/>
      <c r="JYC1" s="198"/>
      <c r="JYD1" s="198"/>
      <c r="JYE1" s="198"/>
      <c r="JYF1" s="198"/>
      <c r="JYG1" s="198"/>
      <c r="JYH1" s="198"/>
      <c r="JYI1" s="198"/>
      <c r="JYJ1" s="198"/>
      <c r="JYK1" s="198"/>
      <c r="JYL1" s="198"/>
      <c r="JYM1" s="198"/>
      <c r="JYN1" s="198"/>
      <c r="JYO1" s="198"/>
      <c r="JYP1" s="198"/>
      <c r="JYQ1" s="198"/>
      <c r="JYR1" s="198"/>
      <c r="JYS1" s="198"/>
      <c r="JYT1" s="198"/>
      <c r="JYU1" s="198"/>
      <c r="JYV1" s="198"/>
      <c r="JYW1" s="198"/>
      <c r="JYX1" s="198"/>
      <c r="JYY1" s="198"/>
      <c r="JYZ1" s="198"/>
      <c r="JZA1" s="198"/>
      <c r="JZB1" s="198"/>
      <c r="JZC1" s="198"/>
      <c r="JZD1" s="198"/>
      <c r="JZE1" s="198"/>
      <c r="JZF1" s="198"/>
      <c r="JZG1" s="198"/>
      <c r="JZH1" s="198"/>
      <c r="JZI1" s="198"/>
      <c r="JZJ1" s="198"/>
      <c r="JZK1" s="198"/>
      <c r="JZL1" s="198"/>
      <c r="JZM1" s="198"/>
      <c r="JZN1" s="198"/>
      <c r="JZO1" s="198"/>
      <c r="JZP1" s="198"/>
      <c r="JZQ1" s="198"/>
      <c r="JZR1" s="198"/>
      <c r="JZS1" s="198"/>
      <c r="JZT1" s="198"/>
      <c r="JZU1" s="198"/>
      <c r="JZV1" s="198"/>
      <c r="JZW1" s="198"/>
      <c r="JZX1" s="198"/>
      <c r="JZY1" s="198"/>
      <c r="JZZ1" s="198"/>
      <c r="KAA1" s="198"/>
      <c r="KAB1" s="198"/>
      <c r="KAC1" s="198"/>
      <c r="KAD1" s="198"/>
      <c r="KAE1" s="198"/>
      <c r="KAF1" s="198"/>
      <c r="KAG1" s="198"/>
      <c r="KAH1" s="198"/>
      <c r="KAI1" s="198"/>
      <c r="KAJ1" s="198"/>
      <c r="KAK1" s="198"/>
      <c r="KAL1" s="198"/>
      <c r="KAM1" s="198"/>
      <c r="KAN1" s="198"/>
      <c r="KAO1" s="198"/>
      <c r="KAP1" s="198"/>
      <c r="KAQ1" s="198"/>
      <c r="KAR1" s="198"/>
      <c r="KAS1" s="198"/>
      <c r="KAT1" s="198"/>
      <c r="KAU1" s="198"/>
      <c r="KAV1" s="198"/>
      <c r="KAW1" s="198"/>
      <c r="KAX1" s="198"/>
      <c r="KAY1" s="198"/>
      <c r="KAZ1" s="198"/>
      <c r="KBA1" s="198"/>
      <c r="KBB1" s="198"/>
      <c r="KBC1" s="198"/>
      <c r="KBD1" s="198"/>
      <c r="KBE1" s="198"/>
      <c r="KBF1" s="198"/>
      <c r="KBG1" s="198"/>
      <c r="KBH1" s="198"/>
      <c r="KBI1" s="198"/>
      <c r="KBJ1" s="198"/>
      <c r="KBK1" s="198"/>
      <c r="KBL1" s="198"/>
      <c r="KBM1" s="198"/>
      <c r="KBN1" s="198"/>
      <c r="KBO1" s="198"/>
      <c r="KBP1" s="198"/>
      <c r="KBQ1" s="198"/>
      <c r="KBR1" s="198"/>
      <c r="KBS1" s="198"/>
      <c r="KBT1" s="198"/>
      <c r="KBU1" s="198"/>
      <c r="KBV1" s="198"/>
      <c r="KBW1" s="198"/>
      <c r="KBX1" s="198"/>
      <c r="KBY1" s="198"/>
      <c r="KBZ1" s="198"/>
      <c r="KCA1" s="198"/>
      <c r="KCB1" s="198"/>
      <c r="KCC1" s="198"/>
      <c r="KCD1" s="198"/>
      <c r="KCE1" s="198"/>
      <c r="KCF1" s="198"/>
      <c r="KCG1" s="198"/>
      <c r="KCH1" s="198"/>
      <c r="KCI1" s="198"/>
      <c r="KCJ1" s="198"/>
      <c r="KCK1" s="198"/>
      <c r="KCL1" s="198"/>
      <c r="KCM1" s="198"/>
      <c r="KCN1" s="198"/>
      <c r="KCO1" s="198"/>
      <c r="KCP1" s="198"/>
      <c r="KCQ1" s="198"/>
      <c r="KCR1" s="198"/>
      <c r="KCS1" s="198"/>
      <c r="KCT1" s="198"/>
      <c r="KCU1" s="198"/>
      <c r="KCV1" s="198"/>
      <c r="KCW1" s="198"/>
      <c r="KCX1" s="198"/>
      <c r="KCY1" s="198"/>
      <c r="KCZ1" s="198"/>
      <c r="KDA1" s="198"/>
      <c r="KDB1" s="198"/>
      <c r="KDC1" s="198"/>
      <c r="KDD1" s="198"/>
      <c r="KDE1" s="198"/>
      <c r="KDF1" s="198"/>
      <c r="KDG1" s="198"/>
      <c r="KDH1" s="198"/>
      <c r="KDI1" s="198"/>
      <c r="KDJ1" s="198"/>
      <c r="KDK1" s="198"/>
      <c r="KDL1" s="198"/>
      <c r="KDM1" s="198"/>
      <c r="KDN1" s="198"/>
      <c r="KDO1" s="198"/>
      <c r="KDP1" s="198"/>
      <c r="KDQ1" s="198"/>
      <c r="KDR1" s="198"/>
      <c r="KDS1" s="198"/>
      <c r="KDT1" s="198"/>
      <c r="KDU1" s="198"/>
      <c r="KDV1" s="198"/>
      <c r="KDW1" s="198"/>
      <c r="KDX1" s="198"/>
      <c r="KDY1" s="198"/>
      <c r="KDZ1" s="198"/>
      <c r="KEA1" s="198"/>
      <c r="KEB1" s="198"/>
      <c r="KEC1" s="198"/>
      <c r="KED1" s="198"/>
      <c r="KEE1" s="198"/>
      <c r="KEF1" s="198"/>
      <c r="KEG1" s="198"/>
      <c r="KEH1" s="198"/>
      <c r="KEI1" s="198"/>
      <c r="KEJ1" s="198"/>
      <c r="KEK1" s="198"/>
      <c r="KEL1" s="198"/>
      <c r="KEM1" s="198"/>
      <c r="KEN1" s="198"/>
      <c r="KEO1" s="198"/>
      <c r="KEP1" s="198"/>
      <c r="KEQ1" s="198"/>
      <c r="KER1" s="198"/>
      <c r="KES1" s="198"/>
      <c r="KET1" s="198"/>
      <c r="KEU1" s="198"/>
      <c r="KEV1" s="198"/>
      <c r="KEW1" s="198"/>
      <c r="KEX1" s="198"/>
      <c r="KEY1" s="198"/>
      <c r="KEZ1" s="198"/>
      <c r="KFA1" s="198"/>
      <c r="KFB1" s="198"/>
      <c r="KFC1" s="198"/>
      <c r="KFD1" s="198"/>
      <c r="KFE1" s="198"/>
      <c r="KFF1" s="198"/>
      <c r="KFG1" s="198"/>
      <c r="KFH1" s="198"/>
      <c r="KFI1" s="198"/>
      <c r="KFJ1" s="198"/>
      <c r="KFK1" s="198"/>
      <c r="KFL1" s="198"/>
      <c r="KFM1" s="198"/>
      <c r="KFN1" s="198"/>
      <c r="KFO1" s="198"/>
      <c r="KFP1" s="198"/>
      <c r="KFQ1" s="198"/>
      <c r="KFR1" s="198"/>
      <c r="KFS1" s="198"/>
      <c r="KFT1" s="198"/>
      <c r="KFU1" s="198"/>
      <c r="KFV1" s="198"/>
      <c r="KFW1" s="198"/>
      <c r="KFX1" s="198"/>
      <c r="KFY1" s="198"/>
      <c r="KFZ1" s="198"/>
      <c r="KGA1" s="198"/>
      <c r="KGB1" s="198"/>
      <c r="KGC1" s="198"/>
      <c r="KGD1" s="198"/>
      <c r="KGE1" s="198"/>
      <c r="KGF1" s="198"/>
      <c r="KGG1" s="198"/>
      <c r="KGH1" s="198"/>
      <c r="KGI1" s="198"/>
      <c r="KGJ1" s="198"/>
      <c r="KGK1" s="198"/>
      <c r="KGL1" s="198"/>
      <c r="KGM1" s="198"/>
      <c r="KGN1" s="198"/>
      <c r="KGO1" s="198"/>
      <c r="KGP1" s="198"/>
      <c r="KGQ1" s="198"/>
      <c r="KGR1" s="198"/>
      <c r="KGS1" s="198"/>
      <c r="KGT1" s="198"/>
      <c r="KGU1" s="198"/>
      <c r="KGV1" s="198"/>
      <c r="KGW1" s="198"/>
      <c r="KGX1" s="198"/>
      <c r="KGY1" s="198"/>
      <c r="KGZ1" s="198"/>
      <c r="KHA1" s="198"/>
      <c r="KHB1" s="198"/>
      <c r="KHC1" s="198"/>
      <c r="KHD1" s="198"/>
      <c r="KHE1" s="198"/>
      <c r="KHF1" s="198"/>
      <c r="KHG1" s="198"/>
      <c r="KHH1" s="198"/>
      <c r="KHI1" s="198"/>
      <c r="KHJ1" s="198"/>
      <c r="KHK1" s="198"/>
      <c r="KHL1" s="198"/>
      <c r="KHM1" s="198"/>
      <c r="KHN1" s="198"/>
      <c r="KHO1" s="198"/>
      <c r="KHP1" s="198"/>
      <c r="KHQ1" s="198"/>
      <c r="KHR1" s="198"/>
      <c r="KHS1" s="198"/>
      <c r="KHT1" s="198"/>
      <c r="KHU1" s="198"/>
      <c r="KHV1" s="198"/>
      <c r="KHW1" s="198"/>
      <c r="KHX1" s="198"/>
      <c r="KHY1" s="198"/>
      <c r="KHZ1" s="198"/>
      <c r="KIA1" s="198"/>
      <c r="KIB1" s="198"/>
      <c r="KIC1" s="198"/>
      <c r="KID1" s="198"/>
      <c r="KIE1" s="198"/>
      <c r="KIF1" s="198"/>
      <c r="KIG1" s="198"/>
      <c r="KIH1" s="198"/>
      <c r="KII1" s="198"/>
      <c r="KIJ1" s="198"/>
      <c r="KIK1" s="198"/>
      <c r="KIL1" s="198"/>
      <c r="KIM1" s="198"/>
      <c r="KIN1" s="198"/>
      <c r="KIO1" s="198"/>
      <c r="KIP1" s="198"/>
      <c r="KIQ1" s="198"/>
      <c r="KIR1" s="198"/>
      <c r="KIS1" s="198"/>
      <c r="KIT1" s="198"/>
      <c r="KIU1" s="198"/>
      <c r="KIV1" s="198"/>
      <c r="KIW1" s="198"/>
      <c r="KIX1" s="198"/>
      <c r="KIY1" s="198"/>
      <c r="KIZ1" s="198"/>
      <c r="KJA1" s="198"/>
      <c r="KJB1" s="198"/>
      <c r="KJC1" s="198"/>
      <c r="KJD1" s="198"/>
      <c r="KJE1" s="198"/>
      <c r="KJF1" s="198"/>
      <c r="KJG1" s="198"/>
      <c r="KJH1" s="198"/>
      <c r="KJI1" s="198"/>
      <c r="KJJ1" s="198"/>
      <c r="KJK1" s="198"/>
      <c r="KJL1" s="198"/>
      <c r="KJM1" s="198"/>
      <c r="KJN1" s="198"/>
      <c r="KJO1" s="198"/>
      <c r="KJP1" s="198"/>
      <c r="KJQ1" s="198"/>
      <c r="KJR1" s="198"/>
      <c r="KJS1" s="198"/>
      <c r="KJT1" s="198"/>
      <c r="KJU1" s="198"/>
      <c r="KJV1" s="198"/>
      <c r="KJW1" s="198"/>
      <c r="KJX1" s="198"/>
      <c r="KJY1" s="198"/>
      <c r="KJZ1" s="198"/>
      <c r="KKA1" s="198"/>
      <c r="KKB1" s="198"/>
      <c r="KKC1" s="198"/>
      <c r="KKD1" s="198"/>
      <c r="KKE1" s="198"/>
      <c r="KKF1" s="198"/>
      <c r="KKG1" s="198"/>
      <c r="KKH1" s="198"/>
      <c r="KKI1" s="198"/>
      <c r="KKJ1" s="198"/>
      <c r="KKK1" s="198"/>
      <c r="KKL1" s="198"/>
      <c r="KKM1" s="198"/>
      <c r="KKN1" s="198"/>
      <c r="KKO1" s="198"/>
      <c r="KKP1" s="198"/>
      <c r="KKQ1" s="198"/>
      <c r="KKR1" s="198"/>
      <c r="KKS1" s="198"/>
      <c r="KKT1" s="198"/>
      <c r="KKU1" s="198"/>
      <c r="KKV1" s="198"/>
      <c r="KKW1" s="198"/>
      <c r="KKX1" s="198"/>
      <c r="KKY1" s="198"/>
      <c r="KKZ1" s="198"/>
      <c r="KLA1" s="198"/>
      <c r="KLB1" s="198"/>
      <c r="KLC1" s="198"/>
      <c r="KLD1" s="198"/>
      <c r="KLE1" s="198"/>
      <c r="KLF1" s="198"/>
      <c r="KLG1" s="198"/>
      <c r="KLH1" s="198"/>
      <c r="KLI1" s="198"/>
      <c r="KLJ1" s="198"/>
      <c r="KLK1" s="198"/>
      <c r="KLL1" s="198"/>
      <c r="KLM1" s="198"/>
      <c r="KLN1" s="198"/>
      <c r="KLO1" s="198"/>
      <c r="KLP1" s="198"/>
      <c r="KLQ1" s="198"/>
      <c r="KLR1" s="198"/>
      <c r="KLS1" s="198"/>
      <c r="KLT1" s="198"/>
      <c r="KLU1" s="198"/>
      <c r="KLV1" s="198"/>
      <c r="KLW1" s="198"/>
      <c r="KLX1" s="198"/>
      <c r="KLY1" s="198"/>
      <c r="KLZ1" s="198"/>
      <c r="KMA1" s="198"/>
      <c r="KMB1" s="198"/>
      <c r="KMC1" s="198"/>
      <c r="KMD1" s="198"/>
      <c r="KME1" s="198"/>
      <c r="KMF1" s="198"/>
      <c r="KMG1" s="198"/>
      <c r="KMH1" s="198"/>
      <c r="KMI1" s="198"/>
      <c r="KMJ1" s="198"/>
      <c r="KMK1" s="198"/>
      <c r="KML1" s="198"/>
      <c r="KMM1" s="198"/>
      <c r="KMN1" s="198"/>
      <c r="KMO1" s="198"/>
      <c r="KMP1" s="198"/>
      <c r="KMQ1" s="198"/>
      <c r="KMR1" s="198"/>
      <c r="KMS1" s="198"/>
      <c r="KMT1" s="198"/>
      <c r="KMU1" s="198"/>
      <c r="KMV1" s="198"/>
      <c r="KMW1" s="198"/>
      <c r="KMX1" s="198"/>
      <c r="KMY1" s="198"/>
      <c r="KMZ1" s="198"/>
      <c r="KNA1" s="198"/>
      <c r="KNB1" s="198"/>
      <c r="KNC1" s="198"/>
      <c r="KND1" s="198"/>
      <c r="KNE1" s="198"/>
      <c r="KNF1" s="198"/>
      <c r="KNG1" s="198"/>
      <c r="KNH1" s="198"/>
      <c r="KNI1" s="198"/>
      <c r="KNJ1" s="198"/>
      <c r="KNK1" s="198"/>
      <c r="KNL1" s="198"/>
      <c r="KNM1" s="198"/>
      <c r="KNN1" s="198"/>
      <c r="KNO1" s="198"/>
      <c r="KNP1" s="198"/>
      <c r="KNQ1" s="198"/>
      <c r="KNR1" s="198"/>
      <c r="KNS1" s="198"/>
      <c r="KNT1" s="198"/>
      <c r="KNU1" s="198"/>
      <c r="KNV1" s="198"/>
      <c r="KNW1" s="198"/>
      <c r="KNX1" s="198"/>
      <c r="KNY1" s="198"/>
      <c r="KNZ1" s="198"/>
      <c r="KOA1" s="198"/>
      <c r="KOB1" s="198"/>
      <c r="KOC1" s="198"/>
      <c r="KOD1" s="198"/>
      <c r="KOE1" s="198"/>
      <c r="KOF1" s="198"/>
      <c r="KOG1" s="198"/>
      <c r="KOH1" s="198"/>
      <c r="KOI1" s="198"/>
      <c r="KOJ1" s="198"/>
      <c r="KOK1" s="198"/>
      <c r="KOL1" s="198"/>
      <c r="KOM1" s="198"/>
      <c r="KON1" s="198"/>
      <c r="KOO1" s="198"/>
      <c r="KOP1" s="198"/>
      <c r="KOQ1" s="198"/>
      <c r="KOR1" s="198"/>
      <c r="KOS1" s="198"/>
      <c r="KOT1" s="198"/>
      <c r="KOU1" s="198"/>
      <c r="KOV1" s="198"/>
      <c r="KOW1" s="198"/>
      <c r="KOX1" s="198"/>
      <c r="KOY1" s="198"/>
      <c r="KOZ1" s="198"/>
      <c r="KPA1" s="198"/>
      <c r="KPB1" s="198"/>
      <c r="KPC1" s="198"/>
      <c r="KPD1" s="198"/>
      <c r="KPE1" s="198"/>
      <c r="KPF1" s="198"/>
      <c r="KPG1" s="198"/>
      <c r="KPH1" s="198"/>
      <c r="KPI1" s="198"/>
      <c r="KPJ1" s="198"/>
      <c r="KPK1" s="198"/>
      <c r="KPL1" s="198"/>
      <c r="KPM1" s="198"/>
      <c r="KPN1" s="198"/>
      <c r="KPO1" s="198"/>
      <c r="KPP1" s="198"/>
      <c r="KPQ1" s="198"/>
      <c r="KPR1" s="198"/>
      <c r="KPS1" s="198"/>
      <c r="KPT1" s="198"/>
      <c r="KPU1" s="198"/>
      <c r="KPV1" s="198"/>
      <c r="KPW1" s="198"/>
      <c r="KPX1" s="198"/>
      <c r="KPY1" s="198"/>
      <c r="KPZ1" s="198"/>
      <c r="KQA1" s="198"/>
      <c r="KQB1" s="198"/>
      <c r="KQC1" s="198"/>
      <c r="KQD1" s="198"/>
      <c r="KQE1" s="198"/>
      <c r="KQF1" s="198"/>
      <c r="KQG1" s="198"/>
      <c r="KQH1" s="198"/>
      <c r="KQI1" s="198"/>
      <c r="KQJ1" s="198"/>
      <c r="KQK1" s="198"/>
      <c r="KQL1" s="198"/>
      <c r="KQM1" s="198"/>
      <c r="KQN1" s="198"/>
      <c r="KQO1" s="198"/>
      <c r="KQP1" s="198"/>
      <c r="KQQ1" s="198"/>
      <c r="KQR1" s="198"/>
      <c r="KQS1" s="198"/>
      <c r="KQT1" s="198"/>
      <c r="KQU1" s="198"/>
      <c r="KQV1" s="198"/>
      <c r="KQW1" s="198"/>
      <c r="KQX1" s="198"/>
      <c r="KQY1" s="198"/>
      <c r="KQZ1" s="198"/>
      <c r="KRA1" s="198"/>
      <c r="KRB1" s="198"/>
      <c r="KRC1" s="198"/>
      <c r="KRD1" s="198"/>
      <c r="KRE1" s="198"/>
      <c r="KRF1" s="198"/>
      <c r="KRG1" s="198"/>
      <c r="KRH1" s="198"/>
      <c r="KRI1" s="198"/>
      <c r="KRJ1" s="198"/>
      <c r="KRK1" s="198"/>
      <c r="KRL1" s="198"/>
      <c r="KRM1" s="198"/>
      <c r="KRN1" s="198"/>
      <c r="KRO1" s="198"/>
      <c r="KRP1" s="198"/>
      <c r="KRQ1" s="198"/>
      <c r="KRR1" s="198"/>
      <c r="KRS1" s="198"/>
      <c r="KRT1" s="198"/>
      <c r="KRU1" s="198"/>
      <c r="KRV1" s="198"/>
      <c r="KRW1" s="198"/>
      <c r="KRX1" s="198"/>
      <c r="KRY1" s="198"/>
      <c r="KRZ1" s="198"/>
      <c r="KSA1" s="198"/>
      <c r="KSB1" s="198"/>
      <c r="KSC1" s="198"/>
      <c r="KSD1" s="198"/>
      <c r="KSE1" s="198"/>
      <c r="KSF1" s="198"/>
      <c r="KSG1" s="198"/>
      <c r="KSH1" s="198"/>
      <c r="KSI1" s="198"/>
      <c r="KSJ1" s="198"/>
      <c r="KSK1" s="198"/>
      <c r="KSL1" s="198"/>
      <c r="KSM1" s="198"/>
      <c r="KSN1" s="198"/>
      <c r="KSO1" s="198"/>
      <c r="KSP1" s="198"/>
      <c r="KSQ1" s="198"/>
      <c r="KSR1" s="198"/>
      <c r="KSS1" s="198"/>
      <c r="KST1" s="198"/>
      <c r="KSU1" s="198"/>
      <c r="KSV1" s="198"/>
      <c r="KSW1" s="198"/>
      <c r="KSX1" s="198"/>
      <c r="KSY1" s="198"/>
      <c r="KSZ1" s="198"/>
      <c r="KTA1" s="198"/>
      <c r="KTB1" s="198"/>
      <c r="KTC1" s="198"/>
      <c r="KTD1" s="198"/>
      <c r="KTE1" s="198"/>
      <c r="KTF1" s="198"/>
      <c r="KTG1" s="198"/>
      <c r="KTH1" s="198"/>
      <c r="KTI1" s="198"/>
      <c r="KTJ1" s="198"/>
      <c r="KTK1" s="198"/>
      <c r="KTL1" s="198"/>
      <c r="KTM1" s="198"/>
      <c r="KTN1" s="198"/>
      <c r="KTO1" s="198"/>
      <c r="KTP1" s="198"/>
      <c r="KTQ1" s="198"/>
      <c r="KTR1" s="198"/>
      <c r="KTS1" s="198"/>
      <c r="KTT1" s="198"/>
      <c r="KTU1" s="198"/>
      <c r="KTV1" s="198"/>
      <c r="KTW1" s="198"/>
      <c r="KTX1" s="198"/>
      <c r="KTY1" s="198"/>
      <c r="KTZ1" s="198"/>
      <c r="KUA1" s="198"/>
      <c r="KUB1" s="198"/>
      <c r="KUC1" s="198"/>
      <c r="KUD1" s="198"/>
      <c r="KUE1" s="198"/>
      <c r="KUF1" s="198"/>
      <c r="KUG1" s="198"/>
      <c r="KUH1" s="198"/>
      <c r="KUI1" s="198"/>
      <c r="KUJ1" s="198"/>
      <c r="KUK1" s="198"/>
      <c r="KUL1" s="198"/>
      <c r="KUM1" s="198"/>
      <c r="KUN1" s="198"/>
      <c r="KUO1" s="198"/>
      <c r="KUP1" s="198"/>
      <c r="KUQ1" s="198"/>
      <c r="KUR1" s="198"/>
      <c r="KUS1" s="198"/>
      <c r="KUT1" s="198"/>
      <c r="KUU1" s="198"/>
      <c r="KUV1" s="198"/>
      <c r="KUW1" s="198"/>
      <c r="KUX1" s="198"/>
      <c r="KUY1" s="198"/>
      <c r="KUZ1" s="198"/>
      <c r="KVA1" s="198"/>
      <c r="KVB1" s="198"/>
      <c r="KVC1" s="198"/>
      <c r="KVD1" s="198"/>
      <c r="KVE1" s="198"/>
      <c r="KVF1" s="198"/>
      <c r="KVG1" s="198"/>
      <c r="KVH1" s="198"/>
      <c r="KVI1" s="198"/>
      <c r="KVJ1" s="198"/>
      <c r="KVK1" s="198"/>
      <c r="KVL1" s="198"/>
      <c r="KVM1" s="198"/>
      <c r="KVN1" s="198"/>
      <c r="KVO1" s="198"/>
      <c r="KVP1" s="198"/>
      <c r="KVQ1" s="198"/>
      <c r="KVR1" s="198"/>
      <c r="KVS1" s="198"/>
      <c r="KVT1" s="198"/>
      <c r="KVU1" s="198"/>
      <c r="KVV1" s="198"/>
      <c r="KVW1" s="198"/>
      <c r="KVX1" s="198"/>
      <c r="KVY1" s="198"/>
      <c r="KVZ1" s="198"/>
      <c r="KWA1" s="198"/>
      <c r="KWB1" s="198"/>
      <c r="KWC1" s="198"/>
      <c r="KWD1" s="198"/>
      <c r="KWE1" s="198"/>
      <c r="KWF1" s="198"/>
      <c r="KWG1" s="198"/>
      <c r="KWH1" s="198"/>
      <c r="KWI1" s="198"/>
      <c r="KWJ1" s="198"/>
      <c r="KWK1" s="198"/>
      <c r="KWL1" s="198"/>
      <c r="KWM1" s="198"/>
      <c r="KWN1" s="198"/>
      <c r="KWO1" s="198"/>
      <c r="KWP1" s="198"/>
      <c r="KWQ1" s="198"/>
      <c r="KWR1" s="198"/>
      <c r="KWS1" s="198"/>
      <c r="KWT1" s="198"/>
      <c r="KWU1" s="198"/>
      <c r="KWV1" s="198"/>
      <c r="KWW1" s="198"/>
      <c r="KWX1" s="198"/>
      <c r="KWY1" s="198"/>
      <c r="KWZ1" s="198"/>
      <c r="KXA1" s="198"/>
      <c r="KXB1" s="198"/>
      <c r="KXC1" s="198"/>
      <c r="KXD1" s="198"/>
      <c r="KXE1" s="198"/>
      <c r="KXF1" s="198"/>
      <c r="KXG1" s="198"/>
      <c r="KXH1" s="198"/>
      <c r="KXI1" s="198"/>
      <c r="KXJ1" s="198"/>
      <c r="KXK1" s="198"/>
      <c r="KXL1" s="198"/>
      <c r="KXM1" s="198"/>
      <c r="KXN1" s="198"/>
      <c r="KXO1" s="198"/>
      <c r="KXP1" s="198"/>
      <c r="KXQ1" s="198"/>
      <c r="KXR1" s="198"/>
      <c r="KXS1" s="198"/>
      <c r="KXT1" s="198"/>
      <c r="KXU1" s="198"/>
      <c r="KXV1" s="198"/>
      <c r="KXW1" s="198"/>
      <c r="KXX1" s="198"/>
      <c r="KXY1" s="198"/>
      <c r="KXZ1" s="198"/>
      <c r="KYA1" s="198"/>
      <c r="KYB1" s="198"/>
      <c r="KYC1" s="198"/>
      <c r="KYD1" s="198"/>
      <c r="KYE1" s="198"/>
      <c r="KYF1" s="198"/>
      <c r="KYG1" s="198"/>
      <c r="KYH1" s="198"/>
      <c r="KYI1" s="198"/>
      <c r="KYJ1" s="198"/>
      <c r="KYK1" s="198"/>
      <c r="KYL1" s="198"/>
      <c r="KYM1" s="198"/>
      <c r="KYN1" s="198"/>
      <c r="KYO1" s="198"/>
      <c r="KYP1" s="198"/>
      <c r="KYQ1" s="198"/>
      <c r="KYR1" s="198"/>
      <c r="KYS1" s="198"/>
      <c r="KYT1" s="198"/>
      <c r="KYU1" s="198"/>
      <c r="KYV1" s="198"/>
      <c r="KYW1" s="198"/>
      <c r="KYX1" s="198"/>
      <c r="KYY1" s="198"/>
      <c r="KYZ1" s="198"/>
      <c r="KZA1" s="198"/>
      <c r="KZB1" s="198"/>
      <c r="KZC1" s="198"/>
      <c r="KZD1" s="198"/>
      <c r="KZE1" s="198"/>
      <c r="KZF1" s="198"/>
      <c r="KZG1" s="198"/>
      <c r="KZH1" s="198"/>
      <c r="KZI1" s="198"/>
      <c r="KZJ1" s="198"/>
      <c r="KZK1" s="198"/>
      <c r="KZL1" s="198"/>
      <c r="KZM1" s="198"/>
      <c r="KZN1" s="198"/>
      <c r="KZO1" s="198"/>
      <c r="KZP1" s="198"/>
      <c r="KZQ1" s="198"/>
      <c r="KZR1" s="198"/>
      <c r="KZS1" s="198"/>
      <c r="KZT1" s="198"/>
      <c r="KZU1" s="198"/>
      <c r="KZV1" s="198"/>
      <c r="KZW1" s="198"/>
      <c r="KZX1" s="198"/>
      <c r="KZY1" s="198"/>
      <c r="KZZ1" s="198"/>
      <c r="LAA1" s="198"/>
      <c r="LAB1" s="198"/>
      <c r="LAC1" s="198"/>
      <c r="LAD1" s="198"/>
      <c r="LAE1" s="198"/>
      <c r="LAF1" s="198"/>
      <c r="LAG1" s="198"/>
      <c r="LAH1" s="198"/>
      <c r="LAI1" s="198"/>
      <c r="LAJ1" s="198"/>
      <c r="LAK1" s="198"/>
      <c r="LAL1" s="198"/>
      <c r="LAM1" s="198"/>
      <c r="LAN1" s="198"/>
      <c r="LAO1" s="198"/>
      <c r="LAP1" s="198"/>
      <c r="LAQ1" s="198"/>
      <c r="LAR1" s="198"/>
      <c r="LAS1" s="198"/>
      <c r="LAT1" s="198"/>
      <c r="LAU1" s="198"/>
      <c r="LAV1" s="198"/>
      <c r="LAW1" s="198"/>
      <c r="LAX1" s="198"/>
      <c r="LAY1" s="198"/>
      <c r="LAZ1" s="198"/>
      <c r="LBA1" s="198"/>
      <c r="LBB1" s="198"/>
      <c r="LBC1" s="198"/>
      <c r="LBD1" s="198"/>
      <c r="LBE1" s="198"/>
      <c r="LBF1" s="198"/>
      <c r="LBG1" s="198"/>
      <c r="LBH1" s="198"/>
      <c r="LBI1" s="198"/>
      <c r="LBJ1" s="198"/>
      <c r="LBK1" s="198"/>
      <c r="LBL1" s="198"/>
      <c r="LBM1" s="198"/>
      <c r="LBN1" s="198"/>
      <c r="LBO1" s="198"/>
      <c r="LBP1" s="198"/>
      <c r="LBQ1" s="198"/>
      <c r="LBR1" s="198"/>
      <c r="LBS1" s="198"/>
      <c r="LBT1" s="198"/>
      <c r="LBU1" s="198"/>
      <c r="LBV1" s="198"/>
      <c r="LBW1" s="198"/>
      <c r="LBX1" s="198"/>
      <c r="LBY1" s="198"/>
      <c r="LBZ1" s="198"/>
      <c r="LCA1" s="198"/>
      <c r="LCB1" s="198"/>
      <c r="LCC1" s="198"/>
      <c r="LCD1" s="198"/>
      <c r="LCE1" s="198"/>
      <c r="LCF1" s="198"/>
      <c r="LCG1" s="198"/>
      <c r="LCH1" s="198"/>
      <c r="LCI1" s="198"/>
      <c r="LCJ1" s="198"/>
      <c r="LCK1" s="198"/>
      <c r="LCL1" s="198"/>
      <c r="LCM1" s="198"/>
      <c r="LCN1" s="198"/>
      <c r="LCO1" s="198"/>
      <c r="LCP1" s="198"/>
      <c r="LCQ1" s="198"/>
      <c r="LCR1" s="198"/>
      <c r="LCS1" s="198"/>
      <c r="LCT1" s="198"/>
      <c r="LCU1" s="198"/>
      <c r="LCV1" s="198"/>
      <c r="LCW1" s="198"/>
      <c r="LCX1" s="198"/>
      <c r="LCY1" s="198"/>
      <c r="LCZ1" s="198"/>
      <c r="LDA1" s="198"/>
      <c r="LDB1" s="198"/>
      <c r="LDC1" s="198"/>
      <c r="LDD1" s="198"/>
      <c r="LDE1" s="198"/>
      <c r="LDF1" s="198"/>
      <c r="LDG1" s="198"/>
      <c r="LDH1" s="198"/>
      <c r="LDI1" s="198"/>
      <c r="LDJ1" s="198"/>
      <c r="LDK1" s="198"/>
      <c r="LDL1" s="198"/>
      <c r="LDM1" s="198"/>
      <c r="LDN1" s="198"/>
      <c r="LDO1" s="198"/>
      <c r="LDP1" s="198"/>
      <c r="LDQ1" s="198"/>
      <c r="LDR1" s="198"/>
      <c r="LDS1" s="198"/>
      <c r="LDT1" s="198"/>
      <c r="LDU1" s="198"/>
      <c r="LDV1" s="198"/>
      <c r="LDW1" s="198"/>
      <c r="LDX1" s="198"/>
      <c r="LDY1" s="198"/>
      <c r="LDZ1" s="198"/>
      <c r="LEA1" s="198"/>
      <c r="LEB1" s="198"/>
      <c r="LEC1" s="198"/>
      <c r="LED1" s="198"/>
      <c r="LEE1" s="198"/>
      <c r="LEF1" s="198"/>
      <c r="LEG1" s="198"/>
      <c r="LEH1" s="198"/>
      <c r="LEI1" s="198"/>
      <c r="LEJ1" s="198"/>
      <c r="LEK1" s="198"/>
      <c r="LEL1" s="198"/>
      <c r="LEM1" s="198"/>
      <c r="LEN1" s="198"/>
      <c r="LEO1" s="198"/>
      <c r="LEP1" s="198"/>
      <c r="LEQ1" s="198"/>
      <c r="LER1" s="198"/>
      <c r="LES1" s="198"/>
      <c r="LET1" s="198"/>
      <c r="LEU1" s="198"/>
      <c r="LEV1" s="198"/>
      <c r="LEW1" s="198"/>
      <c r="LEX1" s="198"/>
      <c r="LEY1" s="198"/>
      <c r="LEZ1" s="198"/>
      <c r="LFA1" s="198"/>
      <c r="LFB1" s="198"/>
      <c r="LFC1" s="198"/>
      <c r="LFD1" s="198"/>
      <c r="LFE1" s="198"/>
      <c r="LFF1" s="198"/>
      <c r="LFG1" s="198"/>
      <c r="LFH1" s="198"/>
      <c r="LFI1" s="198"/>
      <c r="LFJ1" s="198"/>
      <c r="LFK1" s="198"/>
      <c r="LFL1" s="198"/>
      <c r="LFM1" s="198"/>
      <c r="LFN1" s="198"/>
      <c r="LFO1" s="198"/>
      <c r="LFP1" s="198"/>
      <c r="LFQ1" s="198"/>
      <c r="LFR1" s="198"/>
      <c r="LFS1" s="198"/>
      <c r="LFT1" s="198"/>
      <c r="LFU1" s="198"/>
      <c r="LFV1" s="198"/>
      <c r="LFW1" s="198"/>
      <c r="LFX1" s="198"/>
      <c r="LFY1" s="198"/>
      <c r="LFZ1" s="198"/>
      <c r="LGA1" s="198"/>
      <c r="LGB1" s="198"/>
      <c r="LGC1" s="198"/>
      <c r="LGD1" s="198"/>
      <c r="LGE1" s="198"/>
      <c r="LGF1" s="198"/>
      <c r="LGG1" s="198"/>
      <c r="LGH1" s="198"/>
      <c r="LGI1" s="198"/>
      <c r="LGJ1" s="198"/>
      <c r="LGK1" s="198"/>
      <c r="LGL1" s="198"/>
      <c r="LGM1" s="198"/>
      <c r="LGN1" s="198"/>
      <c r="LGO1" s="198"/>
      <c r="LGP1" s="198"/>
      <c r="LGQ1" s="198"/>
      <c r="LGR1" s="198"/>
      <c r="LGS1" s="198"/>
      <c r="LGT1" s="198"/>
      <c r="LGU1" s="198"/>
      <c r="LGV1" s="198"/>
      <c r="LGW1" s="198"/>
      <c r="LGX1" s="198"/>
      <c r="LGY1" s="198"/>
      <c r="LGZ1" s="198"/>
      <c r="LHA1" s="198"/>
      <c r="LHB1" s="198"/>
      <c r="LHC1" s="198"/>
      <c r="LHD1" s="198"/>
      <c r="LHE1" s="198"/>
      <c r="LHF1" s="198"/>
      <c r="LHG1" s="198"/>
      <c r="LHH1" s="198"/>
      <c r="LHI1" s="198"/>
      <c r="LHJ1" s="198"/>
      <c r="LHK1" s="198"/>
      <c r="LHL1" s="198"/>
      <c r="LHM1" s="198"/>
      <c r="LHN1" s="198"/>
      <c r="LHO1" s="198"/>
      <c r="LHP1" s="198"/>
      <c r="LHQ1" s="198"/>
      <c r="LHR1" s="198"/>
      <c r="LHS1" s="198"/>
      <c r="LHT1" s="198"/>
      <c r="LHU1" s="198"/>
      <c r="LHV1" s="198"/>
      <c r="LHW1" s="198"/>
      <c r="LHX1" s="198"/>
      <c r="LHY1" s="198"/>
      <c r="LHZ1" s="198"/>
      <c r="LIA1" s="198"/>
      <c r="LIB1" s="198"/>
      <c r="LIC1" s="198"/>
      <c r="LID1" s="198"/>
      <c r="LIE1" s="198"/>
      <c r="LIF1" s="198"/>
      <c r="LIG1" s="198"/>
      <c r="LIH1" s="198"/>
      <c r="LII1" s="198"/>
      <c r="LIJ1" s="198"/>
      <c r="LIK1" s="198"/>
      <c r="LIL1" s="198"/>
      <c r="LIM1" s="198"/>
      <c r="LIN1" s="198"/>
      <c r="LIO1" s="198"/>
      <c r="LIP1" s="198"/>
      <c r="LIQ1" s="198"/>
      <c r="LIR1" s="198"/>
      <c r="LIS1" s="198"/>
      <c r="LIT1" s="198"/>
      <c r="LIU1" s="198"/>
      <c r="LIV1" s="198"/>
      <c r="LIW1" s="198"/>
      <c r="LIX1" s="198"/>
      <c r="LIY1" s="198"/>
      <c r="LIZ1" s="198"/>
      <c r="LJA1" s="198"/>
      <c r="LJB1" s="198"/>
      <c r="LJC1" s="198"/>
      <c r="LJD1" s="198"/>
      <c r="LJE1" s="198"/>
      <c r="LJF1" s="198"/>
      <c r="LJG1" s="198"/>
      <c r="LJH1" s="198"/>
      <c r="LJI1" s="198"/>
      <c r="LJJ1" s="198"/>
      <c r="LJK1" s="198"/>
      <c r="LJL1" s="198"/>
      <c r="LJM1" s="198"/>
      <c r="LJN1" s="198"/>
      <c r="LJO1" s="198"/>
      <c r="LJP1" s="198"/>
      <c r="LJQ1" s="198"/>
      <c r="LJR1" s="198"/>
      <c r="LJS1" s="198"/>
      <c r="LJT1" s="198"/>
      <c r="LJU1" s="198"/>
      <c r="LJV1" s="198"/>
      <c r="LJW1" s="198"/>
      <c r="LJX1" s="198"/>
      <c r="LJY1" s="198"/>
      <c r="LJZ1" s="198"/>
      <c r="LKA1" s="198"/>
      <c r="LKB1" s="198"/>
      <c r="LKC1" s="198"/>
      <c r="LKD1" s="198"/>
      <c r="LKE1" s="198"/>
      <c r="LKF1" s="198"/>
      <c r="LKG1" s="198"/>
      <c r="LKH1" s="198"/>
      <c r="LKI1" s="198"/>
      <c r="LKJ1" s="198"/>
      <c r="LKK1" s="198"/>
      <c r="LKL1" s="198"/>
      <c r="LKM1" s="198"/>
      <c r="LKN1" s="198"/>
      <c r="LKO1" s="198"/>
      <c r="LKP1" s="198"/>
      <c r="LKQ1" s="198"/>
      <c r="LKR1" s="198"/>
      <c r="LKS1" s="198"/>
      <c r="LKT1" s="198"/>
      <c r="LKU1" s="198"/>
      <c r="LKV1" s="198"/>
      <c r="LKW1" s="198"/>
      <c r="LKX1" s="198"/>
      <c r="LKY1" s="198"/>
      <c r="LKZ1" s="198"/>
      <c r="LLA1" s="198"/>
      <c r="LLB1" s="198"/>
      <c r="LLC1" s="198"/>
      <c r="LLD1" s="198"/>
      <c r="LLE1" s="198"/>
      <c r="LLF1" s="198"/>
      <c r="LLG1" s="198"/>
      <c r="LLH1" s="198"/>
      <c r="LLI1" s="198"/>
      <c r="LLJ1" s="198"/>
      <c r="LLK1" s="198"/>
      <c r="LLL1" s="198"/>
      <c r="LLM1" s="198"/>
      <c r="LLN1" s="198"/>
      <c r="LLO1" s="198"/>
      <c r="LLP1" s="198"/>
      <c r="LLQ1" s="198"/>
      <c r="LLR1" s="198"/>
      <c r="LLS1" s="198"/>
      <c r="LLT1" s="198"/>
      <c r="LLU1" s="198"/>
      <c r="LLV1" s="198"/>
      <c r="LLW1" s="198"/>
      <c r="LLX1" s="198"/>
      <c r="LLY1" s="198"/>
      <c r="LLZ1" s="198"/>
      <c r="LMA1" s="198"/>
      <c r="LMB1" s="198"/>
      <c r="LMC1" s="198"/>
      <c r="LMD1" s="198"/>
      <c r="LME1" s="198"/>
      <c r="LMF1" s="198"/>
      <c r="LMG1" s="198"/>
      <c r="LMH1" s="198"/>
      <c r="LMI1" s="198"/>
      <c r="LMJ1" s="198"/>
      <c r="LMK1" s="198"/>
      <c r="LML1" s="198"/>
      <c r="LMM1" s="198"/>
      <c r="LMN1" s="198"/>
      <c r="LMO1" s="198"/>
      <c r="LMP1" s="198"/>
      <c r="LMQ1" s="198"/>
      <c r="LMR1" s="198"/>
      <c r="LMS1" s="198"/>
      <c r="LMT1" s="198"/>
      <c r="LMU1" s="198"/>
      <c r="LMV1" s="198"/>
      <c r="LMW1" s="198"/>
      <c r="LMX1" s="198"/>
      <c r="LMY1" s="198"/>
      <c r="LMZ1" s="198"/>
      <c r="LNA1" s="198"/>
      <c r="LNB1" s="198"/>
      <c r="LNC1" s="198"/>
      <c r="LND1" s="198"/>
      <c r="LNE1" s="198"/>
      <c r="LNF1" s="198"/>
      <c r="LNG1" s="198"/>
      <c r="LNH1" s="198"/>
      <c r="LNI1" s="198"/>
      <c r="LNJ1" s="198"/>
      <c r="LNK1" s="198"/>
      <c r="LNL1" s="198"/>
      <c r="LNM1" s="198"/>
      <c r="LNN1" s="198"/>
      <c r="LNO1" s="198"/>
      <c r="LNP1" s="198"/>
      <c r="LNQ1" s="198"/>
      <c r="LNR1" s="198"/>
      <c r="LNS1" s="198"/>
      <c r="LNT1" s="198"/>
      <c r="LNU1" s="198"/>
      <c r="LNV1" s="198"/>
      <c r="LNW1" s="198"/>
      <c r="LNX1" s="198"/>
      <c r="LNY1" s="198"/>
      <c r="LNZ1" s="198"/>
      <c r="LOA1" s="198"/>
      <c r="LOB1" s="198"/>
      <c r="LOC1" s="198"/>
      <c r="LOD1" s="198"/>
      <c r="LOE1" s="198"/>
      <c r="LOF1" s="198"/>
      <c r="LOG1" s="198"/>
      <c r="LOH1" s="198"/>
      <c r="LOI1" s="198"/>
      <c r="LOJ1" s="198"/>
      <c r="LOK1" s="198"/>
      <c r="LOL1" s="198"/>
      <c r="LOM1" s="198"/>
      <c r="LON1" s="198"/>
      <c r="LOO1" s="198"/>
      <c r="LOP1" s="198"/>
      <c r="LOQ1" s="198"/>
      <c r="LOR1" s="198"/>
      <c r="LOS1" s="198"/>
      <c r="LOT1" s="198"/>
      <c r="LOU1" s="198"/>
      <c r="LOV1" s="198"/>
      <c r="LOW1" s="198"/>
      <c r="LOX1" s="198"/>
      <c r="LOY1" s="198"/>
      <c r="LOZ1" s="198"/>
      <c r="LPA1" s="198"/>
      <c r="LPB1" s="198"/>
      <c r="LPC1" s="198"/>
      <c r="LPD1" s="198"/>
      <c r="LPE1" s="198"/>
      <c r="LPF1" s="198"/>
      <c r="LPG1" s="198"/>
      <c r="LPH1" s="198"/>
      <c r="LPI1" s="198"/>
      <c r="LPJ1" s="198"/>
      <c r="LPK1" s="198"/>
      <c r="LPL1" s="198"/>
      <c r="LPM1" s="198"/>
      <c r="LPN1" s="198"/>
      <c r="LPO1" s="198"/>
      <c r="LPP1" s="198"/>
      <c r="LPQ1" s="198"/>
      <c r="LPR1" s="198"/>
      <c r="LPS1" s="198"/>
      <c r="LPT1" s="198"/>
      <c r="LPU1" s="198"/>
      <c r="LPV1" s="198"/>
      <c r="LPW1" s="198"/>
      <c r="LPX1" s="198"/>
      <c r="LPY1" s="198"/>
      <c r="LPZ1" s="198"/>
      <c r="LQA1" s="198"/>
      <c r="LQB1" s="198"/>
      <c r="LQC1" s="198"/>
      <c r="LQD1" s="198"/>
      <c r="LQE1" s="198"/>
      <c r="LQF1" s="198"/>
      <c r="LQG1" s="198"/>
      <c r="LQH1" s="198"/>
      <c r="LQI1" s="198"/>
      <c r="LQJ1" s="198"/>
      <c r="LQK1" s="198"/>
      <c r="LQL1" s="198"/>
      <c r="LQM1" s="198"/>
      <c r="LQN1" s="198"/>
      <c r="LQO1" s="198"/>
      <c r="LQP1" s="198"/>
      <c r="LQQ1" s="198"/>
      <c r="LQR1" s="198"/>
      <c r="LQS1" s="198"/>
      <c r="LQT1" s="198"/>
      <c r="LQU1" s="198"/>
      <c r="LQV1" s="198"/>
      <c r="LQW1" s="198"/>
      <c r="LQX1" s="198"/>
      <c r="LQY1" s="198"/>
      <c r="LQZ1" s="198"/>
      <c r="LRA1" s="198"/>
      <c r="LRB1" s="198"/>
      <c r="LRC1" s="198"/>
      <c r="LRD1" s="198"/>
      <c r="LRE1" s="198"/>
      <c r="LRF1" s="198"/>
      <c r="LRG1" s="198"/>
      <c r="LRH1" s="198"/>
      <c r="LRI1" s="198"/>
      <c r="LRJ1" s="198"/>
      <c r="LRK1" s="198"/>
      <c r="LRL1" s="198"/>
      <c r="LRM1" s="198"/>
      <c r="LRN1" s="198"/>
      <c r="LRO1" s="198"/>
      <c r="LRP1" s="198"/>
      <c r="LRQ1" s="198"/>
      <c r="LRR1" s="198"/>
      <c r="LRS1" s="198"/>
      <c r="LRT1" s="198"/>
      <c r="LRU1" s="198"/>
      <c r="LRV1" s="198"/>
      <c r="LRW1" s="198"/>
      <c r="LRX1" s="198"/>
      <c r="LRY1" s="198"/>
      <c r="LRZ1" s="198"/>
      <c r="LSA1" s="198"/>
      <c r="LSB1" s="198"/>
      <c r="LSC1" s="198"/>
      <c r="LSD1" s="198"/>
      <c r="LSE1" s="198"/>
      <c r="LSF1" s="198"/>
      <c r="LSG1" s="198"/>
      <c r="LSH1" s="198"/>
      <c r="LSI1" s="198"/>
      <c r="LSJ1" s="198"/>
      <c r="LSK1" s="198"/>
      <c r="LSL1" s="198"/>
      <c r="LSM1" s="198"/>
      <c r="LSN1" s="198"/>
      <c r="LSO1" s="198"/>
      <c r="LSP1" s="198"/>
      <c r="LSQ1" s="198"/>
      <c r="LSR1" s="198"/>
      <c r="LSS1" s="198"/>
      <c r="LST1" s="198"/>
      <c r="LSU1" s="198"/>
      <c r="LSV1" s="198"/>
      <c r="LSW1" s="198"/>
      <c r="LSX1" s="198"/>
      <c r="LSY1" s="198"/>
      <c r="LSZ1" s="198"/>
      <c r="LTA1" s="198"/>
      <c r="LTB1" s="198"/>
      <c r="LTC1" s="198"/>
      <c r="LTD1" s="198"/>
      <c r="LTE1" s="198"/>
      <c r="LTF1" s="198"/>
      <c r="LTG1" s="198"/>
      <c r="LTH1" s="198"/>
      <c r="LTI1" s="198"/>
      <c r="LTJ1" s="198"/>
      <c r="LTK1" s="198"/>
      <c r="LTL1" s="198"/>
      <c r="LTM1" s="198"/>
      <c r="LTN1" s="198"/>
      <c r="LTO1" s="198"/>
      <c r="LTP1" s="198"/>
      <c r="LTQ1" s="198"/>
      <c r="LTR1" s="198"/>
      <c r="LTS1" s="198"/>
      <c r="LTT1" s="198"/>
      <c r="LTU1" s="198"/>
      <c r="LTV1" s="198"/>
      <c r="LTW1" s="198"/>
      <c r="LTX1" s="198"/>
      <c r="LTY1" s="198"/>
      <c r="LTZ1" s="198"/>
      <c r="LUA1" s="198"/>
      <c r="LUB1" s="198"/>
      <c r="LUC1" s="198"/>
      <c r="LUD1" s="198"/>
      <c r="LUE1" s="198"/>
      <c r="LUF1" s="198"/>
      <c r="LUG1" s="198"/>
      <c r="LUH1" s="198"/>
      <c r="LUI1" s="198"/>
      <c r="LUJ1" s="198"/>
      <c r="LUK1" s="198"/>
      <c r="LUL1" s="198"/>
      <c r="LUM1" s="198"/>
      <c r="LUN1" s="198"/>
      <c r="LUO1" s="198"/>
      <c r="LUP1" s="198"/>
      <c r="LUQ1" s="198"/>
      <c r="LUR1" s="198"/>
      <c r="LUS1" s="198"/>
      <c r="LUT1" s="198"/>
      <c r="LUU1" s="198"/>
      <c r="LUV1" s="198"/>
      <c r="LUW1" s="198"/>
      <c r="LUX1" s="198"/>
      <c r="LUY1" s="198"/>
      <c r="LUZ1" s="198"/>
      <c r="LVA1" s="198"/>
      <c r="LVB1" s="198"/>
      <c r="LVC1" s="198"/>
      <c r="LVD1" s="198"/>
      <c r="LVE1" s="198"/>
      <c r="LVF1" s="198"/>
      <c r="LVG1" s="198"/>
      <c r="LVH1" s="198"/>
      <c r="LVI1" s="198"/>
      <c r="LVJ1" s="198"/>
      <c r="LVK1" s="198"/>
      <c r="LVL1" s="198"/>
      <c r="LVM1" s="198"/>
      <c r="LVN1" s="198"/>
      <c r="LVO1" s="198"/>
      <c r="LVP1" s="198"/>
      <c r="LVQ1" s="198"/>
      <c r="LVR1" s="198"/>
      <c r="LVS1" s="198"/>
      <c r="LVT1" s="198"/>
      <c r="LVU1" s="198"/>
      <c r="LVV1" s="198"/>
      <c r="LVW1" s="198"/>
      <c r="LVX1" s="198"/>
      <c r="LVY1" s="198"/>
      <c r="LVZ1" s="198"/>
      <c r="LWA1" s="198"/>
      <c r="LWB1" s="198"/>
      <c r="LWC1" s="198"/>
      <c r="LWD1" s="198"/>
      <c r="LWE1" s="198"/>
      <c r="LWF1" s="198"/>
      <c r="LWG1" s="198"/>
      <c r="LWH1" s="198"/>
      <c r="LWI1" s="198"/>
      <c r="LWJ1" s="198"/>
      <c r="LWK1" s="198"/>
      <c r="LWL1" s="198"/>
      <c r="LWM1" s="198"/>
      <c r="LWN1" s="198"/>
      <c r="LWO1" s="198"/>
      <c r="LWP1" s="198"/>
      <c r="LWQ1" s="198"/>
      <c r="LWR1" s="198"/>
      <c r="LWS1" s="198"/>
      <c r="LWT1" s="198"/>
      <c r="LWU1" s="198"/>
      <c r="LWV1" s="198"/>
      <c r="LWW1" s="198"/>
      <c r="LWX1" s="198"/>
      <c r="LWY1" s="198"/>
      <c r="LWZ1" s="198"/>
      <c r="LXA1" s="198"/>
      <c r="LXB1" s="198"/>
      <c r="LXC1" s="198"/>
      <c r="LXD1" s="198"/>
      <c r="LXE1" s="198"/>
      <c r="LXF1" s="198"/>
      <c r="LXG1" s="198"/>
      <c r="LXH1" s="198"/>
      <c r="LXI1" s="198"/>
      <c r="LXJ1" s="198"/>
      <c r="LXK1" s="198"/>
      <c r="LXL1" s="198"/>
      <c r="LXM1" s="198"/>
      <c r="LXN1" s="198"/>
      <c r="LXO1" s="198"/>
      <c r="LXP1" s="198"/>
      <c r="LXQ1" s="198"/>
      <c r="LXR1" s="198"/>
      <c r="LXS1" s="198"/>
      <c r="LXT1" s="198"/>
      <c r="LXU1" s="198"/>
      <c r="LXV1" s="198"/>
      <c r="LXW1" s="198"/>
      <c r="LXX1" s="198"/>
      <c r="LXY1" s="198"/>
      <c r="LXZ1" s="198"/>
      <c r="LYA1" s="198"/>
      <c r="LYB1" s="198"/>
      <c r="LYC1" s="198"/>
      <c r="LYD1" s="198"/>
      <c r="LYE1" s="198"/>
      <c r="LYF1" s="198"/>
      <c r="LYG1" s="198"/>
      <c r="LYH1" s="198"/>
      <c r="LYI1" s="198"/>
      <c r="LYJ1" s="198"/>
      <c r="LYK1" s="198"/>
      <c r="LYL1" s="198"/>
      <c r="LYM1" s="198"/>
      <c r="LYN1" s="198"/>
      <c r="LYO1" s="198"/>
      <c r="LYP1" s="198"/>
      <c r="LYQ1" s="198"/>
      <c r="LYR1" s="198"/>
      <c r="LYS1" s="198"/>
      <c r="LYT1" s="198"/>
      <c r="LYU1" s="198"/>
      <c r="LYV1" s="198"/>
      <c r="LYW1" s="198"/>
      <c r="LYX1" s="198"/>
      <c r="LYY1" s="198"/>
      <c r="LYZ1" s="198"/>
      <c r="LZA1" s="198"/>
      <c r="LZB1" s="198"/>
      <c r="LZC1" s="198"/>
      <c r="LZD1" s="198"/>
      <c r="LZE1" s="198"/>
      <c r="LZF1" s="198"/>
      <c r="LZG1" s="198"/>
      <c r="LZH1" s="198"/>
      <c r="LZI1" s="198"/>
      <c r="LZJ1" s="198"/>
      <c r="LZK1" s="198"/>
      <c r="LZL1" s="198"/>
      <c r="LZM1" s="198"/>
      <c r="LZN1" s="198"/>
      <c r="LZO1" s="198"/>
      <c r="LZP1" s="198"/>
      <c r="LZQ1" s="198"/>
      <c r="LZR1" s="198"/>
      <c r="LZS1" s="198"/>
      <c r="LZT1" s="198"/>
      <c r="LZU1" s="198"/>
      <c r="LZV1" s="198"/>
      <c r="LZW1" s="198"/>
      <c r="LZX1" s="198"/>
      <c r="LZY1" s="198"/>
      <c r="LZZ1" s="198"/>
      <c r="MAA1" s="198"/>
      <c r="MAB1" s="198"/>
      <c r="MAC1" s="198"/>
      <c r="MAD1" s="198"/>
      <c r="MAE1" s="198"/>
      <c r="MAF1" s="198"/>
      <c r="MAG1" s="198"/>
      <c r="MAH1" s="198"/>
      <c r="MAI1" s="198"/>
      <c r="MAJ1" s="198"/>
      <c r="MAK1" s="198"/>
      <c r="MAL1" s="198"/>
      <c r="MAM1" s="198"/>
      <c r="MAN1" s="198"/>
      <c r="MAO1" s="198"/>
      <c r="MAP1" s="198"/>
      <c r="MAQ1" s="198"/>
      <c r="MAR1" s="198"/>
      <c r="MAS1" s="198"/>
      <c r="MAT1" s="198"/>
      <c r="MAU1" s="198"/>
      <c r="MAV1" s="198"/>
      <c r="MAW1" s="198"/>
      <c r="MAX1" s="198"/>
      <c r="MAY1" s="198"/>
      <c r="MAZ1" s="198"/>
      <c r="MBA1" s="198"/>
      <c r="MBB1" s="198"/>
      <c r="MBC1" s="198"/>
      <c r="MBD1" s="198"/>
      <c r="MBE1" s="198"/>
      <c r="MBF1" s="198"/>
      <c r="MBG1" s="198"/>
      <c r="MBH1" s="198"/>
      <c r="MBI1" s="198"/>
      <c r="MBJ1" s="198"/>
      <c r="MBK1" s="198"/>
      <c r="MBL1" s="198"/>
      <c r="MBM1" s="198"/>
      <c r="MBN1" s="198"/>
      <c r="MBO1" s="198"/>
      <c r="MBP1" s="198"/>
      <c r="MBQ1" s="198"/>
      <c r="MBR1" s="198"/>
      <c r="MBS1" s="198"/>
      <c r="MBT1" s="198"/>
      <c r="MBU1" s="198"/>
      <c r="MBV1" s="198"/>
      <c r="MBW1" s="198"/>
      <c r="MBX1" s="198"/>
      <c r="MBY1" s="198"/>
      <c r="MBZ1" s="198"/>
      <c r="MCA1" s="198"/>
      <c r="MCB1" s="198"/>
      <c r="MCC1" s="198"/>
      <c r="MCD1" s="198"/>
      <c r="MCE1" s="198"/>
      <c r="MCF1" s="198"/>
      <c r="MCG1" s="198"/>
      <c r="MCH1" s="198"/>
      <c r="MCI1" s="198"/>
      <c r="MCJ1" s="198"/>
      <c r="MCK1" s="198"/>
      <c r="MCL1" s="198"/>
      <c r="MCM1" s="198"/>
      <c r="MCN1" s="198"/>
      <c r="MCO1" s="198"/>
      <c r="MCP1" s="198"/>
      <c r="MCQ1" s="198"/>
      <c r="MCR1" s="198"/>
      <c r="MCS1" s="198"/>
      <c r="MCT1" s="198"/>
      <c r="MCU1" s="198"/>
      <c r="MCV1" s="198"/>
      <c r="MCW1" s="198"/>
      <c r="MCX1" s="198"/>
      <c r="MCY1" s="198"/>
      <c r="MCZ1" s="198"/>
      <c r="MDA1" s="198"/>
      <c r="MDB1" s="198"/>
      <c r="MDC1" s="198"/>
      <c r="MDD1" s="198"/>
      <c r="MDE1" s="198"/>
      <c r="MDF1" s="198"/>
      <c r="MDG1" s="198"/>
      <c r="MDH1" s="198"/>
      <c r="MDI1" s="198"/>
      <c r="MDJ1" s="198"/>
      <c r="MDK1" s="198"/>
      <c r="MDL1" s="198"/>
      <c r="MDM1" s="198"/>
      <c r="MDN1" s="198"/>
      <c r="MDO1" s="198"/>
      <c r="MDP1" s="198"/>
      <c r="MDQ1" s="198"/>
      <c r="MDR1" s="198"/>
      <c r="MDS1" s="198"/>
      <c r="MDT1" s="198"/>
      <c r="MDU1" s="198"/>
      <c r="MDV1" s="198"/>
      <c r="MDW1" s="198"/>
      <c r="MDX1" s="198"/>
      <c r="MDY1" s="198"/>
      <c r="MDZ1" s="198"/>
      <c r="MEA1" s="198"/>
      <c r="MEB1" s="198"/>
      <c r="MEC1" s="198"/>
      <c r="MED1" s="198"/>
      <c r="MEE1" s="198"/>
      <c r="MEF1" s="198"/>
      <c r="MEG1" s="198"/>
      <c r="MEH1" s="198"/>
      <c r="MEI1" s="198"/>
      <c r="MEJ1" s="198"/>
      <c r="MEK1" s="198"/>
      <c r="MEL1" s="198"/>
      <c r="MEM1" s="198"/>
      <c r="MEN1" s="198"/>
      <c r="MEO1" s="198"/>
      <c r="MEP1" s="198"/>
      <c r="MEQ1" s="198"/>
      <c r="MER1" s="198"/>
      <c r="MES1" s="198"/>
      <c r="MET1" s="198"/>
      <c r="MEU1" s="198"/>
      <c r="MEV1" s="198"/>
      <c r="MEW1" s="198"/>
      <c r="MEX1" s="198"/>
      <c r="MEY1" s="198"/>
      <c r="MEZ1" s="198"/>
      <c r="MFA1" s="198"/>
      <c r="MFB1" s="198"/>
      <c r="MFC1" s="198"/>
      <c r="MFD1" s="198"/>
      <c r="MFE1" s="198"/>
      <c r="MFF1" s="198"/>
      <c r="MFG1" s="198"/>
      <c r="MFH1" s="198"/>
      <c r="MFI1" s="198"/>
      <c r="MFJ1" s="198"/>
      <c r="MFK1" s="198"/>
      <c r="MFL1" s="198"/>
      <c r="MFM1" s="198"/>
      <c r="MFN1" s="198"/>
      <c r="MFO1" s="198"/>
      <c r="MFP1" s="198"/>
      <c r="MFQ1" s="198"/>
      <c r="MFR1" s="198"/>
      <c r="MFS1" s="198"/>
      <c r="MFT1" s="198"/>
      <c r="MFU1" s="198"/>
      <c r="MFV1" s="198"/>
      <c r="MFW1" s="198"/>
      <c r="MFX1" s="198"/>
      <c r="MFY1" s="198"/>
      <c r="MFZ1" s="198"/>
      <c r="MGA1" s="198"/>
      <c r="MGB1" s="198"/>
      <c r="MGC1" s="198"/>
      <c r="MGD1" s="198"/>
      <c r="MGE1" s="198"/>
      <c r="MGF1" s="198"/>
      <c r="MGG1" s="198"/>
      <c r="MGH1" s="198"/>
      <c r="MGI1" s="198"/>
      <c r="MGJ1" s="198"/>
      <c r="MGK1" s="198"/>
      <c r="MGL1" s="198"/>
      <c r="MGM1" s="198"/>
      <c r="MGN1" s="198"/>
      <c r="MGO1" s="198"/>
      <c r="MGP1" s="198"/>
      <c r="MGQ1" s="198"/>
      <c r="MGR1" s="198"/>
      <c r="MGS1" s="198"/>
      <c r="MGT1" s="198"/>
      <c r="MGU1" s="198"/>
      <c r="MGV1" s="198"/>
      <c r="MGW1" s="198"/>
      <c r="MGX1" s="198"/>
      <c r="MGY1" s="198"/>
      <c r="MGZ1" s="198"/>
      <c r="MHA1" s="198"/>
      <c r="MHB1" s="198"/>
      <c r="MHC1" s="198"/>
      <c r="MHD1" s="198"/>
      <c r="MHE1" s="198"/>
      <c r="MHF1" s="198"/>
      <c r="MHG1" s="198"/>
      <c r="MHH1" s="198"/>
      <c r="MHI1" s="198"/>
      <c r="MHJ1" s="198"/>
      <c r="MHK1" s="198"/>
      <c r="MHL1" s="198"/>
      <c r="MHM1" s="198"/>
      <c r="MHN1" s="198"/>
      <c r="MHO1" s="198"/>
      <c r="MHP1" s="198"/>
      <c r="MHQ1" s="198"/>
      <c r="MHR1" s="198"/>
      <c r="MHS1" s="198"/>
      <c r="MHT1" s="198"/>
      <c r="MHU1" s="198"/>
      <c r="MHV1" s="198"/>
      <c r="MHW1" s="198"/>
      <c r="MHX1" s="198"/>
      <c r="MHY1" s="198"/>
      <c r="MHZ1" s="198"/>
      <c r="MIA1" s="198"/>
      <c r="MIB1" s="198"/>
      <c r="MIC1" s="198"/>
      <c r="MID1" s="198"/>
      <c r="MIE1" s="198"/>
      <c r="MIF1" s="198"/>
      <c r="MIG1" s="198"/>
      <c r="MIH1" s="198"/>
      <c r="MII1" s="198"/>
      <c r="MIJ1" s="198"/>
      <c r="MIK1" s="198"/>
      <c r="MIL1" s="198"/>
      <c r="MIM1" s="198"/>
      <c r="MIN1" s="198"/>
      <c r="MIO1" s="198"/>
      <c r="MIP1" s="198"/>
      <c r="MIQ1" s="198"/>
      <c r="MIR1" s="198"/>
      <c r="MIS1" s="198"/>
      <c r="MIT1" s="198"/>
      <c r="MIU1" s="198"/>
      <c r="MIV1" s="198"/>
      <c r="MIW1" s="198"/>
      <c r="MIX1" s="198"/>
      <c r="MIY1" s="198"/>
      <c r="MIZ1" s="198"/>
      <c r="MJA1" s="198"/>
      <c r="MJB1" s="198"/>
      <c r="MJC1" s="198"/>
      <c r="MJD1" s="198"/>
      <c r="MJE1" s="198"/>
      <c r="MJF1" s="198"/>
      <c r="MJG1" s="198"/>
      <c r="MJH1" s="198"/>
      <c r="MJI1" s="198"/>
      <c r="MJJ1" s="198"/>
      <c r="MJK1" s="198"/>
      <c r="MJL1" s="198"/>
      <c r="MJM1" s="198"/>
      <c r="MJN1" s="198"/>
      <c r="MJO1" s="198"/>
      <c r="MJP1" s="198"/>
      <c r="MJQ1" s="198"/>
      <c r="MJR1" s="198"/>
      <c r="MJS1" s="198"/>
      <c r="MJT1" s="198"/>
      <c r="MJU1" s="198"/>
      <c r="MJV1" s="198"/>
      <c r="MJW1" s="198"/>
      <c r="MJX1" s="198"/>
      <c r="MJY1" s="198"/>
      <c r="MJZ1" s="198"/>
      <c r="MKA1" s="198"/>
      <c r="MKB1" s="198"/>
      <c r="MKC1" s="198"/>
      <c r="MKD1" s="198"/>
      <c r="MKE1" s="198"/>
      <c r="MKF1" s="198"/>
      <c r="MKG1" s="198"/>
      <c r="MKH1" s="198"/>
      <c r="MKI1" s="198"/>
      <c r="MKJ1" s="198"/>
      <c r="MKK1" s="198"/>
      <c r="MKL1" s="198"/>
      <c r="MKM1" s="198"/>
      <c r="MKN1" s="198"/>
      <c r="MKO1" s="198"/>
      <c r="MKP1" s="198"/>
      <c r="MKQ1" s="198"/>
      <c r="MKR1" s="198"/>
      <c r="MKS1" s="198"/>
      <c r="MKT1" s="198"/>
      <c r="MKU1" s="198"/>
      <c r="MKV1" s="198"/>
      <c r="MKW1" s="198"/>
      <c r="MKX1" s="198"/>
      <c r="MKY1" s="198"/>
      <c r="MKZ1" s="198"/>
      <c r="MLA1" s="198"/>
      <c r="MLB1" s="198"/>
      <c r="MLC1" s="198"/>
      <c r="MLD1" s="198"/>
      <c r="MLE1" s="198"/>
      <c r="MLF1" s="198"/>
      <c r="MLG1" s="198"/>
      <c r="MLH1" s="198"/>
      <c r="MLI1" s="198"/>
      <c r="MLJ1" s="198"/>
      <c r="MLK1" s="198"/>
      <c r="MLL1" s="198"/>
      <c r="MLM1" s="198"/>
      <c r="MLN1" s="198"/>
      <c r="MLO1" s="198"/>
      <c r="MLP1" s="198"/>
      <c r="MLQ1" s="198"/>
      <c r="MLR1" s="198"/>
      <c r="MLS1" s="198"/>
      <c r="MLT1" s="198"/>
      <c r="MLU1" s="198"/>
      <c r="MLV1" s="198"/>
      <c r="MLW1" s="198"/>
      <c r="MLX1" s="198"/>
      <c r="MLY1" s="198"/>
      <c r="MLZ1" s="198"/>
      <c r="MMA1" s="198"/>
      <c r="MMB1" s="198"/>
      <c r="MMC1" s="198"/>
      <c r="MMD1" s="198"/>
      <c r="MME1" s="198"/>
      <c r="MMF1" s="198"/>
      <c r="MMG1" s="198"/>
      <c r="MMH1" s="198"/>
      <c r="MMI1" s="198"/>
      <c r="MMJ1" s="198"/>
      <c r="MMK1" s="198"/>
      <c r="MML1" s="198"/>
      <c r="MMM1" s="198"/>
      <c r="MMN1" s="198"/>
      <c r="MMO1" s="198"/>
      <c r="MMP1" s="198"/>
      <c r="MMQ1" s="198"/>
      <c r="MMR1" s="198"/>
      <c r="MMS1" s="198"/>
      <c r="MMT1" s="198"/>
      <c r="MMU1" s="198"/>
      <c r="MMV1" s="198"/>
      <c r="MMW1" s="198"/>
      <c r="MMX1" s="198"/>
      <c r="MMY1" s="198"/>
      <c r="MMZ1" s="198"/>
      <c r="MNA1" s="198"/>
      <c r="MNB1" s="198"/>
      <c r="MNC1" s="198"/>
      <c r="MND1" s="198"/>
      <c r="MNE1" s="198"/>
      <c r="MNF1" s="198"/>
      <c r="MNG1" s="198"/>
      <c r="MNH1" s="198"/>
      <c r="MNI1" s="198"/>
      <c r="MNJ1" s="198"/>
      <c r="MNK1" s="198"/>
      <c r="MNL1" s="198"/>
      <c r="MNM1" s="198"/>
      <c r="MNN1" s="198"/>
      <c r="MNO1" s="198"/>
      <c r="MNP1" s="198"/>
      <c r="MNQ1" s="198"/>
      <c r="MNR1" s="198"/>
      <c r="MNS1" s="198"/>
      <c r="MNT1" s="198"/>
      <c r="MNU1" s="198"/>
      <c r="MNV1" s="198"/>
      <c r="MNW1" s="198"/>
      <c r="MNX1" s="198"/>
      <c r="MNY1" s="198"/>
      <c r="MNZ1" s="198"/>
      <c r="MOA1" s="198"/>
      <c r="MOB1" s="198"/>
      <c r="MOC1" s="198"/>
      <c r="MOD1" s="198"/>
      <c r="MOE1" s="198"/>
      <c r="MOF1" s="198"/>
      <c r="MOG1" s="198"/>
      <c r="MOH1" s="198"/>
      <c r="MOI1" s="198"/>
      <c r="MOJ1" s="198"/>
      <c r="MOK1" s="198"/>
      <c r="MOL1" s="198"/>
      <c r="MOM1" s="198"/>
      <c r="MON1" s="198"/>
      <c r="MOO1" s="198"/>
      <c r="MOP1" s="198"/>
      <c r="MOQ1" s="198"/>
      <c r="MOR1" s="198"/>
      <c r="MOS1" s="198"/>
      <c r="MOT1" s="198"/>
      <c r="MOU1" s="198"/>
      <c r="MOV1" s="198"/>
      <c r="MOW1" s="198"/>
      <c r="MOX1" s="198"/>
      <c r="MOY1" s="198"/>
      <c r="MOZ1" s="198"/>
      <c r="MPA1" s="198"/>
      <c r="MPB1" s="198"/>
      <c r="MPC1" s="198"/>
      <c r="MPD1" s="198"/>
      <c r="MPE1" s="198"/>
      <c r="MPF1" s="198"/>
      <c r="MPG1" s="198"/>
      <c r="MPH1" s="198"/>
      <c r="MPI1" s="198"/>
      <c r="MPJ1" s="198"/>
      <c r="MPK1" s="198"/>
      <c r="MPL1" s="198"/>
      <c r="MPM1" s="198"/>
      <c r="MPN1" s="198"/>
      <c r="MPO1" s="198"/>
      <c r="MPP1" s="198"/>
      <c r="MPQ1" s="198"/>
      <c r="MPR1" s="198"/>
      <c r="MPS1" s="198"/>
      <c r="MPT1" s="198"/>
      <c r="MPU1" s="198"/>
      <c r="MPV1" s="198"/>
      <c r="MPW1" s="198"/>
      <c r="MPX1" s="198"/>
      <c r="MPY1" s="198"/>
      <c r="MPZ1" s="198"/>
      <c r="MQA1" s="198"/>
      <c r="MQB1" s="198"/>
      <c r="MQC1" s="198"/>
      <c r="MQD1" s="198"/>
      <c r="MQE1" s="198"/>
      <c r="MQF1" s="198"/>
      <c r="MQG1" s="198"/>
      <c r="MQH1" s="198"/>
      <c r="MQI1" s="198"/>
      <c r="MQJ1" s="198"/>
      <c r="MQK1" s="198"/>
      <c r="MQL1" s="198"/>
      <c r="MQM1" s="198"/>
      <c r="MQN1" s="198"/>
      <c r="MQO1" s="198"/>
      <c r="MQP1" s="198"/>
      <c r="MQQ1" s="198"/>
      <c r="MQR1" s="198"/>
      <c r="MQS1" s="198"/>
      <c r="MQT1" s="198"/>
      <c r="MQU1" s="198"/>
      <c r="MQV1" s="198"/>
      <c r="MQW1" s="198"/>
      <c r="MQX1" s="198"/>
      <c r="MQY1" s="198"/>
      <c r="MQZ1" s="198"/>
      <c r="MRA1" s="198"/>
      <c r="MRB1" s="198"/>
      <c r="MRC1" s="198"/>
      <c r="MRD1" s="198"/>
      <c r="MRE1" s="198"/>
      <c r="MRF1" s="198"/>
      <c r="MRG1" s="198"/>
      <c r="MRH1" s="198"/>
      <c r="MRI1" s="198"/>
      <c r="MRJ1" s="198"/>
      <c r="MRK1" s="198"/>
      <c r="MRL1" s="198"/>
      <c r="MRM1" s="198"/>
      <c r="MRN1" s="198"/>
      <c r="MRO1" s="198"/>
      <c r="MRP1" s="198"/>
      <c r="MRQ1" s="198"/>
      <c r="MRR1" s="198"/>
      <c r="MRS1" s="198"/>
      <c r="MRT1" s="198"/>
      <c r="MRU1" s="198"/>
      <c r="MRV1" s="198"/>
      <c r="MRW1" s="198"/>
      <c r="MRX1" s="198"/>
      <c r="MRY1" s="198"/>
      <c r="MRZ1" s="198"/>
      <c r="MSA1" s="198"/>
      <c r="MSB1" s="198"/>
      <c r="MSC1" s="198"/>
      <c r="MSD1" s="198"/>
      <c r="MSE1" s="198"/>
      <c r="MSF1" s="198"/>
      <c r="MSG1" s="198"/>
      <c r="MSH1" s="198"/>
      <c r="MSI1" s="198"/>
      <c r="MSJ1" s="198"/>
      <c r="MSK1" s="198"/>
      <c r="MSL1" s="198"/>
      <c r="MSM1" s="198"/>
      <c r="MSN1" s="198"/>
      <c r="MSO1" s="198"/>
      <c r="MSP1" s="198"/>
      <c r="MSQ1" s="198"/>
      <c r="MSR1" s="198"/>
      <c r="MSS1" s="198"/>
      <c r="MST1" s="198"/>
      <c r="MSU1" s="198"/>
      <c r="MSV1" s="198"/>
      <c r="MSW1" s="198"/>
      <c r="MSX1" s="198"/>
      <c r="MSY1" s="198"/>
      <c r="MSZ1" s="198"/>
      <c r="MTA1" s="198"/>
      <c r="MTB1" s="198"/>
      <c r="MTC1" s="198"/>
      <c r="MTD1" s="198"/>
      <c r="MTE1" s="198"/>
      <c r="MTF1" s="198"/>
      <c r="MTG1" s="198"/>
      <c r="MTH1" s="198"/>
      <c r="MTI1" s="198"/>
      <c r="MTJ1" s="198"/>
      <c r="MTK1" s="198"/>
      <c r="MTL1" s="198"/>
      <c r="MTM1" s="198"/>
      <c r="MTN1" s="198"/>
      <c r="MTO1" s="198"/>
      <c r="MTP1" s="198"/>
      <c r="MTQ1" s="198"/>
      <c r="MTR1" s="198"/>
      <c r="MTS1" s="198"/>
      <c r="MTT1" s="198"/>
      <c r="MTU1" s="198"/>
      <c r="MTV1" s="198"/>
      <c r="MTW1" s="198"/>
      <c r="MTX1" s="198"/>
      <c r="MTY1" s="198"/>
      <c r="MTZ1" s="198"/>
      <c r="MUA1" s="198"/>
      <c r="MUB1" s="198"/>
      <c r="MUC1" s="198"/>
      <c r="MUD1" s="198"/>
      <c r="MUE1" s="198"/>
      <c r="MUF1" s="198"/>
      <c r="MUG1" s="198"/>
      <c r="MUH1" s="198"/>
      <c r="MUI1" s="198"/>
      <c r="MUJ1" s="198"/>
      <c r="MUK1" s="198"/>
      <c r="MUL1" s="198"/>
      <c r="MUM1" s="198"/>
      <c r="MUN1" s="198"/>
      <c r="MUO1" s="198"/>
      <c r="MUP1" s="198"/>
      <c r="MUQ1" s="198"/>
      <c r="MUR1" s="198"/>
      <c r="MUS1" s="198"/>
      <c r="MUT1" s="198"/>
      <c r="MUU1" s="198"/>
      <c r="MUV1" s="198"/>
      <c r="MUW1" s="198"/>
      <c r="MUX1" s="198"/>
      <c r="MUY1" s="198"/>
      <c r="MUZ1" s="198"/>
      <c r="MVA1" s="198"/>
      <c r="MVB1" s="198"/>
      <c r="MVC1" s="198"/>
      <c r="MVD1" s="198"/>
      <c r="MVE1" s="198"/>
      <c r="MVF1" s="198"/>
      <c r="MVG1" s="198"/>
      <c r="MVH1" s="198"/>
      <c r="MVI1" s="198"/>
      <c r="MVJ1" s="198"/>
      <c r="MVK1" s="198"/>
      <c r="MVL1" s="198"/>
      <c r="MVM1" s="198"/>
      <c r="MVN1" s="198"/>
      <c r="MVO1" s="198"/>
      <c r="MVP1" s="198"/>
      <c r="MVQ1" s="198"/>
      <c r="MVR1" s="198"/>
      <c r="MVS1" s="198"/>
      <c r="MVT1" s="198"/>
      <c r="MVU1" s="198"/>
      <c r="MVV1" s="198"/>
      <c r="MVW1" s="198"/>
      <c r="MVX1" s="198"/>
      <c r="MVY1" s="198"/>
      <c r="MVZ1" s="198"/>
      <c r="MWA1" s="198"/>
      <c r="MWB1" s="198"/>
      <c r="MWC1" s="198"/>
      <c r="MWD1" s="198"/>
      <c r="MWE1" s="198"/>
      <c r="MWF1" s="198"/>
      <c r="MWG1" s="198"/>
      <c r="MWH1" s="198"/>
      <c r="MWI1" s="198"/>
      <c r="MWJ1" s="198"/>
      <c r="MWK1" s="198"/>
      <c r="MWL1" s="198"/>
      <c r="MWM1" s="198"/>
      <c r="MWN1" s="198"/>
      <c r="MWO1" s="198"/>
      <c r="MWP1" s="198"/>
      <c r="MWQ1" s="198"/>
      <c r="MWR1" s="198"/>
      <c r="MWS1" s="198"/>
      <c r="MWT1" s="198"/>
      <c r="MWU1" s="198"/>
      <c r="MWV1" s="198"/>
      <c r="MWW1" s="198"/>
      <c r="MWX1" s="198"/>
      <c r="MWY1" s="198"/>
      <c r="MWZ1" s="198"/>
      <c r="MXA1" s="198"/>
      <c r="MXB1" s="198"/>
      <c r="MXC1" s="198"/>
      <c r="MXD1" s="198"/>
      <c r="MXE1" s="198"/>
      <c r="MXF1" s="198"/>
      <c r="MXG1" s="198"/>
      <c r="MXH1" s="198"/>
      <c r="MXI1" s="198"/>
      <c r="MXJ1" s="198"/>
      <c r="MXK1" s="198"/>
      <c r="MXL1" s="198"/>
      <c r="MXM1" s="198"/>
      <c r="MXN1" s="198"/>
      <c r="MXO1" s="198"/>
      <c r="MXP1" s="198"/>
      <c r="MXQ1" s="198"/>
      <c r="MXR1" s="198"/>
      <c r="MXS1" s="198"/>
      <c r="MXT1" s="198"/>
      <c r="MXU1" s="198"/>
      <c r="MXV1" s="198"/>
      <c r="MXW1" s="198"/>
      <c r="MXX1" s="198"/>
      <c r="MXY1" s="198"/>
      <c r="MXZ1" s="198"/>
      <c r="MYA1" s="198"/>
      <c r="MYB1" s="198"/>
      <c r="MYC1" s="198"/>
      <c r="MYD1" s="198"/>
      <c r="MYE1" s="198"/>
      <c r="MYF1" s="198"/>
      <c r="MYG1" s="198"/>
      <c r="MYH1" s="198"/>
      <c r="MYI1" s="198"/>
      <c r="MYJ1" s="198"/>
      <c r="MYK1" s="198"/>
      <c r="MYL1" s="198"/>
      <c r="MYM1" s="198"/>
      <c r="MYN1" s="198"/>
      <c r="MYO1" s="198"/>
      <c r="MYP1" s="198"/>
      <c r="MYQ1" s="198"/>
      <c r="MYR1" s="198"/>
      <c r="MYS1" s="198"/>
      <c r="MYT1" s="198"/>
      <c r="MYU1" s="198"/>
      <c r="MYV1" s="198"/>
      <c r="MYW1" s="198"/>
      <c r="MYX1" s="198"/>
      <c r="MYY1" s="198"/>
      <c r="MYZ1" s="198"/>
      <c r="MZA1" s="198"/>
      <c r="MZB1" s="198"/>
      <c r="MZC1" s="198"/>
      <c r="MZD1" s="198"/>
      <c r="MZE1" s="198"/>
      <c r="MZF1" s="198"/>
      <c r="MZG1" s="198"/>
      <c r="MZH1" s="198"/>
      <c r="MZI1" s="198"/>
      <c r="MZJ1" s="198"/>
      <c r="MZK1" s="198"/>
      <c r="MZL1" s="198"/>
      <c r="MZM1" s="198"/>
      <c r="MZN1" s="198"/>
      <c r="MZO1" s="198"/>
      <c r="MZP1" s="198"/>
      <c r="MZQ1" s="198"/>
      <c r="MZR1" s="198"/>
      <c r="MZS1" s="198"/>
      <c r="MZT1" s="198"/>
      <c r="MZU1" s="198"/>
      <c r="MZV1" s="198"/>
      <c r="MZW1" s="198"/>
      <c r="MZX1" s="198"/>
      <c r="MZY1" s="198"/>
      <c r="MZZ1" s="198"/>
      <c r="NAA1" s="198"/>
      <c r="NAB1" s="198"/>
      <c r="NAC1" s="198"/>
      <c r="NAD1" s="198"/>
      <c r="NAE1" s="198"/>
      <c r="NAF1" s="198"/>
      <c r="NAG1" s="198"/>
      <c r="NAH1" s="198"/>
      <c r="NAI1" s="198"/>
      <c r="NAJ1" s="198"/>
      <c r="NAK1" s="198"/>
      <c r="NAL1" s="198"/>
      <c r="NAM1" s="198"/>
      <c r="NAN1" s="198"/>
      <c r="NAO1" s="198"/>
      <c r="NAP1" s="198"/>
      <c r="NAQ1" s="198"/>
      <c r="NAR1" s="198"/>
      <c r="NAS1" s="198"/>
      <c r="NAT1" s="198"/>
      <c r="NAU1" s="198"/>
      <c r="NAV1" s="198"/>
      <c r="NAW1" s="198"/>
      <c r="NAX1" s="198"/>
      <c r="NAY1" s="198"/>
      <c r="NAZ1" s="198"/>
      <c r="NBA1" s="198"/>
      <c r="NBB1" s="198"/>
      <c r="NBC1" s="198"/>
      <c r="NBD1" s="198"/>
      <c r="NBE1" s="198"/>
      <c r="NBF1" s="198"/>
      <c r="NBG1" s="198"/>
      <c r="NBH1" s="198"/>
      <c r="NBI1" s="198"/>
      <c r="NBJ1" s="198"/>
      <c r="NBK1" s="198"/>
      <c r="NBL1" s="198"/>
      <c r="NBM1" s="198"/>
      <c r="NBN1" s="198"/>
      <c r="NBO1" s="198"/>
      <c r="NBP1" s="198"/>
      <c r="NBQ1" s="198"/>
      <c r="NBR1" s="198"/>
      <c r="NBS1" s="198"/>
      <c r="NBT1" s="198"/>
      <c r="NBU1" s="198"/>
      <c r="NBV1" s="198"/>
      <c r="NBW1" s="198"/>
      <c r="NBX1" s="198"/>
      <c r="NBY1" s="198"/>
      <c r="NBZ1" s="198"/>
      <c r="NCA1" s="198"/>
      <c r="NCB1" s="198"/>
      <c r="NCC1" s="198"/>
      <c r="NCD1" s="198"/>
      <c r="NCE1" s="198"/>
      <c r="NCF1" s="198"/>
      <c r="NCG1" s="198"/>
      <c r="NCH1" s="198"/>
      <c r="NCI1" s="198"/>
      <c r="NCJ1" s="198"/>
      <c r="NCK1" s="198"/>
      <c r="NCL1" s="198"/>
      <c r="NCM1" s="198"/>
      <c r="NCN1" s="198"/>
      <c r="NCO1" s="198"/>
      <c r="NCP1" s="198"/>
      <c r="NCQ1" s="198"/>
      <c r="NCR1" s="198"/>
      <c r="NCS1" s="198"/>
      <c r="NCT1" s="198"/>
      <c r="NCU1" s="198"/>
      <c r="NCV1" s="198"/>
      <c r="NCW1" s="198"/>
      <c r="NCX1" s="198"/>
      <c r="NCY1" s="198"/>
      <c r="NCZ1" s="198"/>
      <c r="NDA1" s="198"/>
      <c r="NDB1" s="198"/>
      <c r="NDC1" s="198"/>
      <c r="NDD1" s="198"/>
      <c r="NDE1" s="198"/>
      <c r="NDF1" s="198"/>
      <c r="NDG1" s="198"/>
      <c r="NDH1" s="198"/>
      <c r="NDI1" s="198"/>
      <c r="NDJ1" s="198"/>
      <c r="NDK1" s="198"/>
      <c r="NDL1" s="198"/>
      <c r="NDM1" s="198"/>
      <c r="NDN1" s="198"/>
      <c r="NDO1" s="198"/>
      <c r="NDP1" s="198"/>
      <c r="NDQ1" s="198"/>
      <c r="NDR1" s="198"/>
      <c r="NDS1" s="198"/>
      <c r="NDT1" s="198"/>
      <c r="NDU1" s="198"/>
      <c r="NDV1" s="198"/>
      <c r="NDW1" s="198"/>
      <c r="NDX1" s="198"/>
      <c r="NDY1" s="198"/>
      <c r="NDZ1" s="198"/>
      <c r="NEA1" s="198"/>
      <c r="NEB1" s="198"/>
      <c r="NEC1" s="198"/>
      <c r="NED1" s="198"/>
      <c r="NEE1" s="198"/>
      <c r="NEF1" s="198"/>
      <c r="NEG1" s="198"/>
      <c r="NEH1" s="198"/>
      <c r="NEI1" s="198"/>
      <c r="NEJ1" s="198"/>
      <c r="NEK1" s="198"/>
      <c r="NEL1" s="198"/>
      <c r="NEM1" s="198"/>
      <c r="NEN1" s="198"/>
      <c r="NEO1" s="198"/>
      <c r="NEP1" s="198"/>
      <c r="NEQ1" s="198"/>
      <c r="NER1" s="198"/>
      <c r="NES1" s="198"/>
      <c r="NET1" s="198"/>
      <c r="NEU1" s="198"/>
      <c r="NEV1" s="198"/>
      <c r="NEW1" s="198"/>
      <c r="NEX1" s="198"/>
      <c r="NEY1" s="198"/>
      <c r="NEZ1" s="198"/>
      <c r="NFA1" s="198"/>
      <c r="NFB1" s="198"/>
      <c r="NFC1" s="198"/>
      <c r="NFD1" s="198"/>
      <c r="NFE1" s="198"/>
      <c r="NFF1" s="198"/>
      <c r="NFG1" s="198"/>
      <c r="NFH1" s="198"/>
      <c r="NFI1" s="198"/>
      <c r="NFJ1" s="198"/>
      <c r="NFK1" s="198"/>
      <c r="NFL1" s="198"/>
      <c r="NFM1" s="198"/>
      <c r="NFN1" s="198"/>
      <c r="NFO1" s="198"/>
      <c r="NFP1" s="198"/>
      <c r="NFQ1" s="198"/>
      <c r="NFR1" s="198"/>
      <c r="NFS1" s="198"/>
      <c r="NFT1" s="198"/>
      <c r="NFU1" s="198"/>
      <c r="NFV1" s="198"/>
      <c r="NFW1" s="198"/>
      <c r="NFX1" s="198"/>
      <c r="NFY1" s="198"/>
      <c r="NFZ1" s="198"/>
      <c r="NGA1" s="198"/>
      <c r="NGB1" s="198"/>
      <c r="NGC1" s="198"/>
      <c r="NGD1" s="198"/>
      <c r="NGE1" s="198"/>
      <c r="NGF1" s="198"/>
      <c r="NGG1" s="198"/>
      <c r="NGH1" s="198"/>
      <c r="NGI1" s="198"/>
      <c r="NGJ1" s="198"/>
      <c r="NGK1" s="198"/>
      <c r="NGL1" s="198"/>
      <c r="NGM1" s="198"/>
      <c r="NGN1" s="198"/>
      <c r="NGO1" s="198"/>
      <c r="NGP1" s="198"/>
      <c r="NGQ1" s="198"/>
      <c r="NGR1" s="198"/>
      <c r="NGS1" s="198"/>
      <c r="NGT1" s="198"/>
      <c r="NGU1" s="198"/>
      <c r="NGV1" s="198"/>
      <c r="NGW1" s="198"/>
      <c r="NGX1" s="198"/>
      <c r="NGY1" s="198"/>
      <c r="NGZ1" s="198"/>
      <c r="NHA1" s="198"/>
      <c r="NHB1" s="198"/>
      <c r="NHC1" s="198"/>
      <c r="NHD1" s="198"/>
      <c r="NHE1" s="198"/>
      <c r="NHF1" s="198"/>
      <c r="NHG1" s="198"/>
      <c r="NHH1" s="198"/>
      <c r="NHI1" s="198"/>
      <c r="NHJ1" s="198"/>
      <c r="NHK1" s="198"/>
      <c r="NHL1" s="198"/>
      <c r="NHM1" s="198"/>
      <c r="NHN1" s="198"/>
      <c r="NHO1" s="198"/>
      <c r="NHP1" s="198"/>
      <c r="NHQ1" s="198"/>
      <c r="NHR1" s="198"/>
      <c r="NHS1" s="198"/>
      <c r="NHT1" s="198"/>
      <c r="NHU1" s="198"/>
      <c r="NHV1" s="198"/>
      <c r="NHW1" s="198"/>
      <c r="NHX1" s="198"/>
      <c r="NHY1" s="198"/>
      <c r="NHZ1" s="198"/>
      <c r="NIA1" s="198"/>
      <c r="NIB1" s="198"/>
      <c r="NIC1" s="198"/>
      <c r="NID1" s="198"/>
      <c r="NIE1" s="198"/>
      <c r="NIF1" s="198"/>
      <c r="NIG1" s="198"/>
      <c r="NIH1" s="198"/>
      <c r="NII1" s="198"/>
      <c r="NIJ1" s="198"/>
      <c r="NIK1" s="198"/>
      <c r="NIL1" s="198"/>
      <c r="NIM1" s="198"/>
      <c r="NIN1" s="198"/>
      <c r="NIO1" s="198"/>
      <c r="NIP1" s="198"/>
      <c r="NIQ1" s="198"/>
      <c r="NIR1" s="198"/>
      <c r="NIS1" s="198"/>
      <c r="NIT1" s="198"/>
      <c r="NIU1" s="198"/>
      <c r="NIV1" s="198"/>
      <c r="NIW1" s="198"/>
      <c r="NIX1" s="198"/>
      <c r="NIY1" s="198"/>
      <c r="NIZ1" s="198"/>
      <c r="NJA1" s="198"/>
      <c r="NJB1" s="198"/>
      <c r="NJC1" s="198"/>
      <c r="NJD1" s="198"/>
      <c r="NJE1" s="198"/>
      <c r="NJF1" s="198"/>
      <c r="NJG1" s="198"/>
      <c r="NJH1" s="198"/>
      <c r="NJI1" s="198"/>
      <c r="NJJ1" s="198"/>
      <c r="NJK1" s="198"/>
      <c r="NJL1" s="198"/>
      <c r="NJM1" s="198"/>
      <c r="NJN1" s="198"/>
      <c r="NJO1" s="198"/>
      <c r="NJP1" s="198"/>
      <c r="NJQ1" s="198"/>
      <c r="NJR1" s="198"/>
      <c r="NJS1" s="198"/>
      <c r="NJT1" s="198"/>
      <c r="NJU1" s="198"/>
      <c r="NJV1" s="198"/>
      <c r="NJW1" s="198"/>
      <c r="NJX1" s="198"/>
      <c r="NJY1" s="198"/>
      <c r="NJZ1" s="198"/>
      <c r="NKA1" s="198"/>
      <c r="NKB1" s="198"/>
      <c r="NKC1" s="198"/>
      <c r="NKD1" s="198"/>
      <c r="NKE1" s="198"/>
      <c r="NKF1" s="198"/>
      <c r="NKG1" s="198"/>
      <c r="NKH1" s="198"/>
      <c r="NKI1" s="198"/>
      <c r="NKJ1" s="198"/>
      <c r="NKK1" s="198"/>
      <c r="NKL1" s="198"/>
      <c r="NKM1" s="198"/>
      <c r="NKN1" s="198"/>
      <c r="NKO1" s="198"/>
      <c r="NKP1" s="198"/>
      <c r="NKQ1" s="198"/>
      <c r="NKR1" s="198"/>
      <c r="NKS1" s="198"/>
      <c r="NKT1" s="198"/>
      <c r="NKU1" s="198"/>
      <c r="NKV1" s="198"/>
      <c r="NKW1" s="198"/>
      <c r="NKX1" s="198"/>
      <c r="NKY1" s="198"/>
      <c r="NKZ1" s="198"/>
      <c r="NLA1" s="198"/>
      <c r="NLB1" s="198"/>
      <c r="NLC1" s="198"/>
      <c r="NLD1" s="198"/>
      <c r="NLE1" s="198"/>
      <c r="NLF1" s="198"/>
      <c r="NLG1" s="198"/>
      <c r="NLH1" s="198"/>
      <c r="NLI1" s="198"/>
      <c r="NLJ1" s="198"/>
      <c r="NLK1" s="198"/>
      <c r="NLL1" s="198"/>
      <c r="NLM1" s="198"/>
      <c r="NLN1" s="198"/>
      <c r="NLO1" s="198"/>
      <c r="NLP1" s="198"/>
      <c r="NLQ1" s="198"/>
      <c r="NLR1" s="198"/>
      <c r="NLS1" s="198"/>
      <c r="NLT1" s="198"/>
      <c r="NLU1" s="198"/>
      <c r="NLV1" s="198"/>
      <c r="NLW1" s="198"/>
      <c r="NLX1" s="198"/>
      <c r="NLY1" s="198"/>
      <c r="NLZ1" s="198"/>
      <c r="NMA1" s="198"/>
      <c r="NMB1" s="198"/>
      <c r="NMC1" s="198"/>
      <c r="NMD1" s="198"/>
      <c r="NME1" s="198"/>
      <c r="NMF1" s="198"/>
      <c r="NMG1" s="198"/>
      <c r="NMH1" s="198"/>
      <c r="NMI1" s="198"/>
      <c r="NMJ1" s="198"/>
      <c r="NMK1" s="198"/>
      <c r="NML1" s="198"/>
      <c r="NMM1" s="198"/>
      <c r="NMN1" s="198"/>
      <c r="NMO1" s="198"/>
      <c r="NMP1" s="198"/>
      <c r="NMQ1" s="198"/>
      <c r="NMR1" s="198"/>
      <c r="NMS1" s="198"/>
      <c r="NMT1" s="198"/>
      <c r="NMU1" s="198"/>
      <c r="NMV1" s="198"/>
      <c r="NMW1" s="198"/>
      <c r="NMX1" s="198"/>
      <c r="NMY1" s="198"/>
      <c r="NMZ1" s="198"/>
      <c r="NNA1" s="198"/>
      <c r="NNB1" s="198"/>
      <c r="NNC1" s="198"/>
      <c r="NND1" s="198"/>
      <c r="NNE1" s="198"/>
      <c r="NNF1" s="198"/>
      <c r="NNG1" s="198"/>
      <c r="NNH1" s="198"/>
      <c r="NNI1" s="198"/>
      <c r="NNJ1" s="198"/>
      <c r="NNK1" s="198"/>
      <c r="NNL1" s="198"/>
      <c r="NNM1" s="198"/>
      <c r="NNN1" s="198"/>
      <c r="NNO1" s="198"/>
      <c r="NNP1" s="198"/>
      <c r="NNQ1" s="198"/>
      <c r="NNR1" s="198"/>
      <c r="NNS1" s="198"/>
      <c r="NNT1" s="198"/>
      <c r="NNU1" s="198"/>
      <c r="NNV1" s="198"/>
      <c r="NNW1" s="198"/>
      <c r="NNX1" s="198"/>
      <c r="NNY1" s="198"/>
      <c r="NNZ1" s="198"/>
      <c r="NOA1" s="198"/>
      <c r="NOB1" s="198"/>
      <c r="NOC1" s="198"/>
      <c r="NOD1" s="198"/>
      <c r="NOE1" s="198"/>
      <c r="NOF1" s="198"/>
      <c r="NOG1" s="198"/>
      <c r="NOH1" s="198"/>
      <c r="NOI1" s="198"/>
      <c r="NOJ1" s="198"/>
      <c r="NOK1" s="198"/>
      <c r="NOL1" s="198"/>
      <c r="NOM1" s="198"/>
      <c r="NON1" s="198"/>
      <c r="NOO1" s="198"/>
      <c r="NOP1" s="198"/>
      <c r="NOQ1" s="198"/>
      <c r="NOR1" s="198"/>
      <c r="NOS1" s="198"/>
      <c r="NOT1" s="198"/>
      <c r="NOU1" s="198"/>
      <c r="NOV1" s="198"/>
      <c r="NOW1" s="198"/>
      <c r="NOX1" s="198"/>
      <c r="NOY1" s="198"/>
      <c r="NOZ1" s="198"/>
      <c r="NPA1" s="198"/>
      <c r="NPB1" s="198"/>
      <c r="NPC1" s="198"/>
      <c r="NPD1" s="198"/>
      <c r="NPE1" s="198"/>
      <c r="NPF1" s="198"/>
      <c r="NPG1" s="198"/>
      <c r="NPH1" s="198"/>
      <c r="NPI1" s="198"/>
      <c r="NPJ1" s="198"/>
      <c r="NPK1" s="198"/>
      <c r="NPL1" s="198"/>
      <c r="NPM1" s="198"/>
      <c r="NPN1" s="198"/>
      <c r="NPO1" s="198"/>
      <c r="NPP1" s="198"/>
      <c r="NPQ1" s="198"/>
      <c r="NPR1" s="198"/>
      <c r="NPS1" s="198"/>
      <c r="NPT1" s="198"/>
      <c r="NPU1" s="198"/>
      <c r="NPV1" s="198"/>
      <c r="NPW1" s="198"/>
      <c r="NPX1" s="198"/>
      <c r="NPY1" s="198"/>
      <c r="NPZ1" s="198"/>
      <c r="NQA1" s="198"/>
      <c r="NQB1" s="198"/>
      <c r="NQC1" s="198"/>
      <c r="NQD1" s="198"/>
      <c r="NQE1" s="198"/>
      <c r="NQF1" s="198"/>
      <c r="NQG1" s="198"/>
      <c r="NQH1" s="198"/>
      <c r="NQI1" s="198"/>
      <c r="NQJ1" s="198"/>
      <c r="NQK1" s="198"/>
      <c r="NQL1" s="198"/>
      <c r="NQM1" s="198"/>
      <c r="NQN1" s="198"/>
      <c r="NQO1" s="198"/>
      <c r="NQP1" s="198"/>
      <c r="NQQ1" s="198"/>
      <c r="NQR1" s="198"/>
      <c r="NQS1" s="198"/>
      <c r="NQT1" s="198"/>
      <c r="NQU1" s="198"/>
      <c r="NQV1" s="198"/>
      <c r="NQW1" s="198"/>
      <c r="NQX1" s="198"/>
      <c r="NQY1" s="198"/>
      <c r="NQZ1" s="198"/>
      <c r="NRA1" s="198"/>
      <c r="NRB1" s="198"/>
      <c r="NRC1" s="198"/>
      <c r="NRD1" s="198"/>
      <c r="NRE1" s="198"/>
      <c r="NRF1" s="198"/>
      <c r="NRG1" s="198"/>
      <c r="NRH1" s="198"/>
      <c r="NRI1" s="198"/>
      <c r="NRJ1" s="198"/>
      <c r="NRK1" s="198"/>
      <c r="NRL1" s="198"/>
      <c r="NRM1" s="198"/>
      <c r="NRN1" s="198"/>
      <c r="NRO1" s="198"/>
      <c r="NRP1" s="198"/>
      <c r="NRQ1" s="198"/>
      <c r="NRR1" s="198"/>
      <c r="NRS1" s="198"/>
      <c r="NRT1" s="198"/>
      <c r="NRU1" s="198"/>
      <c r="NRV1" s="198"/>
      <c r="NRW1" s="198"/>
      <c r="NRX1" s="198"/>
      <c r="NRY1" s="198"/>
      <c r="NRZ1" s="198"/>
      <c r="NSA1" s="198"/>
      <c r="NSB1" s="198"/>
      <c r="NSC1" s="198"/>
      <c r="NSD1" s="198"/>
      <c r="NSE1" s="198"/>
      <c r="NSF1" s="198"/>
      <c r="NSG1" s="198"/>
      <c r="NSH1" s="198"/>
      <c r="NSI1" s="198"/>
      <c r="NSJ1" s="198"/>
      <c r="NSK1" s="198"/>
      <c r="NSL1" s="198"/>
      <c r="NSM1" s="198"/>
      <c r="NSN1" s="198"/>
      <c r="NSO1" s="198"/>
      <c r="NSP1" s="198"/>
      <c r="NSQ1" s="198"/>
      <c r="NSR1" s="198"/>
      <c r="NSS1" s="198"/>
      <c r="NST1" s="198"/>
      <c r="NSU1" s="198"/>
      <c r="NSV1" s="198"/>
      <c r="NSW1" s="198"/>
      <c r="NSX1" s="198"/>
      <c r="NSY1" s="198"/>
      <c r="NSZ1" s="198"/>
      <c r="NTA1" s="198"/>
      <c r="NTB1" s="198"/>
      <c r="NTC1" s="198"/>
      <c r="NTD1" s="198"/>
      <c r="NTE1" s="198"/>
      <c r="NTF1" s="198"/>
      <c r="NTG1" s="198"/>
      <c r="NTH1" s="198"/>
      <c r="NTI1" s="198"/>
      <c r="NTJ1" s="198"/>
      <c r="NTK1" s="198"/>
      <c r="NTL1" s="198"/>
      <c r="NTM1" s="198"/>
      <c r="NTN1" s="198"/>
      <c r="NTO1" s="198"/>
      <c r="NTP1" s="198"/>
      <c r="NTQ1" s="198"/>
      <c r="NTR1" s="198"/>
      <c r="NTS1" s="198"/>
      <c r="NTT1" s="198"/>
      <c r="NTU1" s="198"/>
      <c r="NTV1" s="198"/>
      <c r="NTW1" s="198"/>
      <c r="NTX1" s="198"/>
      <c r="NTY1" s="198"/>
      <c r="NTZ1" s="198"/>
      <c r="NUA1" s="198"/>
      <c r="NUB1" s="198"/>
      <c r="NUC1" s="198"/>
      <c r="NUD1" s="198"/>
      <c r="NUE1" s="198"/>
      <c r="NUF1" s="198"/>
      <c r="NUG1" s="198"/>
      <c r="NUH1" s="198"/>
      <c r="NUI1" s="198"/>
      <c r="NUJ1" s="198"/>
      <c r="NUK1" s="198"/>
      <c r="NUL1" s="198"/>
      <c r="NUM1" s="198"/>
      <c r="NUN1" s="198"/>
      <c r="NUO1" s="198"/>
      <c r="NUP1" s="198"/>
      <c r="NUQ1" s="198"/>
      <c r="NUR1" s="198"/>
      <c r="NUS1" s="198"/>
      <c r="NUT1" s="198"/>
      <c r="NUU1" s="198"/>
      <c r="NUV1" s="198"/>
      <c r="NUW1" s="198"/>
      <c r="NUX1" s="198"/>
      <c r="NUY1" s="198"/>
      <c r="NUZ1" s="198"/>
      <c r="NVA1" s="198"/>
      <c r="NVB1" s="198"/>
      <c r="NVC1" s="198"/>
      <c r="NVD1" s="198"/>
      <c r="NVE1" s="198"/>
      <c r="NVF1" s="198"/>
      <c r="NVG1" s="198"/>
      <c r="NVH1" s="198"/>
      <c r="NVI1" s="198"/>
      <c r="NVJ1" s="198"/>
      <c r="NVK1" s="198"/>
      <c r="NVL1" s="198"/>
      <c r="NVM1" s="198"/>
      <c r="NVN1" s="198"/>
      <c r="NVO1" s="198"/>
      <c r="NVP1" s="198"/>
      <c r="NVQ1" s="198"/>
      <c r="NVR1" s="198"/>
      <c r="NVS1" s="198"/>
      <c r="NVT1" s="198"/>
      <c r="NVU1" s="198"/>
      <c r="NVV1" s="198"/>
      <c r="NVW1" s="198"/>
      <c r="NVX1" s="198"/>
      <c r="NVY1" s="198"/>
      <c r="NVZ1" s="198"/>
      <c r="NWA1" s="198"/>
      <c r="NWB1" s="198"/>
      <c r="NWC1" s="198"/>
      <c r="NWD1" s="198"/>
      <c r="NWE1" s="198"/>
      <c r="NWF1" s="198"/>
      <c r="NWG1" s="198"/>
      <c r="NWH1" s="198"/>
      <c r="NWI1" s="198"/>
      <c r="NWJ1" s="198"/>
      <c r="NWK1" s="198"/>
      <c r="NWL1" s="198"/>
      <c r="NWM1" s="198"/>
      <c r="NWN1" s="198"/>
      <c r="NWO1" s="198"/>
      <c r="NWP1" s="198"/>
      <c r="NWQ1" s="198"/>
      <c r="NWR1" s="198"/>
      <c r="NWS1" s="198"/>
      <c r="NWT1" s="198"/>
      <c r="NWU1" s="198"/>
      <c r="NWV1" s="198"/>
      <c r="NWW1" s="198"/>
      <c r="NWX1" s="198"/>
      <c r="NWY1" s="198"/>
      <c r="NWZ1" s="198"/>
      <c r="NXA1" s="198"/>
      <c r="NXB1" s="198"/>
      <c r="NXC1" s="198"/>
      <c r="NXD1" s="198"/>
      <c r="NXE1" s="198"/>
      <c r="NXF1" s="198"/>
      <c r="NXG1" s="198"/>
      <c r="NXH1" s="198"/>
      <c r="NXI1" s="198"/>
      <c r="NXJ1" s="198"/>
      <c r="NXK1" s="198"/>
      <c r="NXL1" s="198"/>
      <c r="NXM1" s="198"/>
      <c r="NXN1" s="198"/>
      <c r="NXO1" s="198"/>
      <c r="NXP1" s="198"/>
      <c r="NXQ1" s="198"/>
      <c r="NXR1" s="198"/>
      <c r="NXS1" s="198"/>
      <c r="NXT1" s="198"/>
      <c r="NXU1" s="198"/>
      <c r="NXV1" s="198"/>
      <c r="NXW1" s="198"/>
      <c r="NXX1" s="198"/>
      <c r="NXY1" s="198"/>
      <c r="NXZ1" s="198"/>
      <c r="NYA1" s="198"/>
      <c r="NYB1" s="198"/>
      <c r="NYC1" s="198"/>
      <c r="NYD1" s="198"/>
      <c r="NYE1" s="198"/>
      <c r="NYF1" s="198"/>
      <c r="NYG1" s="198"/>
      <c r="NYH1" s="198"/>
      <c r="NYI1" s="198"/>
      <c r="NYJ1" s="198"/>
      <c r="NYK1" s="198"/>
      <c r="NYL1" s="198"/>
      <c r="NYM1" s="198"/>
      <c r="NYN1" s="198"/>
      <c r="NYO1" s="198"/>
      <c r="NYP1" s="198"/>
      <c r="NYQ1" s="198"/>
      <c r="NYR1" s="198"/>
      <c r="NYS1" s="198"/>
      <c r="NYT1" s="198"/>
      <c r="NYU1" s="198"/>
      <c r="NYV1" s="198"/>
      <c r="NYW1" s="198"/>
      <c r="NYX1" s="198"/>
      <c r="NYY1" s="198"/>
      <c r="NYZ1" s="198"/>
      <c r="NZA1" s="198"/>
      <c r="NZB1" s="198"/>
      <c r="NZC1" s="198"/>
      <c r="NZD1" s="198"/>
      <c r="NZE1" s="198"/>
      <c r="NZF1" s="198"/>
      <c r="NZG1" s="198"/>
      <c r="NZH1" s="198"/>
      <c r="NZI1" s="198"/>
      <c r="NZJ1" s="198"/>
      <c r="NZK1" s="198"/>
      <c r="NZL1" s="198"/>
      <c r="NZM1" s="198"/>
      <c r="NZN1" s="198"/>
      <c r="NZO1" s="198"/>
      <c r="NZP1" s="198"/>
      <c r="NZQ1" s="198"/>
      <c r="NZR1" s="198"/>
      <c r="NZS1" s="198"/>
      <c r="NZT1" s="198"/>
      <c r="NZU1" s="198"/>
      <c r="NZV1" s="198"/>
      <c r="NZW1" s="198"/>
      <c r="NZX1" s="198"/>
      <c r="NZY1" s="198"/>
      <c r="NZZ1" s="198"/>
      <c r="OAA1" s="198"/>
      <c r="OAB1" s="198"/>
      <c r="OAC1" s="198"/>
      <c r="OAD1" s="198"/>
      <c r="OAE1" s="198"/>
      <c r="OAF1" s="198"/>
      <c r="OAG1" s="198"/>
      <c r="OAH1" s="198"/>
      <c r="OAI1" s="198"/>
      <c r="OAJ1" s="198"/>
      <c r="OAK1" s="198"/>
      <c r="OAL1" s="198"/>
      <c r="OAM1" s="198"/>
      <c r="OAN1" s="198"/>
      <c r="OAO1" s="198"/>
      <c r="OAP1" s="198"/>
      <c r="OAQ1" s="198"/>
      <c r="OAR1" s="198"/>
      <c r="OAS1" s="198"/>
      <c r="OAT1" s="198"/>
      <c r="OAU1" s="198"/>
      <c r="OAV1" s="198"/>
      <c r="OAW1" s="198"/>
      <c r="OAX1" s="198"/>
      <c r="OAY1" s="198"/>
      <c r="OAZ1" s="198"/>
      <c r="OBA1" s="198"/>
      <c r="OBB1" s="198"/>
      <c r="OBC1" s="198"/>
      <c r="OBD1" s="198"/>
      <c r="OBE1" s="198"/>
      <c r="OBF1" s="198"/>
      <c r="OBG1" s="198"/>
      <c r="OBH1" s="198"/>
      <c r="OBI1" s="198"/>
      <c r="OBJ1" s="198"/>
      <c r="OBK1" s="198"/>
      <c r="OBL1" s="198"/>
      <c r="OBM1" s="198"/>
      <c r="OBN1" s="198"/>
      <c r="OBO1" s="198"/>
      <c r="OBP1" s="198"/>
      <c r="OBQ1" s="198"/>
      <c r="OBR1" s="198"/>
      <c r="OBS1" s="198"/>
      <c r="OBT1" s="198"/>
      <c r="OBU1" s="198"/>
      <c r="OBV1" s="198"/>
      <c r="OBW1" s="198"/>
      <c r="OBX1" s="198"/>
      <c r="OBY1" s="198"/>
      <c r="OBZ1" s="198"/>
      <c r="OCA1" s="198"/>
      <c r="OCB1" s="198"/>
      <c r="OCC1" s="198"/>
      <c r="OCD1" s="198"/>
      <c r="OCE1" s="198"/>
      <c r="OCF1" s="198"/>
      <c r="OCG1" s="198"/>
      <c r="OCH1" s="198"/>
      <c r="OCI1" s="198"/>
      <c r="OCJ1" s="198"/>
      <c r="OCK1" s="198"/>
      <c r="OCL1" s="198"/>
      <c r="OCM1" s="198"/>
      <c r="OCN1" s="198"/>
      <c r="OCO1" s="198"/>
      <c r="OCP1" s="198"/>
      <c r="OCQ1" s="198"/>
      <c r="OCR1" s="198"/>
      <c r="OCS1" s="198"/>
      <c r="OCT1" s="198"/>
      <c r="OCU1" s="198"/>
      <c r="OCV1" s="198"/>
      <c r="OCW1" s="198"/>
      <c r="OCX1" s="198"/>
      <c r="OCY1" s="198"/>
      <c r="OCZ1" s="198"/>
      <c r="ODA1" s="198"/>
      <c r="ODB1" s="198"/>
      <c r="ODC1" s="198"/>
      <c r="ODD1" s="198"/>
      <c r="ODE1" s="198"/>
      <c r="ODF1" s="198"/>
      <c r="ODG1" s="198"/>
      <c r="ODH1" s="198"/>
      <c r="ODI1" s="198"/>
      <c r="ODJ1" s="198"/>
      <c r="ODK1" s="198"/>
      <c r="ODL1" s="198"/>
      <c r="ODM1" s="198"/>
      <c r="ODN1" s="198"/>
      <c r="ODO1" s="198"/>
      <c r="ODP1" s="198"/>
      <c r="ODQ1" s="198"/>
      <c r="ODR1" s="198"/>
      <c r="ODS1" s="198"/>
      <c r="ODT1" s="198"/>
      <c r="ODU1" s="198"/>
      <c r="ODV1" s="198"/>
      <c r="ODW1" s="198"/>
      <c r="ODX1" s="198"/>
      <c r="ODY1" s="198"/>
      <c r="ODZ1" s="198"/>
      <c r="OEA1" s="198"/>
      <c r="OEB1" s="198"/>
      <c r="OEC1" s="198"/>
      <c r="OED1" s="198"/>
      <c r="OEE1" s="198"/>
      <c r="OEF1" s="198"/>
      <c r="OEG1" s="198"/>
      <c r="OEH1" s="198"/>
      <c r="OEI1" s="198"/>
      <c r="OEJ1" s="198"/>
      <c r="OEK1" s="198"/>
      <c r="OEL1" s="198"/>
      <c r="OEM1" s="198"/>
      <c r="OEN1" s="198"/>
      <c r="OEO1" s="198"/>
      <c r="OEP1" s="198"/>
      <c r="OEQ1" s="198"/>
      <c r="OER1" s="198"/>
      <c r="OES1" s="198"/>
      <c r="OET1" s="198"/>
      <c r="OEU1" s="198"/>
      <c r="OEV1" s="198"/>
      <c r="OEW1" s="198"/>
      <c r="OEX1" s="198"/>
      <c r="OEY1" s="198"/>
      <c r="OEZ1" s="198"/>
      <c r="OFA1" s="198"/>
      <c r="OFB1" s="198"/>
      <c r="OFC1" s="198"/>
      <c r="OFD1" s="198"/>
      <c r="OFE1" s="198"/>
      <c r="OFF1" s="198"/>
      <c r="OFG1" s="198"/>
      <c r="OFH1" s="198"/>
      <c r="OFI1" s="198"/>
      <c r="OFJ1" s="198"/>
      <c r="OFK1" s="198"/>
      <c r="OFL1" s="198"/>
      <c r="OFM1" s="198"/>
      <c r="OFN1" s="198"/>
      <c r="OFO1" s="198"/>
      <c r="OFP1" s="198"/>
      <c r="OFQ1" s="198"/>
      <c r="OFR1" s="198"/>
      <c r="OFS1" s="198"/>
      <c r="OFT1" s="198"/>
      <c r="OFU1" s="198"/>
      <c r="OFV1" s="198"/>
      <c r="OFW1" s="198"/>
      <c r="OFX1" s="198"/>
      <c r="OFY1" s="198"/>
      <c r="OFZ1" s="198"/>
      <c r="OGA1" s="198"/>
      <c r="OGB1" s="198"/>
      <c r="OGC1" s="198"/>
      <c r="OGD1" s="198"/>
      <c r="OGE1" s="198"/>
      <c r="OGF1" s="198"/>
      <c r="OGG1" s="198"/>
      <c r="OGH1" s="198"/>
      <c r="OGI1" s="198"/>
      <c r="OGJ1" s="198"/>
      <c r="OGK1" s="198"/>
      <c r="OGL1" s="198"/>
      <c r="OGM1" s="198"/>
      <c r="OGN1" s="198"/>
      <c r="OGO1" s="198"/>
      <c r="OGP1" s="198"/>
      <c r="OGQ1" s="198"/>
      <c r="OGR1" s="198"/>
      <c r="OGS1" s="198"/>
      <c r="OGT1" s="198"/>
      <c r="OGU1" s="198"/>
      <c r="OGV1" s="198"/>
      <c r="OGW1" s="198"/>
      <c r="OGX1" s="198"/>
      <c r="OGY1" s="198"/>
      <c r="OGZ1" s="198"/>
      <c r="OHA1" s="198"/>
      <c r="OHB1" s="198"/>
      <c r="OHC1" s="198"/>
      <c r="OHD1" s="198"/>
      <c r="OHE1" s="198"/>
      <c r="OHF1" s="198"/>
      <c r="OHG1" s="198"/>
      <c r="OHH1" s="198"/>
      <c r="OHI1" s="198"/>
      <c r="OHJ1" s="198"/>
      <c r="OHK1" s="198"/>
      <c r="OHL1" s="198"/>
      <c r="OHM1" s="198"/>
      <c r="OHN1" s="198"/>
      <c r="OHO1" s="198"/>
      <c r="OHP1" s="198"/>
      <c r="OHQ1" s="198"/>
      <c r="OHR1" s="198"/>
      <c r="OHS1" s="198"/>
      <c r="OHT1" s="198"/>
      <c r="OHU1" s="198"/>
      <c r="OHV1" s="198"/>
      <c r="OHW1" s="198"/>
      <c r="OHX1" s="198"/>
      <c r="OHY1" s="198"/>
      <c r="OHZ1" s="198"/>
      <c r="OIA1" s="198"/>
      <c r="OIB1" s="198"/>
      <c r="OIC1" s="198"/>
      <c r="OID1" s="198"/>
      <c r="OIE1" s="198"/>
      <c r="OIF1" s="198"/>
      <c r="OIG1" s="198"/>
      <c r="OIH1" s="198"/>
      <c r="OII1" s="198"/>
      <c r="OIJ1" s="198"/>
      <c r="OIK1" s="198"/>
      <c r="OIL1" s="198"/>
      <c r="OIM1" s="198"/>
      <c r="OIN1" s="198"/>
      <c r="OIO1" s="198"/>
      <c r="OIP1" s="198"/>
      <c r="OIQ1" s="198"/>
      <c r="OIR1" s="198"/>
      <c r="OIS1" s="198"/>
      <c r="OIT1" s="198"/>
      <c r="OIU1" s="198"/>
      <c r="OIV1" s="198"/>
      <c r="OIW1" s="198"/>
      <c r="OIX1" s="198"/>
      <c r="OIY1" s="198"/>
      <c r="OIZ1" s="198"/>
      <c r="OJA1" s="198"/>
      <c r="OJB1" s="198"/>
      <c r="OJC1" s="198"/>
      <c r="OJD1" s="198"/>
      <c r="OJE1" s="198"/>
      <c r="OJF1" s="198"/>
      <c r="OJG1" s="198"/>
      <c r="OJH1" s="198"/>
      <c r="OJI1" s="198"/>
      <c r="OJJ1" s="198"/>
      <c r="OJK1" s="198"/>
      <c r="OJL1" s="198"/>
      <c r="OJM1" s="198"/>
      <c r="OJN1" s="198"/>
      <c r="OJO1" s="198"/>
      <c r="OJP1" s="198"/>
      <c r="OJQ1" s="198"/>
      <c r="OJR1" s="198"/>
      <c r="OJS1" s="198"/>
      <c r="OJT1" s="198"/>
      <c r="OJU1" s="198"/>
      <c r="OJV1" s="198"/>
      <c r="OJW1" s="198"/>
      <c r="OJX1" s="198"/>
      <c r="OJY1" s="198"/>
      <c r="OJZ1" s="198"/>
      <c r="OKA1" s="198"/>
      <c r="OKB1" s="198"/>
      <c r="OKC1" s="198"/>
      <c r="OKD1" s="198"/>
      <c r="OKE1" s="198"/>
      <c r="OKF1" s="198"/>
      <c r="OKG1" s="198"/>
      <c r="OKH1" s="198"/>
      <c r="OKI1" s="198"/>
      <c r="OKJ1" s="198"/>
      <c r="OKK1" s="198"/>
      <c r="OKL1" s="198"/>
      <c r="OKM1" s="198"/>
      <c r="OKN1" s="198"/>
      <c r="OKO1" s="198"/>
      <c r="OKP1" s="198"/>
      <c r="OKQ1" s="198"/>
      <c r="OKR1" s="198"/>
      <c r="OKS1" s="198"/>
      <c r="OKT1" s="198"/>
      <c r="OKU1" s="198"/>
      <c r="OKV1" s="198"/>
      <c r="OKW1" s="198"/>
      <c r="OKX1" s="198"/>
      <c r="OKY1" s="198"/>
      <c r="OKZ1" s="198"/>
      <c r="OLA1" s="198"/>
      <c r="OLB1" s="198"/>
      <c r="OLC1" s="198"/>
      <c r="OLD1" s="198"/>
      <c r="OLE1" s="198"/>
      <c r="OLF1" s="198"/>
      <c r="OLG1" s="198"/>
      <c r="OLH1" s="198"/>
      <c r="OLI1" s="198"/>
      <c r="OLJ1" s="198"/>
      <c r="OLK1" s="198"/>
      <c r="OLL1" s="198"/>
      <c r="OLM1" s="198"/>
      <c r="OLN1" s="198"/>
      <c r="OLO1" s="198"/>
      <c r="OLP1" s="198"/>
      <c r="OLQ1" s="198"/>
      <c r="OLR1" s="198"/>
      <c r="OLS1" s="198"/>
      <c r="OLT1" s="198"/>
      <c r="OLU1" s="198"/>
      <c r="OLV1" s="198"/>
      <c r="OLW1" s="198"/>
      <c r="OLX1" s="198"/>
      <c r="OLY1" s="198"/>
      <c r="OLZ1" s="198"/>
      <c r="OMA1" s="198"/>
      <c r="OMB1" s="198"/>
      <c r="OMC1" s="198"/>
      <c r="OMD1" s="198"/>
      <c r="OME1" s="198"/>
      <c r="OMF1" s="198"/>
      <c r="OMG1" s="198"/>
      <c r="OMH1" s="198"/>
      <c r="OMI1" s="198"/>
      <c r="OMJ1" s="198"/>
      <c r="OMK1" s="198"/>
      <c r="OML1" s="198"/>
      <c r="OMM1" s="198"/>
      <c r="OMN1" s="198"/>
      <c r="OMO1" s="198"/>
      <c r="OMP1" s="198"/>
      <c r="OMQ1" s="198"/>
      <c r="OMR1" s="198"/>
      <c r="OMS1" s="198"/>
      <c r="OMT1" s="198"/>
      <c r="OMU1" s="198"/>
      <c r="OMV1" s="198"/>
      <c r="OMW1" s="198"/>
      <c r="OMX1" s="198"/>
      <c r="OMY1" s="198"/>
      <c r="OMZ1" s="198"/>
      <c r="ONA1" s="198"/>
      <c r="ONB1" s="198"/>
      <c r="ONC1" s="198"/>
      <c r="OND1" s="198"/>
      <c r="ONE1" s="198"/>
      <c r="ONF1" s="198"/>
      <c r="ONG1" s="198"/>
      <c r="ONH1" s="198"/>
      <c r="ONI1" s="198"/>
      <c r="ONJ1" s="198"/>
      <c r="ONK1" s="198"/>
      <c r="ONL1" s="198"/>
      <c r="ONM1" s="198"/>
      <c r="ONN1" s="198"/>
      <c r="ONO1" s="198"/>
      <c r="ONP1" s="198"/>
      <c r="ONQ1" s="198"/>
      <c r="ONR1" s="198"/>
      <c r="ONS1" s="198"/>
      <c r="ONT1" s="198"/>
      <c r="ONU1" s="198"/>
      <c r="ONV1" s="198"/>
      <c r="ONW1" s="198"/>
      <c r="ONX1" s="198"/>
      <c r="ONY1" s="198"/>
      <c r="ONZ1" s="198"/>
      <c r="OOA1" s="198"/>
      <c r="OOB1" s="198"/>
      <c r="OOC1" s="198"/>
      <c r="OOD1" s="198"/>
      <c r="OOE1" s="198"/>
      <c r="OOF1" s="198"/>
      <c r="OOG1" s="198"/>
      <c r="OOH1" s="198"/>
      <c r="OOI1" s="198"/>
      <c r="OOJ1" s="198"/>
      <c r="OOK1" s="198"/>
      <c r="OOL1" s="198"/>
      <c r="OOM1" s="198"/>
      <c r="OON1" s="198"/>
      <c r="OOO1" s="198"/>
      <c r="OOP1" s="198"/>
      <c r="OOQ1" s="198"/>
      <c r="OOR1" s="198"/>
      <c r="OOS1" s="198"/>
      <c r="OOT1" s="198"/>
      <c r="OOU1" s="198"/>
      <c r="OOV1" s="198"/>
      <c r="OOW1" s="198"/>
      <c r="OOX1" s="198"/>
      <c r="OOY1" s="198"/>
      <c r="OOZ1" s="198"/>
      <c r="OPA1" s="198"/>
      <c r="OPB1" s="198"/>
      <c r="OPC1" s="198"/>
      <c r="OPD1" s="198"/>
      <c r="OPE1" s="198"/>
      <c r="OPF1" s="198"/>
      <c r="OPG1" s="198"/>
      <c r="OPH1" s="198"/>
      <c r="OPI1" s="198"/>
      <c r="OPJ1" s="198"/>
      <c r="OPK1" s="198"/>
      <c r="OPL1" s="198"/>
      <c r="OPM1" s="198"/>
      <c r="OPN1" s="198"/>
      <c r="OPO1" s="198"/>
      <c r="OPP1" s="198"/>
      <c r="OPQ1" s="198"/>
      <c r="OPR1" s="198"/>
      <c r="OPS1" s="198"/>
      <c r="OPT1" s="198"/>
      <c r="OPU1" s="198"/>
      <c r="OPV1" s="198"/>
      <c r="OPW1" s="198"/>
      <c r="OPX1" s="198"/>
      <c r="OPY1" s="198"/>
      <c r="OPZ1" s="198"/>
      <c r="OQA1" s="198"/>
      <c r="OQB1" s="198"/>
      <c r="OQC1" s="198"/>
      <c r="OQD1" s="198"/>
      <c r="OQE1" s="198"/>
      <c r="OQF1" s="198"/>
      <c r="OQG1" s="198"/>
      <c r="OQH1" s="198"/>
      <c r="OQI1" s="198"/>
      <c r="OQJ1" s="198"/>
      <c r="OQK1" s="198"/>
      <c r="OQL1" s="198"/>
      <c r="OQM1" s="198"/>
      <c r="OQN1" s="198"/>
      <c r="OQO1" s="198"/>
      <c r="OQP1" s="198"/>
      <c r="OQQ1" s="198"/>
      <c r="OQR1" s="198"/>
      <c r="OQS1" s="198"/>
      <c r="OQT1" s="198"/>
      <c r="OQU1" s="198"/>
      <c r="OQV1" s="198"/>
      <c r="OQW1" s="198"/>
      <c r="OQX1" s="198"/>
      <c r="OQY1" s="198"/>
      <c r="OQZ1" s="198"/>
      <c r="ORA1" s="198"/>
      <c r="ORB1" s="198"/>
      <c r="ORC1" s="198"/>
      <c r="ORD1" s="198"/>
      <c r="ORE1" s="198"/>
      <c r="ORF1" s="198"/>
      <c r="ORG1" s="198"/>
      <c r="ORH1" s="198"/>
      <c r="ORI1" s="198"/>
      <c r="ORJ1" s="198"/>
      <c r="ORK1" s="198"/>
      <c r="ORL1" s="198"/>
      <c r="ORM1" s="198"/>
      <c r="ORN1" s="198"/>
      <c r="ORO1" s="198"/>
      <c r="ORP1" s="198"/>
      <c r="ORQ1" s="198"/>
      <c r="ORR1" s="198"/>
      <c r="ORS1" s="198"/>
      <c r="ORT1" s="198"/>
      <c r="ORU1" s="198"/>
      <c r="ORV1" s="198"/>
      <c r="ORW1" s="198"/>
      <c r="ORX1" s="198"/>
      <c r="ORY1" s="198"/>
      <c r="ORZ1" s="198"/>
      <c r="OSA1" s="198"/>
      <c r="OSB1" s="198"/>
      <c r="OSC1" s="198"/>
      <c r="OSD1" s="198"/>
      <c r="OSE1" s="198"/>
      <c r="OSF1" s="198"/>
      <c r="OSG1" s="198"/>
      <c r="OSH1" s="198"/>
      <c r="OSI1" s="198"/>
      <c r="OSJ1" s="198"/>
      <c r="OSK1" s="198"/>
      <c r="OSL1" s="198"/>
      <c r="OSM1" s="198"/>
      <c r="OSN1" s="198"/>
      <c r="OSO1" s="198"/>
      <c r="OSP1" s="198"/>
      <c r="OSQ1" s="198"/>
      <c r="OSR1" s="198"/>
      <c r="OSS1" s="198"/>
      <c r="OST1" s="198"/>
      <c r="OSU1" s="198"/>
      <c r="OSV1" s="198"/>
      <c r="OSW1" s="198"/>
      <c r="OSX1" s="198"/>
      <c r="OSY1" s="198"/>
      <c r="OSZ1" s="198"/>
      <c r="OTA1" s="198"/>
      <c r="OTB1" s="198"/>
      <c r="OTC1" s="198"/>
      <c r="OTD1" s="198"/>
      <c r="OTE1" s="198"/>
      <c r="OTF1" s="198"/>
      <c r="OTG1" s="198"/>
      <c r="OTH1" s="198"/>
      <c r="OTI1" s="198"/>
      <c r="OTJ1" s="198"/>
      <c r="OTK1" s="198"/>
      <c r="OTL1" s="198"/>
      <c r="OTM1" s="198"/>
      <c r="OTN1" s="198"/>
      <c r="OTO1" s="198"/>
      <c r="OTP1" s="198"/>
      <c r="OTQ1" s="198"/>
      <c r="OTR1" s="198"/>
      <c r="OTS1" s="198"/>
      <c r="OTT1" s="198"/>
      <c r="OTU1" s="198"/>
      <c r="OTV1" s="198"/>
      <c r="OTW1" s="198"/>
      <c r="OTX1" s="198"/>
      <c r="OTY1" s="198"/>
      <c r="OTZ1" s="198"/>
      <c r="OUA1" s="198"/>
      <c r="OUB1" s="198"/>
      <c r="OUC1" s="198"/>
      <c r="OUD1" s="198"/>
      <c r="OUE1" s="198"/>
      <c r="OUF1" s="198"/>
      <c r="OUG1" s="198"/>
      <c r="OUH1" s="198"/>
      <c r="OUI1" s="198"/>
      <c r="OUJ1" s="198"/>
      <c r="OUK1" s="198"/>
      <c r="OUL1" s="198"/>
      <c r="OUM1" s="198"/>
      <c r="OUN1" s="198"/>
      <c r="OUO1" s="198"/>
      <c r="OUP1" s="198"/>
      <c r="OUQ1" s="198"/>
      <c r="OUR1" s="198"/>
      <c r="OUS1" s="198"/>
      <c r="OUT1" s="198"/>
      <c r="OUU1" s="198"/>
      <c r="OUV1" s="198"/>
      <c r="OUW1" s="198"/>
      <c r="OUX1" s="198"/>
      <c r="OUY1" s="198"/>
      <c r="OUZ1" s="198"/>
      <c r="OVA1" s="198"/>
      <c r="OVB1" s="198"/>
      <c r="OVC1" s="198"/>
      <c r="OVD1" s="198"/>
      <c r="OVE1" s="198"/>
      <c r="OVF1" s="198"/>
      <c r="OVG1" s="198"/>
      <c r="OVH1" s="198"/>
      <c r="OVI1" s="198"/>
      <c r="OVJ1" s="198"/>
      <c r="OVK1" s="198"/>
      <c r="OVL1" s="198"/>
      <c r="OVM1" s="198"/>
      <c r="OVN1" s="198"/>
      <c r="OVO1" s="198"/>
      <c r="OVP1" s="198"/>
      <c r="OVQ1" s="198"/>
      <c r="OVR1" s="198"/>
      <c r="OVS1" s="198"/>
      <c r="OVT1" s="198"/>
      <c r="OVU1" s="198"/>
      <c r="OVV1" s="198"/>
      <c r="OVW1" s="198"/>
      <c r="OVX1" s="198"/>
      <c r="OVY1" s="198"/>
      <c r="OVZ1" s="198"/>
      <c r="OWA1" s="198"/>
      <c r="OWB1" s="198"/>
      <c r="OWC1" s="198"/>
      <c r="OWD1" s="198"/>
      <c r="OWE1" s="198"/>
      <c r="OWF1" s="198"/>
      <c r="OWG1" s="198"/>
      <c r="OWH1" s="198"/>
      <c r="OWI1" s="198"/>
      <c r="OWJ1" s="198"/>
      <c r="OWK1" s="198"/>
      <c r="OWL1" s="198"/>
      <c r="OWM1" s="198"/>
      <c r="OWN1" s="198"/>
      <c r="OWO1" s="198"/>
      <c r="OWP1" s="198"/>
      <c r="OWQ1" s="198"/>
      <c r="OWR1" s="198"/>
      <c r="OWS1" s="198"/>
      <c r="OWT1" s="198"/>
      <c r="OWU1" s="198"/>
      <c r="OWV1" s="198"/>
      <c r="OWW1" s="198"/>
      <c r="OWX1" s="198"/>
      <c r="OWY1" s="198"/>
      <c r="OWZ1" s="198"/>
      <c r="OXA1" s="198"/>
      <c r="OXB1" s="198"/>
      <c r="OXC1" s="198"/>
      <c r="OXD1" s="198"/>
      <c r="OXE1" s="198"/>
      <c r="OXF1" s="198"/>
      <c r="OXG1" s="198"/>
      <c r="OXH1" s="198"/>
      <c r="OXI1" s="198"/>
      <c r="OXJ1" s="198"/>
      <c r="OXK1" s="198"/>
      <c r="OXL1" s="198"/>
      <c r="OXM1" s="198"/>
      <c r="OXN1" s="198"/>
      <c r="OXO1" s="198"/>
      <c r="OXP1" s="198"/>
      <c r="OXQ1" s="198"/>
      <c r="OXR1" s="198"/>
      <c r="OXS1" s="198"/>
      <c r="OXT1" s="198"/>
      <c r="OXU1" s="198"/>
      <c r="OXV1" s="198"/>
      <c r="OXW1" s="198"/>
      <c r="OXX1" s="198"/>
      <c r="OXY1" s="198"/>
      <c r="OXZ1" s="198"/>
      <c r="OYA1" s="198"/>
      <c r="OYB1" s="198"/>
      <c r="OYC1" s="198"/>
      <c r="OYD1" s="198"/>
      <c r="OYE1" s="198"/>
      <c r="OYF1" s="198"/>
      <c r="OYG1" s="198"/>
      <c r="OYH1" s="198"/>
      <c r="OYI1" s="198"/>
      <c r="OYJ1" s="198"/>
      <c r="OYK1" s="198"/>
      <c r="OYL1" s="198"/>
      <c r="OYM1" s="198"/>
      <c r="OYN1" s="198"/>
      <c r="OYO1" s="198"/>
      <c r="OYP1" s="198"/>
      <c r="OYQ1" s="198"/>
      <c r="OYR1" s="198"/>
      <c r="OYS1" s="198"/>
      <c r="OYT1" s="198"/>
      <c r="OYU1" s="198"/>
      <c r="OYV1" s="198"/>
      <c r="OYW1" s="198"/>
      <c r="OYX1" s="198"/>
      <c r="OYY1" s="198"/>
      <c r="OYZ1" s="198"/>
      <c r="OZA1" s="198"/>
      <c r="OZB1" s="198"/>
      <c r="OZC1" s="198"/>
      <c r="OZD1" s="198"/>
      <c r="OZE1" s="198"/>
      <c r="OZF1" s="198"/>
      <c r="OZG1" s="198"/>
      <c r="OZH1" s="198"/>
      <c r="OZI1" s="198"/>
      <c r="OZJ1" s="198"/>
      <c r="OZK1" s="198"/>
      <c r="OZL1" s="198"/>
      <c r="OZM1" s="198"/>
      <c r="OZN1" s="198"/>
      <c r="OZO1" s="198"/>
      <c r="OZP1" s="198"/>
      <c r="OZQ1" s="198"/>
      <c r="OZR1" s="198"/>
      <c r="OZS1" s="198"/>
      <c r="OZT1" s="198"/>
      <c r="OZU1" s="198"/>
      <c r="OZV1" s="198"/>
      <c r="OZW1" s="198"/>
      <c r="OZX1" s="198"/>
      <c r="OZY1" s="198"/>
      <c r="OZZ1" s="198"/>
      <c r="PAA1" s="198"/>
      <c r="PAB1" s="198"/>
      <c r="PAC1" s="198"/>
      <c r="PAD1" s="198"/>
      <c r="PAE1" s="198"/>
      <c r="PAF1" s="198"/>
      <c r="PAG1" s="198"/>
      <c r="PAH1" s="198"/>
      <c r="PAI1" s="198"/>
      <c r="PAJ1" s="198"/>
      <c r="PAK1" s="198"/>
      <c r="PAL1" s="198"/>
      <c r="PAM1" s="198"/>
      <c r="PAN1" s="198"/>
      <c r="PAO1" s="198"/>
      <c r="PAP1" s="198"/>
      <c r="PAQ1" s="198"/>
      <c r="PAR1" s="198"/>
      <c r="PAS1" s="198"/>
      <c r="PAT1" s="198"/>
      <c r="PAU1" s="198"/>
      <c r="PAV1" s="198"/>
      <c r="PAW1" s="198"/>
      <c r="PAX1" s="198"/>
      <c r="PAY1" s="198"/>
      <c r="PAZ1" s="198"/>
      <c r="PBA1" s="198"/>
      <c r="PBB1" s="198"/>
      <c r="PBC1" s="198"/>
      <c r="PBD1" s="198"/>
      <c r="PBE1" s="198"/>
      <c r="PBF1" s="198"/>
      <c r="PBG1" s="198"/>
      <c r="PBH1" s="198"/>
      <c r="PBI1" s="198"/>
      <c r="PBJ1" s="198"/>
      <c r="PBK1" s="198"/>
      <c r="PBL1" s="198"/>
      <c r="PBM1" s="198"/>
      <c r="PBN1" s="198"/>
      <c r="PBO1" s="198"/>
      <c r="PBP1" s="198"/>
      <c r="PBQ1" s="198"/>
      <c r="PBR1" s="198"/>
      <c r="PBS1" s="198"/>
      <c r="PBT1" s="198"/>
      <c r="PBU1" s="198"/>
      <c r="PBV1" s="198"/>
      <c r="PBW1" s="198"/>
      <c r="PBX1" s="198"/>
      <c r="PBY1" s="198"/>
      <c r="PBZ1" s="198"/>
      <c r="PCA1" s="198"/>
      <c r="PCB1" s="198"/>
      <c r="PCC1" s="198"/>
      <c r="PCD1" s="198"/>
      <c r="PCE1" s="198"/>
      <c r="PCF1" s="198"/>
      <c r="PCG1" s="198"/>
      <c r="PCH1" s="198"/>
      <c r="PCI1" s="198"/>
      <c r="PCJ1" s="198"/>
      <c r="PCK1" s="198"/>
      <c r="PCL1" s="198"/>
      <c r="PCM1" s="198"/>
      <c r="PCN1" s="198"/>
      <c r="PCO1" s="198"/>
      <c r="PCP1" s="198"/>
      <c r="PCQ1" s="198"/>
      <c r="PCR1" s="198"/>
      <c r="PCS1" s="198"/>
      <c r="PCT1" s="198"/>
      <c r="PCU1" s="198"/>
      <c r="PCV1" s="198"/>
      <c r="PCW1" s="198"/>
      <c r="PCX1" s="198"/>
      <c r="PCY1" s="198"/>
      <c r="PCZ1" s="198"/>
      <c r="PDA1" s="198"/>
      <c r="PDB1" s="198"/>
      <c r="PDC1" s="198"/>
      <c r="PDD1" s="198"/>
      <c r="PDE1" s="198"/>
      <c r="PDF1" s="198"/>
      <c r="PDG1" s="198"/>
      <c r="PDH1" s="198"/>
      <c r="PDI1" s="198"/>
      <c r="PDJ1" s="198"/>
      <c r="PDK1" s="198"/>
      <c r="PDL1" s="198"/>
      <c r="PDM1" s="198"/>
      <c r="PDN1" s="198"/>
      <c r="PDO1" s="198"/>
      <c r="PDP1" s="198"/>
      <c r="PDQ1" s="198"/>
      <c r="PDR1" s="198"/>
      <c r="PDS1" s="198"/>
      <c r="PDT1" s="198"/>
      <c r="PDU1" s="198"/>
      <c r="PDV1" s="198"/>
      <c r="PDW1" s="198"/>
      <c r="PDX1" s="198"/>
      <c r="PDY1" s="198"/>
      <c r="PDZ1" s="198"/>
      <c r="PEA1" s="198"/>
      <c r="PEB1" s="198"/>
      <c r="PEC1" s="198"/>
      <c r="PED1" s="198"/>
      <c r="PEE1" s="198"/>
      <c r="PEF1" s="198"/>
      <c r="PEG1" s="198"/>
      <c r="PEH1" s="198"/>
      <c r="PEI1" s="198"/>
      <c r="PEJ1" s="198"/>
      <c r="PEK1" s="198"/>
      <c r="PEL1" s="198"/>
      <c r="PEM1" s="198"/>
      <c r="PEN1" s="198"/>
      <c r="PEO1" s="198"/>
      <c r="PEP1" s="198"/>
      <c r="PEQ1" s="198"/>
      <c r="PER1" s="198"/>
      <c r="PES1" s="198"/>
      <c r="PET1" s="198"/>
      <c r="PEU1" s="198"/>
      <c r="PEV1" s="198"/>
      <c r="PEW1" s="198"/>
      <c r="PEX1" s="198"/>
      <c r="PEY1" s="198"/>
      <c r="PEZ1" s="198"/>
      <c r="PFA1" s="198"/>
      <c r="PFB1" s="198"/>
      <c r="PFC1" s="198"/>
      <c r="PFD1" s="198"/>
      <c r="PFE1" s="198"/>
      <c r="PFF1" s="198"/>
      <c r="PFG1" s="198"/>
      <c r="PFH1" s="198"/>
      <c r="PFI1" s="198"/>
      <c r="PFJ1" s="198"/>
      <c r="PFK1" s="198"/>
      <c r="PFL1" s="198"/>
      <c r="PFM1" s="198"/>
      <c r="PFN1" s="198"/>
      <c r="PFO1" s="198"/>
      <c r="PFP1" s="198"/>
      <c r="PFQ1" s="198"/>
      <c r="PFR1" s="198"/>
      <c r="PFS1" s="198"/>
      <c r="PFT1" s="198"/>
      <c r="PFU1" s="198"/>
      <c r="PFV1" s="198"/>
      <c r="PFW1" s="198"/>
      <c r="PFX1" s="198"/>
      <c r="PFY1" s="198"/>
      <c r="PFZ1" s="198"/>
      <c r="PGA1" s="198"/>
      <c r="PGB1" s="198"/>
      <c r="PGC1" s="198"/>
      <c r="PGD1" s="198"/>
      <c r="PGE1" s="198"/>
      <c r="PGF1" s="198"/>
      <c r="PGG1" s="198"/>
      <c r="PGH1" s="198"/>
      <c r="PGI1" s="198"/>
      <c r="PGJ1" s="198"/>
      <c r="PGK1" s="198"/>
      <c r="PGL1" s="198"/>
      <c r="PGM1" s="198"/>
      <c r="PGN1" s="198"/>
      <c r="PGO1" s="198"/>
      <c r="PGP1" s="198"/>
      <c r="PGQ1" s="198"/>
      <c r="PGR1" s="198"/>
      <c r="PGS1" s="198"/>
      <c r="PGT1" s="198"/>
      <c r="PGU1" s="198"/>
      <c r="PGV1" s="198"/>
      <c r="PGW1" s="198"/>
      <c r="PGX1" s="198"/>
      <c r="PGY1" s="198"/>
      <c r="PGZ1" s="198"/>
      <c r="PHA1" s="198"/>
      <c r="PHB1" s="198"/>
      <c r="PHC1" s="198"/>
      <c r="PHD1" s="198"/>
      <c r="PHE1" s="198"/>
      <c r="PHF1" s="198"/>
      <c r="PHG1" s="198"/>
      <c r="PHH1" s="198"/>
      <c r="PHI1" s="198"/>
      <c r="PHJ1" s="198"/>
      <c r="PHK1" s="198"/>
      <c r="PHL1" s="198"/>
      <c r="PHM1" s="198"/>
      <c r="PHN1" s="198"/>
      <c r="PHO1" s="198"/>
      <c r="PHP1" s="198"/>
      <c r="PHQ1" s="198"/>
      <c r="PHR1" s="198"/>
      <c r="PHS1" s="198"/>
      <c r="PHT1" s="198"/>
      <c r="PHU1" s="198"/>
      <c r="PHV1" s="198"/>
      <c r="PHW1" s="198"/>
      <c r="PHX1" s="198"/>
      <c r="PHY1" s="198"/>
      <c r="PHZ1" s="198"/>
      <c r="PIA1" s="198"/>
      <c r="PIB1" s="198"/>
      <c r="PIC1" s="198"/>
      <c r="PID1" s="198"/>
      <c r="PIE1" s="198"/>
      <c r="PIF1" s="198"/>
      <c r="PIG1" s="198"/>
      <c r="PIH1" s="198"/>
      <c r="PII1" s="198"/>
      <c r="PIJ1" s="198"/>
      <c r="PIK1" s="198"/>
      <c r="PIL1" s="198"/>
      <c r="PIM1" s="198"/>
      <c r="PIN1" s="198"/>
      <c r="PIO1" s="198"/>
      <c r="PIP1" s="198"/>
      <c r="PIQ1" s="198"/>
      <c r="PIR1" s="198"/>
      <c r="PIS1" s="198"/>
      <c r="PIT1" s="198"/>
      <c r="PIU1" s="198"/>
      <c r="PIV1" s="198"/>
      <c r="PIW1" s="198"/>
      <c r="PIX1" s="198"/>
      <c r="PIY1" s="198"/>
      <c r="PIZ1" s="198"/>
      <c r="PJA1" s="198"/>
      <c r="PJB1" s="198"/>
      <c r="PJC1" s="198"/>
      <c r="PJD1" s="198"/>
      <c r="PJE1" s="198"/>
      <c r="PJF1" s="198"/>
      <c r="PJG1" s="198"/>
      <c r="PJH1" s="198"/>
      <c r="PJI1" s="198"/>
      <c r="PJJ1" s="198"/>
      <c r="PJK1" s="198"/>
      <c r="PJL1" s="198"/>
      <c r="PJM1" s="198"/>
      <c r="PJN1" s="198"/>
      <c r="PJO1" s="198"/>
      <c r="PJP1" s="198"/>
      <c r="PJQ1" s="198"/>
      <c r="PJR1" s="198"/>
      <c r="PJS1" s="198"/>
      <c r="PJT1" s="198"/>
      <c r="PJU1" s="198"/>
      <c r="PJV1" s="198"/>
      <c r="PJW1" s="198"/>
      <c r="PJX1" s="198"/>
      <c r="PJY1" s="198"/>
      <c r="PJZ1" s="198"/>
      <c r="PKA1" s="198"/>
      <c r="PKB1" s="198"/>
      <c r="PKC1" s="198"/>
      <c r="PKD1" s="198"/>
      <c r="PKE1" s="198"/>
      <c r="PKF1" s="198"/>
      <c r="PKG1" s="198"/>
      <c r="PKH1" s="198"/>
      <c r="PKI1" s="198"/>
      <c r="PKJ1" s="198"/>
      <c r="PKK1" s="198"/>
      <c r="PKL1" s="198"/>
      <c r="PKM1" s="198"/>
      <c r="PKN1" s="198"/>
      <c r="PKO1" s="198"/>
      <c r="PKP1" s="198"/>
      <c r="PKQ1" s="198"/>
      <c r="PKR1" s="198"/>
      <c r="PKS1" s="198"/>
      <c r="PKT1" s="198"/>
      <c r="PKU1" s="198"/>
      <c r="PKV1" s="198"/>
      <c r="PKW1" s="198"/>
      <c r="PKX1" s="198"/>
      <c r="PKY1" s="198"/>
      <c r="PKZ1" s="198"/>
      <c r="PLA1" s="198"/>
      <c r="PLB1" s="198"/>
      <c r="PLC1" s="198"/>
      <c r="PLD1" s="198"/>
      <c r="PLE1" s="198"/>
      <c r="PLF1" s="198"/>
      <c r="PLG1" s="198"/>
      <c r="PLH1" s="198"/>
      <c r="PLI1" s="198"/>
      <c r="PLJ1" s="198"/>
      <c r="PLK1" s="198"/>
      <c r="PLL1" s="198"/>
      <c r="PLM1" s="198"/>
      <c r="PLN1" s="198"/>
      <c r="PLO1" s="198"/>
      <c r="PLP1" s="198"/>
      <c r="PLQ1" s="198"/>
      <c r="PLR1" s="198"/>
      <c r="PLS1" s="198"/>
      <c r="PLT1" s="198"/>
      <c r="PLU1" s="198"/>
      <c r="PLV1" s="198"/>
      <c r="PLW1" s="198"/>
      <c r="PLX1" s="198"/>
      <c r="PLY1" s="198"/>
      <c r="PLZ1" s="198"/>
      <c r="PMA1" s="198"/>
      <c r="PMB1" s="198"/>
      <c r="PMC1" s="198"/>
      <c r="PMD1" s="198"/>
      <c r="PME1" s="198"/>
      <c r="PMF1" s="198"/>
      <c r="PMG1" s="198"/>
      <c r="PMH1" s="198"/>
      <c r="PMI1" s="198"/>
      <c r="PMJ1" s="198"/>
      <c r="PMK1" s="198"/>
      <c r="PML1" s="198"/>
      <c r="PMM1" s="198"/>
      <c r="PMN1" s="198"/>
      <c r="PMO1" s="198"/>
      <c r="PMP1" s="198"/>
      <c r="PMQ1" s="198"/>
      <c r="PMR1" s="198"/>
      <c r="PMS1" s="198"/>
      <c r="PMT1" s="198"/>
      <c r="PMU1" s="198"/>
      <c r="PMV1" s="198"/>
      <c r="PMW1" s="198"/>
      <c r="PMX1" s="198"/>
      <c r="PMY1" s="198"/>
      <c r="PMZ1" s="198"/>
      <c r="PNA1" s="198"/>
      <c r="PNB1" s="198"/>
      <c r="PNC1" s="198"/>
      <c r="PND1" s="198"/>
      <c r="PNE1" s="198"/>
      <c r="PNF1" s="198"/>
      <c r="PNG1" s="198"/>
      <c r="PNH1" s="198"/>
      <c r="PNI1" s="198"/>
      <c r="PNJ1" s="198"/>
      <c r="PNK1" s="198"/>
      <c r="PNL1" s="198"/>
      <c r="PNM1" s="198"/>
      <c r="PNN1" s="198"/>
      <c r="PNO1" s="198"/>
      <c r="PNP1" s="198"/>
      <c r="PNQ1" s="198"/>
      <c r="PNR1" s="198"/>
      <c r="PNS1" s="198"/>
      <c r="PNT1" s="198"/>
      <c r="PNU1" s="198"/>
      <c r="PNV1" s="198"/>
      <c r="PNW1" s="198"/>
      <c r="PNX1" s="198"/>
      <c r="PNY1" s="198"/>
      <c r="PNZ1" s="198"/>
      <c r="POA1" s="198"/>
      <c r="POB1" s="198"/>
      <c r="POC1" s="198"/>
      <c r="POD1" s="198"/>
      <c r="POE1" s="198"/>
      <c r="POF1" s="198"/>
      <c r="POG1" s="198"/>
      <c r="POH1" s="198"/>
      <c r="POI1" s="198"/>
      <c r="POJ1" s="198"/>
      <c r="POK1" s="198"/>
      <c r="POL1" s="198"/>
      <c r="POM1" s="198"/>
      <c r="PON1" s="198"/>
      <c r="POO1" s="198"/>
      <c r="POP1" s="198"/>
      <c r="POQ1" s="198"/>
      <c r="POR1" s="198"/>
      <c r="POS1" s="198"/>
      <c r="POT1" s="198"/>
      <c r="POU1" s="198"/>
      <c r="POV1" s="198"/>
      <c r="POW1" s="198"/>
      <c r="POX1" s="198"/>
      <c r="POY1" s="198"/>
      <c r="POZ1" s="198"/>
      <c r="PPA1" s="198"/>
      <c r="PPB1" s="198"/>
      <c r="PPC1" s="198"/>
      <c r="PPD1" s="198"/>
      <c r="PPE1" s="198"/>
      <c r="PPF1" s="198"/>
      <c r="PPG1" s="198"/>
      <c r="PPH1" s="198"/>
      <c r="PPI1" s="198"/>
      <c r="PPJ1" s="198"/>
      <c r="PPK1" s="198"/>
      <c r="PPL1" s="198"/>
      <c r="PPM1" s="198"/>
      <c r="PPN1" s="198"/>
      <c r="PPO1" s="198"/>
      <c r="PPP1" s="198"/>
      <c r="PPQ1" s="198"/>
      <c r="PPR1" s="198"/>
      <c r="PPS1" s="198"/>
      <c r="PPT1" s="198"/>
      <c r="PPU1" s="198"/>
      <c r="PPV1" s="198"/>
      <c r="PPW1" s="198"/>
      <c r="PPX1" s="198"/>
      <c r="PPY1" s="198"/>
      <c r="PPZ1" s="198"/>
      <c r="PQA1" s="198"/>
      <c r="PQB1" s="198"/>
      <c r="PQC1" s="198"/>
      <c r="PQD1" s="198"/>
      <c r="PQE1" s="198"/>
      <c r="PQF1" s="198"/>
      <c r="PQG1" s="198"/>
      <c r="PQH1" s="198"/>
      <c r="PQI1" s="198"/>
      <c r="PQJ1" s="198"/>
      <c r="PQK1" s="198"/>
      <c r="PQL1" s="198"/>
      <c r="PQM1" s="198"/>
      <c r="PQN1" s="198"/>
      <c r="PQO1" s="198"/>
      <c r="PQP1" s="198"/>
      <c r="PQQ1" s="198"/>
      <c r="PQR1" s="198"/>
      <c r="PQS1" s="198"/>
      <c r="PQT1" s="198"/>
      <c r="PQU1" s="198"/>
      <c r="PQV1" s="198"/>
      <c r="PQW1" s="198"/>
      <c r="PQX1" s="198"/>
      <c r="PQY1" s="198"/>
      <c r="PQZ1" s="198"/>
      <c r="PRA1" s="198"/>
      <c r="PRB1" s="198"/>
      <c r="PRC1" s="198"/>
      <c r="PRD1" s="198"/>
      <c r="PRE1" s="198"/>
      <c r="PRF1" s="198"/>
      <c r="PRG1" s="198"/>
      <c r="PRH1" s="198"/>
      <c r="PRI1" s="198"/>
      <c r="PRJ1" s="198"/>
      <c r="PRK1" s="198"/>
      <c r="PRL1" s="198"/>
      <c r="PRM1" s="198"/>
      <c r="PRN1" s="198"/>
      <c r="PRO1" s="198"/>
      <c r="PRP1" s="198"/>
      <c r="PRQ1" s="198"/>
      <c r="PRR1" s="198"/>
      <c r="PRS1" s="198"/>
      <c r="PRT1" s="198"/>
      <c r="PRU1" s="198"/>
      <c r="PRV1" s="198"/>
      <c r="PRW1" s="198"/>
      <c r="PRX1" s="198"/>
      <c r="PRY1" s="198"/>
      <c r="PRZ1" s="198"/>
      <c r="PSA1" s="198"/>
      <c r="PSB1" s="198"/>
      <c r="PSC1" s="198"/>
      <c r="PSD1" s="198"/>
      <c r="PSE1" s="198"/>
      <c r="PSF1" s="198"/>
      <c r="PSG1" s="198"/>
      <c r="PSH1" s="198"/>
      <c r="PSI1" s="198"/>
      <c r="PSJ1" s="198"/>
      <c r="PSK1" s="198"/>
      <c r="PSL1" s="198"/>
      <c r="PSM1" s="198"/>
      <c r="PSN1" s="198"/>
      <c r="PSO1" s="198"/>
      <c r="PSP1" s="198"/>
      <c r="PSQ1" s="198"/>
      <c r="PSR1" s="198"/>
      <c r="PSS1" s="198"/>
      <c r="PST1" s="198"/>
      <c r="PSU1" s="198"/>
      <c r="PSV1" s="198"/>
      <c r="PSW1" s="198"/>
      <c r="PSX1" s="198"/>
      <c r="PSY1" s="198"/>
      <c r="PSZ1" s="198"/>
      <c r="PTA1" s="198"/>
      <c r="PTB1" s="198"/>
      <c r="PTC1" s="198"/>
      <c r="PTD1" s="198"/>
      <c r="PTE1" s="198"/>
      <c r="PTF1" s="198"/>
      <c r="PTG1" s="198"/>
      <c r="PTH1" s="198"/>
      <c r="PTI1" s="198"/>
      <c r="PTJ1" s="198"/>
      <c r="PTK1" s="198"/>
      <c r="PTL1" s="198"/>
      <c r="PTM1" s="198"/>
      <c r="PTN1" s="198"/>
      <c r="PTO1" s="198"/>
      <c r="PTP1" s="198"/>
      <c r="PTQ1" s="198"/>
      <c r="PTR1" s="198"/>
      <c r="PTS1" s="198"/>
      <c r="PTT1" s="198"/>
      <c r="PTU1" s="198"/>
      <c r="PTV1" s="198"/>
      <c r="PTW1" s="198"/>
      <c r="PTX1" s="198"/>
      <c r="PTY1" s="198"/>
      <c r="PTZ1" s="198"/>
      <c r="PUA1" s="198"/>
      <c r="PUB1" s="198"/>
      <c r="PUC1" s="198"/>
      <c r="PUD1" s="198"/>
      <c r="PUE1" s="198"/>
      <c r="PUF1" s="198"/>
      <c r="PUG1" s="198"/>
      <c r="PUH1" s="198"/>
      <c r="PUI1" s="198"/>
      <c r="PUJ1" s="198"/>
      <c r="PUK1" s="198"/>
      <c r="PUL1" s="198"/>
      <c r="PUM1" s="198"/>
      <c r="PUN1" s="198"/>
      <c r="PUO1" s="198"/>
      <c r="PUP1" s="198"/>
      <c r="PUQ1" s="198"/>
      <c r="PUR1" s="198"/>
      <c r="PUS1" s="198"/>
      <c r="PUT1" s="198"/>
      <c r="PUU1" s="198"/>
      <c r="PUV1" s="198"/>
      <c r="PUW1" s="198"/>
      <c r="PUX1" s="198"/>
      <c r="PUY1" s="198"/>
      <c r="PUZ1" s="198"/>
      <c r="PVA1" s="198"/>
      <c r="PVB1" s="198"/>
      <c r="PVC1" s="198"/>
      <c r="PVD1" s="198"/>
      <c r="PVE1" s="198"/>
      <c r="PVF1" s="198"/>
      <c r="PVG1" s="198"/>
      <c r="PVH1" s="198"/>
      <c r="PVI1" s="198"/>
      <c r="PVJ1" s="198"/>
      <c r="PVK1" s="198"/>
      <c r="PVL1" s="198"/>
      <c r="PVM1" s="198"/>
      <c r="PVN1" s="198"/>
      <c r="PVO1" s="198"/>
      <c r="PVP1" s="198"/>
      <c r="PVQ1" s="198"/>
      <c r="PVR1" s="198"/>
      <c r="PVS1" s="198"/>
      <c r="PVT1" s="198"/>
      <c r="PVU1" s="198"/>
      <c r="PVV1" s="198"/>
      <c r="PVW1" s="198"/>
      <c r="PVX1" s="198"/>
      <c r="PVY1" s="198"/>
      <c r="PVZ1" s="198"/>
      <c r="PWA1" s="198"/>
      <c r="PWB1" s="198"/>
      <c r="PWC1" s="198"/>
      <c r="PWD1" s="198"/>
      <c r="PWE1" s="198"/>
      <c r="PWF1" s="198"/>
      <c r="PWG1" s="198"/>
      <c r="PWH1" s="198"/>
      <c r="PWI1" s="198"/>
      <c r="PWJ1" s="198"/>
      <c r="PWK1" s="198"/>
      <c r="PWL1" s="198"/>
      <c r="PWM1" s="198"/>
      <c r="PWN1" s="198"/>
      <c r="PWO1" s="198"/>
      <c r="PWP1" s="198"/>
      <c r="PWQ1" s="198"/>
      <c r="PWR1" s="198"/>
      <c r="PWS1" s="198"/>
      <c r="PWT1" s="198"/>
      <c r="PWU1" s="198"/>
      <c r="PWV1" s="198"/>
      <c r="PWW1" s="198"/>
      <c r="PWX1" s="198"/>
      <c r="PWY1" s="198"/>
      <c r="PWZ1" s="198"/>
      <c r="PXA1" s="198"/>
      <c r="PXB1" s="198"/>
      <c r="PXC1" s="198"/>
      <c r="PXD1" s="198"/>
      <c r="PXE1" s="198"/>
      <c r="PXF1" s="198"/>
      <c r="PXG1" s="198"/>
      <c r="PXH1" s="198"/>
      <c r="PXI1" s="198"/>
      <c r="PXJ1" s="198"/>
      <c r="PXK1" s="198"/>
      <c r="PXL1" s="198"/>
      <c r="PXM1" s="198"/>
      <c r="PXN1" s="198"/>
      <c r="PXO1" s="198"/>
      <c r="PXP1" s="198"/>
      <c r="PXQ1" s="198"/>
      <c r="PXR1" s="198"/>
      <c r="PXS1" s="198"/>
      <c r="PXT1" s="198"/>
      <c r="PXU1" s="198"/>
      <c r="PXV1" s="198"/>
      <c r="PXW1" s="198"/>
      <c r="PXX1" s="198"/>
      <c r="PXY1" s="198"/>
      <c r="PXZ1" s="198"/>
      <c r="PYA1" s="198"/>
      <c r="PYB1" s="198"/>
      <c r="PYC1" s="198"/>
      <c r="PYD1" s="198"/>
      <c r="PYE1" s="198"/>
      <c r="PYF1" s="198"/>
      <c r="PYG1" s="198"/>
      <c r="PYH1" s="198"/>
      <c r="PYI1" s="198"/>
      <c r="PYJ1" s="198"/>
      <c r="PYK1" s="198"/>
      <c r="PYL1" s="198"/>
      <c r="PYM1" s="198"/>
      <c r="PYN1" s="198"/>
      <c r="PYO1" s="198"/>
      <c r="PYP1" s="198"/>
      <c r="PYQ1" s="198"/>
      <c r="PYR1" s="198"/>
      <c r="PYS1" s="198"/>
      <c r="PYT1" s="198"/>
      <c r="PYU1" s="198"/>
      <c r="PYV1" s="198"/>
      <c r="PYW1" s="198"/>
      <c r="PYX1" s="198"/>
      <c r="PYY1" s="198"/>
      <c r="PYZ1" s="198"/>
      <c r="PZA1" s="198"/>
      <c r="PZB1" s="198"/>
      <c r="PZC1" s="198"/>
      <c r="PZD1" s="198"/>
      <c r="PZE1" s="198"/>
      <c r="PZF1" s="198"/>
      <c r="PZG1" s="198"/>
      <c r="PZH1" s="198"/>
      <c r="PZI1" s="198"/>
      <c r="PZJ1" s="198"/>
      <c r="PZK1" s="198"/>
      <c r="PZL1" s="198"/>
      <c r="PZM1" s="198"/>
      <c r="PZN1" s="198"/>
      <c r="PZO1" s="198"/>
      <c r="PZP1" s="198"/>
      <c r="PZQ1" s="198"/>
      <c r="PZR1" s="198"/>
      <c r="PZS1" s="198"/>
      <c r="PZT1" s="198"/>
      <c r="PZU1" s="198"/>
      <c r="PZV1" s="198"/>
      <c r="PZW1" s="198"/>
      <c r="PZX1" s="198"/>
      <c r="PZY1" s="198"/>
      <c r="PZZ1" s="198"/>
      <c r="QAA1" s="198"/>
      <c r="QAB1" s="198"/>
      <c r="QAC1" s="198"/>
      <c r="QAD1" s="198"/>
      <c r="QAE1" s="198"/>
      <c r="QAF1" s="198"/>
      <c r="QAG1" s="198"/>
      <c r="QAH1" s="198"/>
      <c r="QAI1" s="198"/>
      <c r="QAJ1" s="198"/>
      <c r="QAK1" s="198"/>
      <c r="QAL1" s="198"/>
      <c r="QAM1" s="198"/>
      <c r="QAN1" s="198"/>
      <c r="QAO1" s="198"/>
      <c r="QAP1" s="198"/>
      <c r="QAQ1" s="198"/>
      <c r="QAR1" s="198"/>
      <c r="QAS1" s="198"/>
      <c r="QAT1" s="198"/>
      <c r="QAU1" s="198"/>
      <c r="QAV1" s="198"/>
      <c r="QAW1" s="198"/>
      <c r="QAX1" s="198"/>
      <c r="QAY1" s="198"/>
      <c r="QAZ1" s="198"/>
      <c r="QBA1" s="198"/>
      <c r="QBB1" s="198"/>
      <c r="QBC1" s="198"/>
      <c r="QBD1" s="198"/>
      <c r="QBE1" s="198"/>
      <c r="QBF1" s="198"/>
      <c r="QBG1" s="198"/>
      <c r="QBH1" s="198"/>
      <c r="QBI1" s="198"/>
      <c r="QBJ1" s="198"/>
      <c r="QBK1" s="198"/>
      <c r="QBL1" s="198"/>
      <c r="QBM1" s="198"/>
      <c r="QBN1" s="198"/>
      <c r="QBO1" s="198"/>
      <c r="QBP1" s="198"/>
      <c r="QBQ1" s="198"/>
      <c r="QBR1" s="198"/>
      <c r="QBS1" s="198"/>
      <c r="QBT1" s="198"/>
      <c r="QBU1" s="198"/>
      <c r="QBV1" s="198"/>
      <c r="QBW1" s="198"/>
      <c r="QBX1" s="198"/>
      <c r="QBY1" s="198"/>
      <c r="QBZ1" s="198"/>
      <c r="QCA1" s="198"/>
      <c r="QCB1" s="198"/>
      <c r="QCC1" s="198"/>
      <c r="QCD1" s="198"/>
      <c r="QCE1" s="198"/>
      <c r="QCF1" s="198"/>
      <c r="QCG1" s="198"/>
      <c r="QCH1" s="198"/>
      <c r="QCI1" s="198"/>
      <c r="QCJ1" s="198"/>
      <c r="QCK1" s="198"/>
      <c r="QCL1" s="198"/>
      <c r="QCM1" s="198"/>
      <c r="QCN1" s="198"/>
      <c r="QCO1" s="198"/>
      <c r="QCP1" s="198"/>
      <c r="QCQ1" s="198"/>
      <c r="QCR1" s="198"/>
      <c r="QCS1" s="198"/>
      <c r="QCT1" s="198"/>
      <c r="QCU1" s="198"/>
      <c r="QCV1" s="198"/>
      <c r="QCW1" s="198"/>
      <c r="QCX1" s="198"/>
      <c r="QCY1" s="198"/>
      <c r="QCZ1" s="198"/>
      <c r="QDA1" s="198"/>
      <c r="QDB1" s="198"/>
      <c r="QDC1" s="198"/>
      <c r="QDD1" s="198"/>
      <c r="QDE1" s="198"/>
      <c r="QDF1" s="198"/>
      <c r="QDG1" s="198"/>
      <c r="QDH1" s="198"/>
      <c r="QDI1" s="198"/>
      <c r="QDJ1" s="198"/>
      <c r="QDK1" s="198"/>
      <c r="QDL1" s="198"/>
      <c r="QDM1" s="198"/>
      <c r="QDN1" s="198"/>
      <c r="QDO1" s="198"/>
      <c r="QDP1" s="198"/>
      <c r="QDQ1" s="198"/>
      <c r="QDR1" s="198"/>
      <c r="QDS1" s="198"/>
      <c r="QDT1" s="198"/>
      <c r="QDU1" s="198"/>
      <c r="QDV1" s="198"/>
      <c r="QDW1" s="198"/>
      <c r="QDX1" s="198"/>
      <c r="QDY1" s="198"/>
      <c r="QDZ1" s="198"/>
      <c r="QEA1" s="198"/>
      <c r="QEB1" s="198"/>
      <c r="QEC1" s="198"/>
      <c r="QED1" s="198"/>
      <c r="QEE1" s="198"/>
      <c r="QEF1" s="198"/>
      <c r="QEG1" s="198"/>
      <c r="QEH1" s="198"/>
      <c r="QEI1" s="198"/>
      <c r="QEJ1" s="198"/>
      <c r="QEK1" s="198"/>
      <c r="QEL1" s="198"/>
      <c r="QEM1" s="198"/>
      <c r="QEN1" s="198"/>
      <c r="QEO1" s="198"/>
      <c r="QEP1" s="198"/>
      <c r="QEQ1" s="198"/>
      <c r="QER1" s="198"/>
      <c r="QES1" s="198"/>
      <c r="QET1" s="198"/>
      <c r="QEU1" s="198"/>
      <c r="QEV1" s="198"/>
      <c r="QEW1" s="198"/>
      <c r="QEX1" s="198"/>
      <c r="QEY1" s="198"/>
      <c r="QEZ1" s="198"/>
      <c r="QFA1" s="198"/>
      <c r="QFB1" s="198"/>
      <c r="QFC1" s="198"/>
      <c r="QFD1" s="198"/>
      <c r="QFE1" s="198"/>
      <c r="QFF1" s="198"/>
      <c r="QFG1" s="198"/>
      <c r="QFH1" s="198"/>
      <c r="QFI1" s="198"/>
      <c r="QFJ1" s="198"/>
      <c r="QFK1" s="198"/>
      <c r="QFL1" s="198"/>
      <c r="QFM1" s="198"/>
      <c r="QFN1" s="198"/>
      <c r="QFO1" s="198"/>
      <c r="QFP1" s="198"/>
      <c r="QFQ1" s="198"/>
      <c r="QFR1" s="198"/>
      <c r="QFS1" s="198"/>
      <c r="QFT1" s="198"/>
      <c r="QFU1" s="198"/>
      <c r="QFV1" s="198"/>
      <c r="QFW1" s="198"/>
      <c r="QFX1" s="198"/>
      <c r="QFY1" s="198"/>
      <c r="QFZ1" s="198"/>
      <c r="QGA1" s="198"/>
      <c r="QGB1" s="198"/>
      <c r="QGC1" s="198"/>
      <c r="QGD1" s="198"/>
      <c r="QGE1" s="198"/>
      <c r="QGF1" s="198"/>
      <c r="QGG1" s="198"/>
      <c r="QGH1" s="198"/>
      <c r="QGI1" s="198"/>
      <c r="QGJ1" s="198"/>
      <c r="QGK1" s="198"/>
      <c r="QGL1" s="198"/>
      <c r="QGM1" s="198"/>
      <c r="QGN1" s="198"/>
      <c r="QGO1" s="198"/>
      <c r="QGP1" s="198"/>
      <c r="QGQ1" s="198"/>
      <c r="QGR1" s="198"/>
      <c r="QGS1" s="198"/>
      <c r="QGT1" s="198"/>
      <c r="QGU1" s="198"/>
      <c r="QGV1" s="198"/>
      <c r="QGW1" s="198"/>
      <c r="QGX1" s="198"/>
      <c r="QGY1" s="198"/>
      <c r="QGZ1" s="198"/>
      <c r="QHA1" s="198"/>
      <c r="QHB1" s="198"/>
      <c r="QHC1" s="198"/>
      <c r="QHD1" s="198"/>
      <c r="QHE1" s="198"/>
      <c r="QHF1" s="198"/>
      <c r="QHG1" s="198"/>
      <c r="QHH1" s="198"/>
      <c r="QHI1" s="198"/>
      <c r="QHJ1" s="198"/>
      <c r="QHK1" s="198"/>
      <c r="QHL1" s="198"/>
      <c r="QHM1" s="198"/>
      <c r="QHN1" s="198"/>
      <c r="QHO1" s="198"/>
      <c r="QHP1" s="198"/>
      <c r="QHQ1" s="198"/>
      <c r="QHR1" s="198"/>
      <c r="QHS1" s="198"/>
      <c r="QHT1" s="198"/>
      <c r="QHU1" s="198"/>
      <c r="QHV1" s="198"/>
      <c r="QHW1" s="198"/>
      <c r="QHX1" s="198"/>
      <c r="QHY1" s="198"/>
      <c r="QHZ1" s="198"/>
      <c r="QIA1" s="198"/>
      <c r="QIB1" s="198"/>
      <c r="QIC1" s="198"/>
      <c r="QID1" s="198"/>
      <c r="QIE1" s="198"/>
      <c r="QIF1" s="198"/>
      <c r="QIG1" s="198"/>
      <c r="QIH1" s="198"/>
      <c r="QII1" s="198"/>
      <c r="QIJ1" s="198"/>
      <c r="QIK1" s="198"/>
      <c r="QIL1" s="198"/>
      <c r="QIM1" s="198"/>
      <c r="QIN1" s="198"/>
      <c r="QIO1" s="198"/>
      <c r="QIP1" s="198"/>
      <c r="QIQ1" s="198"/>
      <c r="QIR1" s="198"/>
      <c r="QIS1" s="198"/>
      <c r="QIT1" s="198"/>
      <c r="QIU1" s="198"/>
      <c r="QIV1" s="198"/>
      <c r="QIW1" s="198"/>
      <c r="QIX1" s="198"/>
      <c r="QIY1" s="198"/>
      <c r="QIZ1" s="198"/>
      <c r="QJA1" s="198"/>
      <c r="QJB1" s="198"/>
      <c r="QJC1" s="198"/>
      <c r="QJD1" s="198"/>
      <c r="QJE1" s="198"/>
      <c r="QJF1" s="198"/>
      <c r="QJG1" s="198"/>
      <c r="QJH1" s="198"/>
      <c r="QJI1" s="198"/>
      <c r="QJJ1" s="198"/>
      <c r="QJK1" s="198"/>
      <c r="QJL1" s="198"/>
      <c r="QJM1" s="198"/>
      <c r="QJN1" s="198"/>
      <c r="QJO1" s="198"/>
      <c r="QJP1" s="198"/>
      <c r="QJQ1" s="198"/>
      <c r="QJR1" s="198"/>
      <c r="QJS1" s="198"/>
      <c r="QJT1" s="198"/>
      <c r="QJU1" s="198"/>
      <c r="QJV1" s="198"/>
      <c r="QJW1" s="198"/>
      <c r="QJX1" s="198"/>
      <c r="QJY1" s="198"/>
      <c r="QJZ1" s="198"/>
      <c r="QKA1" s="198"/>
      <c r="QKB1" s="198"/>
      <c r="QKC1" s="198"/>
      <c r="QKD1" s="198"/>
      <c r="QKE1" s="198"/>
      <c r="QKF1" s="198"/>
      <c r="QKG1" s="198"/>
      <c r="QKH1" s="198"/>
      <c r="QKI1" s="198"/>
      <c r="QKJ1" s="198"/>
      <c r="QKK1" s="198"/>
      <c r="QKL1" s="198"/>
      <c r="QKM1" s="198"/>
      <c r="QKN1" s="198"/>
      <c r="QKO1" s="198"/>
      <c r="QKP1" s="198"/>
      <c r="QKQ1" s="198"/>
      <c r="QKR1" s="198"/>
      <c r="QKS1" s="198"/>
      <c r="QKT1" s="198"/>
      <c r="QKU1" s="198"/>
      <c r="QKV1" s="198"/>
      <c r="QKW1" s="198"/>
      <c r="QKX1" s="198"/>
      <c r="QKY1" s="198"/>
      <c r="QKZ1" s="198"/>
      <c r="QLA1" s="198"/>
      <c r="QLB1" s="198"/>
      <c r="QLC1" s="198"/>
      <c r="QLD1" s="198"/>
      <c r="QLE1" s="198"/>
      <c r="QLF1" s="198"/>
      <c r="QLG1" s="198"/>
      <c r="QLH1" s="198"/>
      <c r="QLI1" s="198"/>
      <c r="QLJ1" s="198"/>
      <c r="QLK1" s="198"/>
      <c r="QLL1" s="198"/>
      <c r="QLM1" s="198"/>
      <c r="QLN1" s="198"/>
      <c r="QLO1" s="198"/>
      <c r="QLP1" s="198"/>
      <c r="QLQ1" s="198"/>
      <c r="QLR1" s="198"/>
      <c r="QLS1" s="198"/>
      <c r="QLT1" s="198"/>
      <c r="QLU1" s="198"/>
      <c r="QLV1" s="198"/>
      <c r="QLW1" s="198"/>
      <c r="QLX1" s="198"/>
      <c r="QLY1" s="198"/>
      <c r="QLZ1" s="198"/>
      <c r="QMA1" s="198"/>
      <c r="QMB1" s="198"/>
      <c r="QMC1" s="198"/>
      <c r="QMD1" s="198"/>
      <c r="QME1" s="198"/>
      <c r="QMF1" s="198"/>
      <c r="QMG1" s="198"/>
      <c r="QMH1" s="198"/>
      <c r="QMI1" s="198"/>
      <c r="QMJ1" s="198"/>
      <c r="QMK1" s="198"/>
      <c r="QML1" s="198"/>
      <c r="QMM1" s="198"/>
      <c r="QMN1" s="198"/>
      <c r="QMO1" s="198"/>
      <c r="QMP1" s="198"/>
      <c r="QMQ1" s="198"/>
      <c r="QMR1" s="198"/>
      <c r="QMS1" s="198"/>
      <c r="QMT1" s="198"/>
      <c r="QMU1" s="198"/>
      <c r="QMV1" s="198"/>
      <c r="QMW1" s="198"/>
      <c r="QMX1" s="198"/>
      <c r="QMY1" s="198"/>
      <c r="QMZ1" s="198"/>
      <c r="QNA1" s="198"/>
      <c r="QNB1" s="198"/>
      <c r="QNC1" s="198"/>
      <c r="QND1" s="198"/>
      <c r="QNE1" s="198"/>
      <c r="QNF1" s="198"/>
      <c r="QNG1" s="198"/>
      <c r="QNH1" s="198"/>
      <c r="QNI1" s="198"/>
      <c r="QNJ1" s="198"/>
      <c r="QNK1" s="198"/>
      <c r="QNL1" s="198"/>
      <c r="QNM1" s="198"/>
      <c r="QNN1" s="198"/>
      <c r="QNO1" s="198"/>
      <c r="QNP1" s="198"/>
      <c r="QNQ1" s="198"/>
      <c r="QNR1" s="198"/>
      <c r="QNS1" s="198"/>
      <c r="QNT1" s="198"/>
      <c r="QNU1" s="198"/>
      <c r="QNV1" s="198"/>
      <c r="QNW1" s="198"/>
      <c r="QNX1" s="198"/>
      <c r="QNY1" s="198"/>
      <c r="QNZ1" s="198"/>
      <c r="QOA1" s="198"/>
      <c r="QOB1" s="198"/>
      <c r="QOC1" s="198"/>
      <c r="QOD1" s="198"/>
      <c r="QOE1" s="198"/>
      <c r="QOF1" s="198"/>
      <c r="QOG1" s="198"/>
      <c r="QOH1" s="198"/>
      <c r="QOI1" s="198"/>
      <c r="QOJ1" s="198"/>
      <c r="QOK1" s="198"/>
      <c r="QOL1" s="198"/>
      <c r="QOM1" s="198"/>
      <c r="QON1" s="198"/>
      <c r="QOO1" s="198"/>
      <c r="QOP1" s="198"/>
      <c r="QOQ1" s="198"/>
      <c r="QOR1" s="198"/>
      <c r="QOS1" s="198"/>
      <c r="QOT1" s="198"/>
      <c r="QOU1" s="198"/>
      <c r="QOV1" s="198"/>
      <c r="QOW1" s="198"/>
      <c r="QOX1" s="198"/>
      <c r="QOY1" s="198"/>
      <c r="QOZ1" s="198"/>
      <c r="QPA1" s="198"/>
      <c r="QPB1" s="198"/>
      <c r="QPC1" s="198"/>
      <c r="QPD1" s="198"/>
      <c r="QPE1" s="198"/>
      <c r="QPF1" s="198"/>
      <c r="QPG1" s="198"/>
      <c r="QPH1" s="198"/>
      <c r="QPI1" s="198"/>
      <c r="QPJ1" s="198"/>
      <c r="QPK1" s="198"/>
      <c r="QPL1" s="198"/>
      <c r="QPM1" s="198"/>
      <c r="QPN1" s="198"/>
      <c r="QPO1" s="198"/>
      <c r="QPP1" s="198"/>
      <c r="QPQ1" s="198"/>
      <c r="QPR1" s="198"/>
      <c r="QPS1" s="198"/>
      <c r="QPT1" s="198"/>
      <c r="QPU1" s="198"/>
      <c r="QPV1" s="198"/>
      <c r="QPW1" s="198"/>
      <c r="QPX1" s="198"/>
      <c r="QPY1" s="198"/>
      <c r="QPZ1" s="198"/>
      <c r="QQA1" s="198"/>
      <c r="QQB1" s="198"/>
      <c r="QQC1" s="198"/>
      <c r="QQD1" s="198"/>
      <c r="QQE1" s="198"/>
      <c r="QQF1" s="198"/>
      <c r="QQG1" s="198"/>
      <c r="QQH1" s="198"/>
      <c r="QQI1" s="198"/>
      <c r="QQJ1" s="198"/>
      <c r="QQK1" s="198"/>
      <c r="QQL1" s="198"/>
      <c r="QQM1" s="198"/>
      <c r="QQN1" s="198"/>
      <c r="QQO1" s="198"/>
      <c r="QQP1" s="198"/>
      <c r="QQQ1" s="198"/>
      <c r="QQR1" s="198"/>
      <c r="QQS1" s="198"/>
      <c r="QQT1" s="198"/>
      <c r="QQU1" s="198"/>
      <c r="QQV1" s="198"/>
      <c r="QQW1" s="198"/>
      <c r="QQX1" s="198"/>
      <c r="QQY1" s="198"/>
      <c r="QQZ1" s="198"/>
      <c r="QRA1" s="198"/>
      <c r="QRB1" s="198"/>
      <c r="QRC1" s="198"/>
      <c r="QRD1" s="198"/>
      <c r="QRE1" s="198"/>
      <c r="QRF1" s="198"/>
      <c r="QRG1" s="198"/>
      <c r="QRH1" s="198"/>
      <c r="QRI1" s="198"/>
      <c r="QRJ1" s="198"/>
      <c r="QRK1" s="198"/>
      <c r="QRL1" s="198"/>
      <c r="QRM1" s="198"/>
      <c r="QRN1" s="198"/>
      <c r="QRO1" s="198"/>
      <c r="QRP1" s="198"/>
      <c r="QRQ1" s="198"/>
      <c r="QRR1" s="198"/>
      <c r="QRS1" s="198"/>
      <c r="QRT1" s="198"/>
      <c r="QRU1" s="198"/>
      <c r="QRV1" s="198"/>
      <c r="QRW1" s="198"/>
      <c r="QRX1" s="198"/>
      <c r="QRY1" s="198"/>
      <c r="QRZ1" s="198"/>
      <c r="QSA1" s="198"/>
      <c r="QSB1" s="198"/>
      <c r="QSC1" s="198"/>
      <c r="QSD1" s="198"/>
      <c r="QSE1" s="198"/>
      <c r="QSF1" s="198"/>
      <c r="QSG1" s="198"/>
      <c r="QSH1" s="198"/>
      <c r="QSI1" s="198"/>
      <c r="QSJ1" s="198"/>
      <c r="QSK1" s="198"/>
      <c r="QSL1" s="198"/>
      <c r="QSM1" s="198"/>
      <c r="QSN1" s="198"/>
      <c r="QSO1" s="198"/>
      <c r="QSP1" s="198"/>
      <c r="QSQ1" s="198"/>
      <c r="QSR1" s="198"/>
      <c r="QSS1" s="198"/>
      <c r="QST1" s="198"/>
      <c r="QSU1" s="198"/>
      <c r="QSV1" s="198"/>
      <c r="QSW1" s="198"/>
      <c r="QSX1" s="198"/>
      <c r="QSY1" s="198"/>
      <c r="QSZ1" s="198"/>
      <c r="QTA1" s="198"/>
      <c r="QTB1" s="198"/>
      <c r="QTC1" s="198"/>
      <c r="QTD1" s="198"/>
      <c r="QTE1" s="198"/>
      <c r="QTF1" s="198"/>
      <c r="QTG1" s="198"/>
      <c r="QTH1" s="198"/>
      <c r="QTI1" s="198"/>
      <c r="QTJ1" s="198"/>
      <c r="QTK1" s="198"/>
      <c r="QTL1" s="198"/>
      <c r="QTM1" s="198"/>
      <c r="QTN1" s="198"/>
      <c r="QTO1" s="198"/>
      <c r="QTP1" s="198"/>
      <c r="QTQ1" s="198"/>
      <c r="QTR1" s="198"/>
      <c r="QTS1" s="198"/>
      <c r="QTT1" s="198"/>
      <c r="QTU1" s="198"/>
      <c r="QTV1" s="198"/>
      <c r="QTW1" s="198"/>
      <c r="QTX1" s="198"/>
      <c r="QTY1" s="198"/>
      <c r="QTZ1" s="198"/>
      <c r="QUA1" s="198"/>
      <c r="QUB1" s="198"/>
      <c r="QUC1" s="198"/>
      <c r="QUD1" s="198"/>
      <c r="QUE1" s="198"/>
      <c r="QUF1" s="198"/>
      <c r="QUG1" s="198"/>
      <c r="QUH1" s="198"/>
      <c r="QUI1" s="198"/>
      <c r="QUJ1" s="198"/>
      <c r="QUK1" s="198"/>
      <c r="QUL1" s="198"/>
      <c r="QUM1" s="198"/>
      <c r="QUN1" s="198"/>
      <c r="QUO1" s="198"/>
      <c r="QUP1" s="198"/>
      <c r="QUQ1" s="198"/>
      <c r="QUR1" s="198"/>
      <c r="QUS1" s="198"/>
      <c r="QUT1" s="198"/>
      <c r="QUU1" s="198"/>
      <c r="QUV1" s="198"/>
      <c r="QUW1" s="198"/>
      <c r="QUX1" s="198"/>
      <c r="QUY1" s="198"/>
      <c r="QUZ1" s="198"/>
      <c r="QVA1" s="198"/>
      <c r="QVB1" s="198"/>
      <c r="QVC1" s="198"/>
      <c r="QVD1" s="198"/>
      <c r="QVE1" s="198"/>
      <c r="QVF1" s="198"/>
      <c r="QVG1" s="198"/>
      <c r="QVH1" s="198"/>
      <c r="QVI1" s="198"/>
      <c r="QVJ1" s="198"/>
      <c r="QVK1" s="198"/>
      <c r="QVL1" s="198"/>
      <c r="QVM1" s="198"/>
      <c r="QVN1" s="198"/>
      <c r="QVO1" s="198"/>
      <c r="QVP1" s="198"/>
      <c r="QVQ1" s="198"/>
      <c r="QVR1" s="198"/>
      <c r="QVS1" s="198"/>
      <c r="QVT1" s="198"/>
      <c r="QVU1" s="198"/>
      <c r="QVV1" s="198"/>
      <c r="QVW1" s="198"/>
      <c r="QVX1" s="198"/>
      <c r="QVY1" s="198"/>
      <c r="QVZ1" s="198"/>
      <c r="QWA1" s="198"/>
      <c r="QWB1" s="198"/>
      <c r="QWC1" s="198"/>
      <c r="QWD1" s="198"/>
      <c r="QWE1" s="198"/>
      <c r="QWF1" s="198"/>
      <c r="QWG1" s="198"/>
      <c r="QWH1" s="198"/>
      <c r="QWI1" s="198"/>
      <c r="QWJ1" s="198"/>
      <c r="QWK1" s="198"/>
      <c r="QWL1" s="198"/>
      <c r="QWM1" s="198"/>
      <c r="QWN1" s="198"/>
      <c r="QWO1" s="198"/>
      <c r="QWP1" s="198"/>
      <c r="QWQ1" s="198"/>
      <c r="QWR1" s="198"/>
      <c r="QWS1" s="198"/>
      <c r="QWT1" s="198"/>
      <c r="QWU1" s="198"/>
      <c r="QWV1" s="198"/>
      <c r="QWW1" s="198"/>
      <c r="QWX1" s="198"/>
      <c r="QWY1" s="198"/>
      <c r="QWZ1" s="198"/>
      <c r="QXA1" s="198"/>
      <c r="QXB1" s="198"/>
      <c r="QXC1" s="198"/>
      <c r="QXD1" s="198"/>
      <c r="QXE1" s="198"/>
      <c r="QXF1" s="198"/>
      <c r="QXG1" s="198"/>
      <c r="QXH1" s="198"/>
      <c r="QXI1" s="198"/>
      <c r="QXJ1" s="198"/>
      <c r="QXK1" s="198"/>
      <c r="QXL1" s="198"/>
      <c r="QXM1" s="198"/>
      <c r="QXN1" s="198"/>
      <c r="QXO1" s="198"/>
      <c r="QXP1" s="198"/>
      <c r="QXQ1" s="198"/>
      <c r="QXR1" s="198"/>
      <c r="QXS1" s="198"/>
      <c r="QXT1" s="198"/>
      <c r="QXU1" s="198"/>
      <c r="QXV1" s="198"/>
      <c r="QXW1" s="198"/>
      <c r="QXX1" s="198"/>
      <c r="QXY1" s="198"/>
      <c r="QXZ1" s="198"/>
      <c r="QYA1" s="198"/>
      <c r="QYB1" s="198"/>
      <c r="QYC1" s="198"/>
      <c r="QYD1" s="198"/>
      <c r="QYE1" s="198"/>
      <c r="QYF1" s="198"/>
      <c r="QYG1" s="198"/>
      <c r="QYH1" s="198"/>
      <c r="QYI1" s="198"/>
      <c r="QYJ1" s="198"/>
      <c r="QYK1" s="198"/>
      <c r="QYL1" s="198"/>
      <c r="QYM1" s="198"/>
      <c r="QYN1" s="198"/>
      <c r="QYO1" s="198"/>
      <c r="QYP1" s="198"/>
      <c r="QYQ1" s="198"/>
      <c r="QYR1" s="198"/>
      <c r="QYS1" s="198"/>
      <c r="QYT1" s="198"/>
      <c r="QYU1" s="198"/>
      <c r="QYV1" s="198"/>
      <c r="QYW1" s="198"/>
      <c r="QYX1" s="198"/>
      <c r="QYY1" s="198"/>
      <c r="QYZ1" s="198"/>
      <c r="QZA1" s="198"/>
      <c r="QZB1" s="198"/>
      <c r="QZC1" s="198"/>
      <c r="QZD1" s="198"/>
      <c r="QZE1" s="198"/>
      <c r="QZF1" s="198"/>
      <c r="QZG1" s="198"/>
      <c r="QZH1" s="198"/>
      <c r="QZI1" s="198"/>
      <c r="QZJ1" s="198"/>
      <c r="QZK1" s="198"/>
      <c r="QZL1" s="198"/>
      <c r="QZM1" s="198"/>
      <c r="QZN1" s="198"/>
      <c r="QZO1" s="198"/>
      <c r="QZP1" s="198"/>
      <c r="QZQ1" s="198"/>
      <c r="QZR1" s="198"/>
      <c r="QZS1" s="198"/>
      <c r="QZT1" s="198"/>
      <c r="QZU1" s="198"/>
      <c r="QZV1" s="198"/>
      <c r="QZW1" s="198"/>
      <c r="QZX1" s="198"/>
      <c r="QZY1" s="198"/>
      <c r="QZZ1" s="198"/>
      <c r="RAA1" s="198"/>
      <c r="RAB1" s="198"/>
      <c r="RAC1" s="198"/>
      <c r="RAD1" s="198"/>
      <c r="RAE1" s="198"/>
      <c r="RAF1" s="198"/>
      <c r="RAG1" s="198"/>
      <c r="RAH1" s="198"/>
      <c r="RAI1" s="198"/>
      <c r="RAJ1" s="198"/>
      <c r="RAK1" s="198"/>
      <c r="RAL1" s="198"/>
      <c r="RAM1" s="198"/>
      <c r="RAN1" s="198"/>
      <c r="RAO1" s="198"/>
      <c r="RAP1" s="198"/>
      <c r="RAQ1" s="198"/>
      <c r="RAR1" s="198"/>
      <c r="RAS1" s="198"/>
      <c r="RAT1" s="198"/>
      <c r="RAU1" s="198"/>
      <c r="RAV1" s="198"/>
      <c r="RAW1" s="198"/>
      <c r="RAX1" s="198"/>
      <c r="RAY1" s="198"/>
      <c r="RAZ1" s="198"/>
      <c r="RBA1" s="198"/>
      <c r="RBB1" s="198"/>
      <c r="RBC1" s="198"/>
      <c r="RBD1" s="198"/>
      <c r="RBE1" s="198"/>
      <c r="RBF1" s="198"/>
      <c r="RBG1" s="198"/>
      <c r="RBH1" s="198"/>
      <c r="RBI1" s="198"/>
      <c r="RBJ1" s="198"/>
      <c r="RBK1" s="198"/>
      <c r="RBL1" s="198"/>
      <c r="RBM1" s="198"/>
      <c r="RBN1" s="198"/>
      <c r="RBO1" s="198"/>
      <c r="RBP1" s="198"/>
      <c r="RBQ1" s="198"/>
      <c r="RBR1" s="198"/>
      <c r="RBS1" s="198"/>
      <c r="RBT1" s="198"/>
      <c r="RBU1" s="198"/>
      <c r="RBV1" s="198"/>
      <c r="RBW1" s="198"/>
      <c r="RBX1" s="198"/>
      <c r="RBY1" s="198"/>
      <c r="RBZ1" s="198"/>
      <c r="RCA1" s="198"/>
      <c r="RCB1" s="198"/>
      <c r="RCC1" s="198"/>
      <c r="RCD1" s="198"/>
      <c r="RCE1" s="198"/>
      <c r="RCF1" s="198"/>
      <c r="RCG1" s="198"/>
      <c r="RCH1" s="198"/>
      <c r="RCI1" s="198"/>
      <c r="RCJ1" s="198"/>
      <c r="RCK1" s="198"/>
      <c r="RCL1" s="198"/>
      <c r="RCM1" s="198"/>
      <c r="RCN1" s="198"/>
      <c r="RCO1" s="198"/>
      <c r="RCP1" s="198"/>
      <c r="RCQ1" s="198"/>
      <c r="RCR1" s="198"/>
      <c r="RCS1" s="198"/>
      <c r="RCT1" s="198"/>
      <c r="RCU1" s="198"/>
      <c r="RCV1" s="198"/>
      <c r="RCW1" s="198"/>
      <c r="RCX1" s="198"/>
      <c r="RCY1" s="198"/>
      <c r="RCZ1" s="198"/>
      <c r="RDA1" s="198"/>
      <c r="RDB1" s="198"/>
      <c r="RDC1" s="198"/>
      <c r="RDD1" s="198"/>
      <c r="RDE1" s="198"/>
      <c r="RDF1" s="198"/>
      <c r="RDG1" s="198"/>
      <c r="RDH1" s="198"/>
      <c r="RDI1" s="198"/>
      <c r="RDJ1" s="198"/>
      <c r="RDK1" s="198"/>
      <c r="RDL1" s="198"/>
      <c r="RDM1" s="198"/>
      <c r="RDN1" s="198"/>
      <c r="RDO1" s="198"/>
      <c r="RDP1" s="198"/>
      <c r="RDQ1" s="198"/>
      <c r="RDR1" s="198"/>
      <c r="RDS1" s="198"/>
      <c r="RDT1" s="198"/>
      <c r="RDU1" s="198"/>
      <c r="RDV1" s="198"/>
      <c r="RDW1" s="198"/>
      <c r="RDX1" s="198"/>
      <c r="RDY1" s="198"/>
      <c r="RDZ1" s="198"/>
      <c r="REA1" s="198"/>
      <c r="REB1" s="198"/>
      <c r="REC1" s="198"/>
      <c r="RED1" s="198"/>
      <c r="REE1" s="198"/>
      <c r="REF1" s="198"/>
      <c r="REG1" s="198"/>
      <c r="REH1" s="198"/>
      <c r="REI1" s="198"/>
      <c r="REJ1" s="198"/>
      <c r="REK1" s="198"/>
      <c r="REL1" s="198"/>
      <c r="REM1" s="198"/>
      <c r="REN1" s="198"/>
      <c r="REO1" s="198"/>
      <c r="REP1" s="198"/>
      <c r="REQ1" s="198"/>
      <c r="RER1" s="198"/>
      <c r="RES1" s="198"/>
      <c r="RET1" s="198"/>
      <c r="REU1" s="198"/>
      <c r="REV1" s="198"/>
      <c r="REW1" s="198"/>
      <c r="REX1" s="198"/>
      <c r="REY1" s="198"/>
      <c r="REZ1" s="198"/>
      <c r="RFA1" s="198"/>
      <c r="RFB1" s="198"/>
      <c r="RFC1" s="198"/>
      <c r="RFD1" s="198"/>
      <c r="RFE1" s="198"/>
      <c r="RFF1" s="198"/>
      <c r="RFG1" s="198"/>
      <c r="RFH1" s="198"/>
      <c r="RFI1" s="198"/>
      <c r="RFJ1" s="198"/>
      <c r="RFK1" s="198"/>
      <c r="RFL1" s="198"/>
      <c r="RFM1" s="198"/>
      <c r="RFN1" s="198"/>
      <c r="RFO1" s="198"/>
      <c r="RFP1" s="198"/>
      <c r="RFQ1" s="198"/>
      <c r="RFR1" s="198"/>
      <c r="RFS1" s="198"/>
      <c r="RFT1" s="198"/>
      <c r="RFU1" s="198"/>
      <c r="RFV1" s="198"/>
      <c r="RFW1" s="198"/>
      <c r="RFX1" s="198"/>
      <c r="RFY1" s="198"/>
      <c r="RFZ1" s="198"/>
      <c r="RGA1" s="198"/>
      <c r="RGB1" s="198"/>
      <c r="RGC1" s="198"/>
      <c r="RGD1" s="198"/>
      <c r="RGE1" s="198"/>
      <c r="RGF1" s="198"/>
      <c r="RGG1" s="198"/>
      <c r="RGH1" s="198"/>
      <c r="RGI1" s="198"/>
      <c r="RGJ1" s="198"/>
      <c r="RGK1" s="198"/>
      <c r="RGL1" s="198"/>
      <c r="RGM1" s="198"/>
      <c r="RGN1" s="198"/>
      <c r="RGO1" s="198"/>
      <c r="RGP1" s="198"/>
      <c r="RGQ1" s="198"/>
      <c r="RGR1" s="198"/>
      <c r="RGS1" s="198"/>
      <c r="RGT1" s="198"/>
      <c r="RGU1" s="198"/>
      <c r="RGV1" s="198"/>
      <c r="RGW1" s="198"/>
      <c r="RGX1" s="198"/>
      <c r="RGY1" s="198"/>
      <c r="RGZ1" s="198"/>
      <c r="RHA1" s="198"/>
      <c r="RHB1" s="198"/>
      <c r="RHC1" s="198"/>
      <c r="RHD1" s="198"/>
      <c r="RHE1" s="198"/>
      <c r="RHF1" s="198"/>
      <c r="RHG1" s="198"/>
      <c r="RHH1" s="198"/>
      <c r="RHI1" s="198"/>
      <c r="RHJ1" s="198"/>
      <c r="RHK1" s="198"/>
      <c r="RHL1" s="198"/>
      <c r="RHM1" s="198"/>
      <c r="RHN1" s="198"/>
      <c r="RHO1" s="198"/>
      <c r="RHP1" s="198"/>
      <c r="RHQ1" s="198"/>
      <c r="RHR1" s="198"/>
      <c r="RHS1" s="198"/>
      <c r="RHT1" s="198"/>
      <c r="RHU1" s="198"/>
      <c r="RHV1" s="198"/>
      <c r="RHW1" s="198"/>
      <c r="RHX1" s="198"/>
      <c r="RHY1" s="198"/>
      <c r="RHZ1" s="198"/>
      <c r="RIA1" s="198"/>
      <c r="RIB1" s="198"/>
      <c r="RIC1" s="198"/>
      <c r="RID1" s="198"/>
      <c r="RIE1" s="198"/>
      <c r="RIF1" s="198"/>
      <c r="RIG1" s="198"/>
      <c r="RIH1" s="198"/>
      <c r="RII1" s="198"/>
      <c r="RIJ1" s="198"/>
      <c r="RIK1" s="198"/>
      <c r="RIL1" s="198"/>
      <c r="RIM1" s="198"/>
      <c r="RIN1" s="198"/>
      <c r="RIO1" s="198"/>
      <c r="RIP1" s="198"/>
      <c r="RIQ1" s="198"/>
      <c r="RIR1" s="198"/>
      <c r="RIS1" s="198"/>
      <c r="RIT1" s="198"/>
      <c r="RIU1" s="198"/>
      <c r="RIV1" s="198"/>
      <c r="RIW1" s="198"/>
      <c r="RIX1" s="198"/>
      <c r="RIY1" s="198"/>
      <c r="RIZ1" s="198"/>
      <c r="RJA1" s="198"/>
      <c r="RJB1" s="198"/>
      <c r="RJC1" s="198"/>
      <c r="RJD1" s="198"/>
      <c r="RJE1" s="198"/>
      <c r="RJF1" s="198"/>
      <c r="RJG1" s="198"/>
      <c r="RJH1" s="198"/>
      <c r="RJI1" s="198"/>
      <c r="RJJ1" s="198"/>
      <c r="RJK1" s="198"/>
      <c r="RJL1" s="198"/>
      <c r="RJM1" s="198"/>
      <c r="RJN1" s="198"/>
      <c r="RJO1" s="198"/>
      <c r="RJP1" s="198"/>
      <c r="RJQ1" s="198"/>
      <c r="RJR1" s="198"/>
      <c r="RJS1" s="198"/>
      <c r="RJT1" s="198"/>
      <c r="RJU1" s="198"/>
      <c r="RJV1" s="198"/>
      <c r="RJW1" s="198"/>
      <c r="RJX1" s="198"/>
      <c r="RJY1" s="198"/>
      <c r="RJZ1" s="198"/>
      <c r="RKA1" s="198"/>
      <c r="RKB1" s="198"/>
      <c r="RKC1" s="198"/>
      <c r="RKD1" s="198"/>
      <c r="RKE1" s="198"/>
      <c r="RKF1" s="198"/>
      <c r="RKG1" s="198"/>
      <c r="RKH1" s="198"/>
      <c r="RKI1" s="198"/>
      <c r="RKJ1" s="198"/>
      <c r="RKK1" s="198"/>
      <c r="RKL1" s="198"/>
      <c r="RKM1" s="198"/>
      <c r="RKN1" s="198"/>
      <c r="RKO1" s="198"/>
      <c r="RKP1" s="198"/>
      <c r="RKQ1" s="198"/>
      <c r="RKR1" s="198"/>
      <c r="RKS1" s="198"/>
      <c r="RKT1" s="198"/>
      <c r="RKU1" s="198"/>
      <c r="RKV1" s="198"/>
      <c r="RKW1" s="198"/>
      <c r="RKX1" s="198"/>
      <c r="RKY1" s="198"/>
      <c r="RKZ1" s="198"/>
      <c r="RLA1" s="198"/>
      <c r="RLB1" s="198"/>
      <c r="RLC1" s="198"/>
      <c r="RLD1" s="198"/>
      <c r="RLE1" s="198"/>
      <c r="RLF1" s="198"/>
      <c r="RLG1" s="198"/>
      <c r="RLH1" s="198"/>
      <c r="RLI1" s="198"/>
      <c r="RLJ1" s="198"/>
      <c r="RLK1" s="198"/>
      <c r="RLL1" s="198"/>
      <c r="RLM1" s="198"/>
      <c r="RLN1" s="198"/>
      <c r="RLO1" s="198"/>
      <c r="RLP1" s="198"/>
      <c r="RLQ1" s="198"/>
      <c r="RLR1" s="198"/>
      <c r="RLS1" s="198"/>
      <c r="RLT1" s="198"/>
      <c r="RLU1" s="198"/>
      <c r="RLV1" s="198"/>
      <c r="RLW1" s="198"/>
      <c r="RLX1" s="198"/>
      <c r="RLY1" s="198"/>
      <c r="RLZ1" s="198"/>
      <c r="RMA1" s="198"/>
      <c r="RMB1" s="198"/>
      <c r="RMC1" s="198"/>
      <c r="RMD1" s="198"/>
      <c r="RME1" s="198"/>
      <c r="RMF1" s="198"/>
      <c r="RMG1" s="198"/>
      <c r="RMH1" s="198"/>
      <c r="RMI1" s="198"/>
      <c r="RMJ1" s="198"/>
      <c r="RMK1" s="198"/>
      <c r="RML1" s="198"/>
      <c r="RMM1" s="198"/>
      <c r="RMN1" s="198"/>
      <c r="RMO1" s="198"/>
      <c r="RMP1" s="198"/>
      <c r="RMQ1" s="198"/>
      <c r="RMR1" s="198"/>
      <c r="RMS1" s="198"/>
      <c r="RMT1" s="198"/>
      <c r="RMU1" s="198"/>
      <c r="RMV1" s="198"/>
      <c r="RMW1" s="198"/>
      <c r="RMX1" s="198"/>
      <c r="RMY1" s="198"/>
      <c r="RMZ1" s="198"/>
      <c r="RNA1" s="198"/>
      <c r="RNB1" s="198"/>
      <c r="RNC1" s="198"/>
      <c r="RND1" s="198"/>
      <c r="RNE1" s="198"/>
      <c r="RNF1" s="198"/>
      <c r="RNG1" s="198"/>
      <c r="RNH1" s="198"/>
      <c r="RNI1" s="198"/>
      <c r="RNJ1" s="198"/>
      <c r="RNK1" s="198"/>
      <c r="RNL1" s="198"/>
      <c r="RNM1" s="198"/>
      <c r="RNN1" s="198"/>
      <c r="RNO1" s="198"/>
      <c r="RNP1" s="198"/>
      <c r="RNQ1" s="198"/>
      <c r="RNR1" s="198"/>
      <c r="RNS1" s="198"/>
      <c r="RNT1" s="198"/>
      <c r="RNU1" s="198"/>
      <c r="RNV1" s="198"/>
      <c r="RNW1" s="198"/>
      <c r="RNX1" s="198"/>
      <c r="RNY1" s="198"/>
      <c r="RNZ1" s="198"/>
      <c r="ROA1" s="198"/>
      <c r="ROB1" s="198"/>
      <c r="ROC1" s="198"/>
      <c r="ROD1" s="198"/>
      <c r="ROE1" s="198"/>
      <c r="ROF1" s="198"/>
      <c r="ROG1" s="198"/>
      <c r="ROH1" s="198"/>
      <c r="ROI1" s="198"/>
      <c r="ROJ1" s="198"/>
      <c r="ROK1" s="198"/>
      <c r="ROL1" s="198"/>
      <c r="ROM1" s="198"/>
      <c r="RON1" s="198"/>
      <c r="ROO1" s="198"/>
      <c r="ROP1" s="198"/>
      <c r="ROQ1" s="198"/>
      <c r="ROR1" s="198"/>
      <c r="ROS1" s="198"/>
      <c r="ROT1" s="198"/>
      <c r="ROU1" s="198"/>
      <c r="ROV1" s="198"/>
      <c r="ROW1" s="198"/>
      <c r="ROX1" s="198"/>
      <c r="ROY1" s="198"/>
      <c r="ROZ1" s="198"/>
      <c r="RPA1" s="198"/>
      <c r="RPB1" s="198"/>
      <c r="RPC1" s="198"/>
      <c r="RPD1" s="198"/>
      <c r="RPE1" s="198"/>
      <c r="RPF1" s="198"/>
      <c r="RPG1" s="198"/>
      <c r="RPH1" s="198"/>
      <c r="RPI1" s="198"/>
      <c r="RPJ1" s="198"/>
      <c r="RPK1" s="198"/>
      <c r="RPL1" s="198"/>
      <c r="RPM1" s="198"/>
      <c r="RPN1" s="198"/>
      <c r="RPO1" s="198"/>
      <c r="RPP1" s="198"/>
      <c r="RPQ1" s="198"/>
      <c r="RPR1" s="198"/>
      <c r="RPS1" s="198"/>
      <c r="RPT1" s="198"/>
      <c r="RPU1" s="198"/>
      <c r="RPV1" s="198"/>
      <c r="RPW1" s="198"/>
      <c r="RPX1" s="198"/>
      <c r="RPY1" s="198"/>
      <c r="RPZ1" s="198"/>
      <c r="RQA1" s="198"/>
      <c r="RQB1" s="198"/>
      <c r="RQC1" s="198"/>
      <c r="RQD1" s="198"/>
      <c r="RQE1" s="198"/>
      <c r="RQF1" s="198"/>
      <c r="RQG1" s="198"/>
      <c r="RQH1" s="198"/>
      <c r="RQI1" s="198"/>
      <c r="RQJ1" s="198"/>
      <c r="RQK1" s="198"/>
      <c r="RQL1" s="198"/>
      <c r="RQM1" s="198"/>
      <c r="RQN1" s="198"/>
      <c r="RQO1" s="198"/>
      <c r="RQP1" s="198"/>
      <c r="RQQ1" s="198"/>
      <c r="RQR1" s="198"/>
      <c r="RQS1" s="198"/>
      <c r="RQT1" s="198"/>
      <c r="RQU1" s="198"/>
      <c r="RQV1" s="198"/>
      <c r="RQW1" s="198"/>
      <c r="RQX1" s="198"/>
      <c r="RQY1" s="198"/>
      <c r="RQZ1" s="198"/>
      <c r="RRA1" s="198"/>
      <c r="RRB1" s="198"/>
      <c r="RRC1" s="198"/>
      <c r="RRD1" s="198"/>
      <c r="RRE1" s="198"/>
      <c r="RRF1" s="198"/>
      <c r="RRG1" s="198"/>
      <c r="RRH1" s="198"/>
      <c r="RRI1" s="198"/>
      <c r="RRJ1" s="198"/>
      <c r="RRK1" s="198"/>
      <c r="RRL1" s="198"/>
      <c r="RRM1" s="198"/>
      <c r="RRN1" s="198"/>
      <c r="RRO1" s="198"/>
      <c r="RRP1" s="198"/>
      <c r="RRQ1" s="198"/>
      <c r="RRR1" s="198"/>
      <c r="RRS1" s="198"/>
      <c r="RRT1" s="198"/>
      <c r="RRU1" s="198"/>
      <c r="RRV1" s="198"/>
      <c r="RRW1" s="198"/>
      <c r="RRX1" s="198"/>
      <c r="RRY1" s="198"/>
      <c r="RRZ1" s="198"/>
      <c r="RSA1" s="198"/>
      <c r="RSB1" s="198"/>
      <c r="RSC1" s="198"/>
      <c r="RSD1" s="198"/>
      <c r="RSE1" s="198"/>
      <c r="RSF1" s="198"/>
      <c r="RSG1" s="198"/>
      <c r="RSH1" s="198"/>
      <c r="RSI1" s="198"/>
      <c r="RSJ1" s="198"/>
      <c r="RSK1" s="198"/>
      <c r="RSL1" s="198"/>
      <c r="RSM1" s="198"/>
      <c r="RSN1" s="198"/>
      <c r="RSO1" s="198"/>
      <c r="RSP1" s="198"/>
      <c r="RSQ1" s="198"/>
      <c r="RSR1" s="198"/>
      <c r="RSS1" s="198"/>
      <c r="RST1" s="198"/>
      <c r="RSU1" s="198"/>
      <c r="RSV1" s="198"/>
      <c r="RSW1" s="198"/>
      <c r="RSX1" s="198"/>
      <c r="RSY1" s="198"/>
      <c r="RSZ1" s="198"/>
      <c r="RTA1" s="198"/>
      <c r="RTB1" s="198"/>
      <c r="RTC1" s="198"/>
      <c r="RTD1" s="198"/>
      <c r="RTE1" s="198"/>
      <c r="RTF1" s="198"/>
      <c r="RTG1" s="198"/>
      <c r="RTH1" s="198"/>
      <c r="RTI1" s="198"/>
      <c r="RTJ1" s="198"/>
      <c r="RTK1" s="198"/>
      <c r="RTL1" s="198"/>
      <c r="RTM1" s="198"/>
      <c r="RTN1" s="198"/>
      <c r="RTO1" s="198"/>
      <c r="RTP1" s="198"/>
      <c r="RTQ1" s="198"/>
      <c r="RTR1" s="198"/>
      <c r="RTS1" s="198"/>
      <c r="RTT1" s="198"/>
      <c r="RTU1" s="198"/>
      <c r="RTV1" s="198"/>
      <c r="RTW1" s="198"/>
      <c r="RTX1" s="198"/>
      <c r="RTY1" s="198"/>
      <c r="RTZ1" s="198"/>
      <c r="RUA1" s="198"/>
      <c r="RUB1" s="198"/>
      <c r="RUC1" s="198"/>
      <c r="RUD1" s="198"/>
      <c r="RUE1" s="198"/>
      <c r="RUF1" s="198"/>
      <c r="RUG1" s="198"/>
      <c r="RUH1" s="198"/>
      <c r="RUI1" s="198"/>
      <c r="RUJ1" s="198"/>
      <c r="RUK1" s="198"/>
      <c r="RUL1" s="198"/>
      <c r="RUM1" s="198"/>
      <c r="RUN1" s="198"/>
      <c r="RUO1" s="198"/>
      <c r="RUP1" s="198"/>
      <c r="RUQ1" s="198"/>
      <c r="RUR1" s="198"/>
      <c r="RUS1" s="198"/>
      <c r="RUT1" s="198"/>
      <c r="RUU1" s="198"/>
      <c r="RUV1" s="198"/>
      <c r="RUW1" s="198"/>
      <c r="RUX1" s="198"/>
      <c r="RUY1" s="198"/>
      <c r="RUZ1" s="198"/>
      <c r="RVA1" s="198"/>
      <c r="RVB1" s="198"/>
      <c r="RVC1" s="198"/>
      <c r="RVD1" s="198"/>
      <c r="RVE1" s="198"/>
      <c r="RVF1" s="198"/>
      <c r="RVG1" s="198"/>
      <c r="RVH1" s="198"/>
      <c r="RVI1" s="198"/>
      <c r="RVJ1" s="198"/>
      <c r="RVK1" s="198"/>
      <c r="RVL1" s="198"/>
      <c r="RVM1" s="198"/>
      <c r="RVN1" s="198"/>
      <c r="RVO1" s="198"/>
      <c r="RVP1" s="198"/>
      <c r="RVQ1" s="198"/>
      <c r="RVR1" s="198"/>
      <c r="RVS1" s="198"/>
      <c r="RVT1" s="198"/>
      <c r="RVU1" s="198"/>
      <c r="RVV1" s="198"/>
      <c r="RVW1" s="198"/>
      <c r="RVX1" s="198"/>
      <c r="RVY1" s="198"/>
      <c r="RVZ1" s="198"/>
      <c r="RWA1" s="198"/>
      <c r="RWB1" s="198"/>
      <c r="RWC1" s="198"/>
      <c r="RWD1" s="198"/>
      <c r="RWE1" s="198"/>
      <c r="RWF1" s="198"/>
      <c r="RWG1" s="198"/>
      <c r="RWH1" s="198"/>
      <c r="RWI1" s="198"/>
      <c r="RWJ1" s="198"/>
      <c r="RWK1" s="198"/>
      <c r="RWL1" s="198"/>
      <c r="RWM1" s="198"/>
      <c r="RWN1" s="198"/>
      <c r="RWO1" s="198"/>
      <c r="RWP1" s="198"/>
      <c r="RWQ1" s="198"/>
      <c r="RWR1" s="198"/>
      <c r="RWS1" s="198"/>
      <c r="RWT1" s="198"/>
      <c r="RWU1" s="198"/>
      <c r="RWV1" s="198"/>
      <c r="RWW1" s="198"/>
      <c r="RWX1" s="198"/>
      <c r="RWY1" s="198"/>
      <c r="RWZ1" s="198"/>
      <c r="RXA1" s="198"/>
      <c r="RXB1" s="198"/>
      <c r="RXC1" s="198"/>
      <c r="RXD1" s="198"/>
      <c r="RXE1" s="198"/>
      <c r="RXF1" s="198"/>
      <c r="RXG1" s="198"/>
      <c r="RXH1" s="198"/>
      <c r="RXI1" s="198"/>
      <c r="RXJ1" s="198"/>
      <c r="RXK1" s="198"/>
      <c r="RXL1" s="198"/>
      <c r="RXM1" s="198"/>
      <c r="RXN1" s="198"/>
      <c r="RXO1" s="198"/>
      <c r="RXP1" s="198"/>
      <c r="RXQ1" s="198"/>
      <c r="RXR1" s="198"/>
      <c r="RXS1" s="198"/>
      <c r="RXT1" s="198"/>
      <c r="RXU1" s="198"/>
      <c r="RXV1" s="198"/>
      <c r="RXW1" s="198"/>
      <c r="RXX1" s="198"/>
      <c r="RXY1" s="198"/>
      <c r="RXZ1" s="198"/>
      <c r="RYA1" s="198"/>
      <c r="RYB1" s="198"/>
      <c r="RYC1" s="198"/>
      <c r="RYD1" s="198"/>
      <c r="RYE1" s="198"/>
      <c r="RYF1" s="198"/>
      <c r="RYG1" s="198"/>
      <c r="RYH1" s="198"/>
      <c r="RYI1" s="198"/>
      <c r="RYJ1" s="198"/>
      <c r="RYK1" s="198"/>
      <c r="RYL1" s="198"/>
      <c r="RYM1" s="198"/>
      <c r="RYN1" s="198"/>
      <c r="RYO1" s="198"/>
      <c r="RYP1" s="198"/>
      <c r="RYQ1" s="198"/>
      <c r="RYR1" s="198"/>
      <c r="RYS1" s="198"/>
      <c r="RYT1" s="198"/>
      <c r="RYU1" s="198"/>
      <c r="RYV1" s="198"/>
      <c r="RYW1" s="198"/>
      <c r="RYX1" s="198"/>
      <c r="RYY1" s="198"/>
      <c r="RYZ1" s="198"/>
      <c r="RZA1" s="198"/>
      <c r="RZB1" s="198"/>
      <c r="RZC1" s="198"/>
      <c r="RZD1" s="198"/>
      <c r="RZE1" s="198"/>
      <c r="RZF1" s="198"/>
      <c r="RZG1" s="198"/>
      <c r="RZH1" s="198"/>
      <c r="RZI1" s="198"/>
      <c r="RZJ1" s="198"/>
      <c r="RZK1" s="198"/>
      <c r="RZL1" s="198"/>
      <c r="RZM1" s="198"/>
      <c r="RZN1" s="198"/>
      <c r="RZO1" s="198"/>
      <c r="RZP1" s="198"/>
      <c r="RZQ1" s="198"/>
      <c r="RZR1" s="198"/>
      <c r="RZS1" s="198"/>
      <c r="RZT1" s="198"/>
      <c r="RZU1" s="198"/>
      <c r="RZV1" s="198"/>
      <c r="RZW1" s="198"/>
      <c r="RZX1" s="198"/>
      <c r="RZY1" s="198"/>
      <c r="RZZ1" s="198"/>
      <c r="SAA1" s="198"/>
      <c r="SAB1" s="198"/>
      <c r="SAC1" s="198"/>
      <c r="SAD1" s="198"/>
      <c r="SAE1" s="198"/>
      <c r="SAF1" s="198"/>
      <c r="SAG1" s="198"/>
      <c r="SAH1" s="198"/>
      <c r="SAI1" s="198"/>
      <c r="SAJ1" s="198"/>
      <c r="SAK1" s="198"/>
      <c r="SAL1" s="198"/>
      <c r="SAM1" s="198"/>
      <c r="SAN1" s="198"/>
      <c r="SAO1" s="198"/>
      <c r="SAP1" s="198"/>
      <c r="SAQ1" s="198"/>
      <c r="SAR1" s="198"/>
      <c r="SAS1" s="198"/>
      <c r="SAT1" s="198"/>
      <c r="SAU1" s="198"/>
      <c r="SAV1" s="198"/>
      <c r="SAW1" s="198"/>
      <c r="SAX1" s="198"/>
      <c r="SAY1" s="198"/>
      <c r="SAZ1" s="198"/>
      <c r="SBA1" s="198"/>
      <c r="SBB1" s="198"/>
      <c r="SBC1" s="198"/>
      <c r="SBD1" s="198"/>
      <c r="SBE1" s="198"/>
      <c r="SBF1" s="198"/>
      <c r="SBG1" s="198"/>
      <c r="SBH1" s="198"/>
      <c r="SBI1" s="198"/>
      <c r="SBJ1" s="198"/>
      <c r="SBK1" s="198"/>
      <c r="SBL1" s="198"/>
      <c r="SBM1" s="198"/>
      <c r="SBN1" s="198"/>
      <c r="SBO1" s="198"/>
      <c r="SBP1" s="198"/>
      <c r="SBQ1" s="198"/>
      <c r="SBR1" s="198"/>
      <c r="SBS1" s="198"/>
      <c r="SBT1" s="198"/>
      <c r="SBU1" s="198"/>
      <c r="SBV1" s="198"/>
      <c r="SBW1" s="198"/>
      <c r="SBX1" s="198"/>
      <c r="SBY1" s="198"/>
      <c r="SBZ1" s="198"/>
      <c r="SCA1" s="198"/>
      <c r="SCB1" s="198"/>
      <c r="SCC1" s="198"/>
      <c r="SCD1" s="198"/>
      <c r="SCE1" s="198"/>
      <c r="SCF1" s="198"/>
      <c r="SCG1" s="198"/>
      <c r="SCH1" s="198"/>
      <c r="SCI1" s="198"/>
      <c r="SCJ1" s="198"/>
      <c r="SCK1" s="198"/>
      <c r="SCL1" s="198"/>
      <c r="SCM1" s="198"/>
      <c r="SCN1" s="198"/>
      <c r="SCO1" s="198"/>
      <c r="SCP1" s="198"/>
      <c r="SCQ1" s="198"/>
      <c r="SCR1" s="198"/>
      <c r="SCS1" s="198"/>
      <c r="SCT1" s="198"/>
      <c r="SCU1" s="198"/>
      <c r="SCV1" s="198"/>
      <c r="SCW1" s="198"/>
      <c r="SCX1" s="198"/>
      <c r="SCY1" s="198"/>
      <c r="SCZ1" s="198"/>
      <c r="SDA1" s="198"/>
      <c r="SDB1" s="198"/>
      <c r="SDC1" s="198"/>
      <c r="SDD1" s="198"/>
      <c r="SDE1" s="198"/>
      <c r="SDF1" s="198"/>
      <c r="SDG1" s="198"/>
      <c r="SDH1" s="198"/>
      <c r="SDI1" s="198"/>
      <c r="SDJ1" s="198"/>
      <c r="SDK1" s="198"/>
      <c r="SDL1" s="198"/>
      <c r="SDM1" s="198"/>
      <c r="SDN1" s="198"/>
      <c r="SDO1" s="198"/>
      <c r="SDP1" s="198"/>
      <c r="SDQ1" s="198"/>
      <c r="SDR1" s="198"/>
      <c r="SDS1" s="198"/>
      <c r="SDT1" s="198"/>
      <c r="SDU1" s="198"/>
      <c r="SDV1" s="198"/>
      <c r="SDW1" s="198"/>
      <c r="SDX1" s="198"/>
      <c r="SDY1" s="198"/>
      <c r="SDZ1" s="198"/>
      <c r="SEA1" s="198"/>
      <c r="SEB1" s="198"/>
      <c r="SEC1" s="198"/>
      <c r="SED1" s="198"/>
      <c r="SEE1" s="198"/>
      <c r="SEF1" s="198"/>
      <c r="SEG1" s="198"/>
      <c r="SEH1" s="198"/>
      <c r="SEI1" s="198"/>
      <c r="SEJ1" s="198"/>
      <c r="SEK1" s="198"/>
      <c r="SEL1" s="198"/>
      <c r="SEM1" s="198"/>
      <c r="SEN1" s="198"/>
      <c r="SEO1" s="198"/>
      <c r="SEP1" s="198"/>
      <c r="SEQ1" s="198"/>
      <c r="SER1" s="198"/>
      <c r="SES1" s="198"/>
      <c r="SET1" s="198"/>
      <c r="SEU1" s="198"/>
      <c r="SEV1" s="198"/>
      <c r="SEW1" s="198"/>
      <c r="SEX1" s="198"/>
      <c r="SEY1" s="198"/>
      <c r="SEZ1" s="198"/>
      <c r="SFA1" s="198"/>
      <c r="SFB1" s="198"/>
      <c r="SFC1" s="198"/>
      <c r="SFD1" s="198"/>
      <c r="SFE1" s="198"/>
      <c r="SFF1" s="198"/>
      <c r="SFG1" s="198"/>
      <c r="SFH1" s="198"/>
      <c r="SFI1" s="198"/>
      <c r="SFJ1" s="198"/>
      <c r="SFK1" s="198"/>
      <c r="SFL1" s="198"/>
      <c r="SFM1" s="198"/>
      <c r="SFN1" s="198"/>
      <c r="SFO1" s="198"/>
      <c r="SFP1" s="198"/>
      <c r="SFQ1" s="198"/>
      <c r="SFR1" s="198"/>
      <c r="SFS1" s="198"/>
      <c r="SFT1" s="198"/>
      <c r="SFU1" s="198"/>
      <c r="SFV1" s="198"/>
      <c r="SFW1" s="198"/>
      <c r="SFX1" s="198"/>
      <c r="SFY1" s="198"/>
      <c r="SFZ1" s="198"/>
      <c r="SGA1" s="198"/>
      <c r="SGB1" s="198"/>
      <c r="SGC1" s="198"/>
      <c r="SGD1" s="198"/>
      <c r="SGE1" s="198"/>
      <c r="SGF1" s="198"/>
      <c r="SGG1" s="198"/>
      <c r="SGH1" s="198"/>
      <c r="SGI1" s="198"/>
      <c r="SGJ1" s="198"/>
      <c r="SGK1" s="198"/>
      <c r="SGL1" s="198"/>
      <c r="SGM1" s="198"/>
      <c r="SGN1" s="198"/>
      <c r="SGO1" s="198"/>
      <c r="SGP1" s="198"/>
      <c r="SGQ1" s="198"/>
      <c r="SGR1" s="198"/>
      <c r="SGS1" s="198"/>
      <c r="SGT1" s="198"/>
      <c r="SGU1" s="198"/>
      <c r="SGV1" s="198"/>
      <c r="SGW1" s="198"/>
      <c r="SGX1" s="198"/>
      <c r="SGY1" s="198"/>
      <c r="SGZ1" s="198"/>
      <c r="SHA1" s="198"/>
      <c r="SHB1" s="198"/>
      <c r="SHC1" s="198"/>
      <c r="SHD1" s="198"/>
      <c r="SHE1" s="198"/>
      <c r="SHF1" s="198"/>
      <c r="SHG1" s="198"/>
      <c r="SHH1" s="198"/>
      <c r="SHI1" s="198"/>
      <c r="SHJ1" s="198"/>
      <c r="SHK1" s="198"/>
      <c r="SHL1" s="198"/>
      <c r="SHM1" s="198"/>
      <c r="SHN1" s="198"/>
      <c r="SHO1" s="198"/>
      <c r="SHP1" s="198"/>
      <c r="SHQ1" s="198"/>
      <c r="SHR1" s="198"/>
      <c r="SHS1" s="198"/>
      <c r="SHT1" s="198"/>
      <c r="SHU1" s="198"/>
      <c r="SHV1" s="198"/>
      <c r="SHW1" s="198"/>
      <c r="SHX1" s="198"/>
      <c r="SHY1" s="198"/>
      <c r="SHZ1" s="198"/>
      <c r="SIA1" s="198"/>
      <c r="SIB1" s="198"/>
      <c r="SIC1" s="198"/>
      <c r="SID1" s="198"/>
      <c r="SIE1" s="198"/>
      <c r="SIF1" s="198"/>
      <c r="SIG1" s="198"/>
      <c r="SIH1" s="198"/>
      <c r="SII1" s="198"/>
      <c r="SIJ1" s="198"/>
      <c r="SIK1" s="198"/>
      <c r="SIL1" s="198"/>
      <c r="SIM1" s="198"/>
      <c r="SIN1" s="198"/>
      <c r="SIO1" s="198"/>
      <c r="SIP1" s="198"/>
      <c r="SIQ1" s="198"/>
      <c r="SIR1" s="198"/>
      <c r="SIS1" s="198"/>
      <c r="SIT1" s="198"/>
      <c r="SIU1" s="198"/>
      <c r="SIV1" s="198"/>
      <c r="SIW1" s="198"/>
      <c r="SIX1" s="198"/>
      <c r="SIY1" s="198"/>
      <c r="SIZ1" s="198"/>
      <c r="SJA1" s="198"/>
      <c r="SJB1" s="198"/>
      <c r="SJC1" s="198"/>
      <c r="SJD1" s="198"/>
      <c r="SJE1" s="198"/>
      <c r="SJF1" s="198"/>
      <c r="SJG1" s="198"/>
      <c r="SJH1" s="198"/>
      <c r="SJI1" s="198"/>
      <c r="SJJ1" s="198"/>
      <c r="SJK1" s="198"/>
      <c r="SJL1" s="198"/>
      <c r="SJM1" s="198"/>
      <c r="SJN1" s="198"/>
      <c r="SJO1" s="198"/>
      <c r="SJP1" s="198"/>
      <c r="SJQ1" s="198"/>
      <c r="SJR1" s="198"/>
      <c r="SJS1" s="198"/>
      <c r="SJT1" s="198"/>
      <c r="SJU1" s="198"/>
      <c r="SJV1" s="198"/>
      <c r="SJW1" s="198"/>
      <c r="SJX1" s="198"/>
      <c r="SJY1" s="198"/>
      <c r="SJZ1" s="198"/>
      <c r="SKA1" s="198"/>
      <c r="SKB1" s="198"/>
      <c r="SKC1" s="198"/>
      <c r="SKD1" s="198"/>
      <c r="SKE1" s="198"/>
      <c r="SKF1" s="198"/>
      <c r="SKG1" s="198"/>
      <c r="SKH1" s="198"/>
      <c r="SKI1" s="198"/>
      <c r="SKJ1" s="198"/>
      <c r="SKK1" s="198"/>
      <c r="SKL1" s="198"/>
      <c r="SKM1" s="198"/>
      <c r="SKN1" s="198"/>
      <c r="SKO1" s="198"/>
      <c r="SKP1" s="198"/>
      <c r="SKQ1" s="198"/>
      <c r="SKR1" s="198"/>
      <c r="SKS1" s="198"/>
      <c r="SKT1" s="198"/>
      <c r="SKU1" s="198"/>
      <c r="SKV1" s="198"/>
      <c r="SKW1" s="198"/>
      <c r="SKX1" s="198"/>
      <c r="SKY1" s="198"/>
      <c r="SKZ1" s="198"/>
      <c r="SLA1" s="198"/>
      <c r="SLB1" s="198"/>
      <c r="SLC1" s="198"/>
      <c r="SLD1" s="198"/>
      <c r="SLE1" s="198"/>
      <c r="SLF1" s="198"/>
      <c r="SLG1" s="198"/>
      <c r="SLH1" s="198"/>
      <c r="SLI1" s="198"/>
      <c r="SLJ1" s="198"/>
      <c r="SLK1" s="198"/>
      <c r="SLL1" s="198"/>
      <c r="SLM1" s="198"/>
      <c r="SLN1" s="198"/>
      <c r="SLO1" s="198"/>
      <c r="SLP1" s="198"/>
      <c r="SLQ1" s="198"/>
      <c r="SLR1" s="198"/>
      <c r="SLS1" s="198"/>
      <c r="SLT1" s="198"/>
      <c r="SLU1" s="198"/>
      <c r="SLV1" s="198"/>
      <c r="SLW1" s="198"/>
      <c r="SLX1" s="198"/>
      <c r="SLY1" s="198"/>
      <c r="SLZ1" s="198"/>
      <c r="SMA1" s="198"/>
      <c r="SMB1" s="198"/>
      <c r="SMC1" s="198"/>
      <c r="SMD1" s="198"/>
      <c r="SME1" s="198"/>
      <c r="SMF1" s="198"/>
      <c r="SMG1" s="198"/>
      <c r="SMH1" s="198"/>
      <c r="SMI1" s="198"/>
      <c r="SMJ1" s="198"/>
      <c r="SMK1" s="198"/>
      <c r="SML1" s="198"/>
      <c r="SMM1" s="198"/>
      <c r="SMN1" s="198"/>
      <c r="SMO1" s="198"/>
      <c r="SMP1" s="198"/>
      <c r="SMQ1" s="198"/>
      <c r="SMR1" s="198"/>
      <c r="SMS1" s="198"/>
      <c r="SMT1" s="198"/>
      <c r="SMU1" s="198"/>
      <c r="SMV1" s="198"/>
      <c r="SMW1" s="198"/>
      <c r="SMX1" s="198"/>
      <c r="SMY1" s="198"/>
      <c r="SMZ1" s="198"/>
      <c r="SNA1" s="198"/>
      <c r="SNB1" s="198"/>
      <c r="SNC1" s="198"/>
      <c r="SND1" s="198"/>
      <c r="SNE1" s="198"/>
      <c r="SNF1" s="198"/>
      <c r="SNG1" s="198"/>
      <c r="SNH1" s="198"/>
      <c r="SNI1" s="198"/>
      <c r="SNJ1" s="198"/>
      <c r="SNK1" s="198"/>
      <c r="SNL1" s="198"/>
      <c r="SNM1" s="198"/>
      <c r="SNN1" s="198"/>
      <c r="SNO1" s="198"/>
      <c r="SNP1" s="198"/>
      <c r="SNQ1" s="198"/>
      <c r="SNR1" s="198"/>
      <c r="SNS1" s="198"/>
      <c r="SNT1" s="198"/>
      <c r="SNU1" s="198"/>
      <c r="SNV1" s="198"/>
      <c r="SNW1" s="198"/>
      <c r="SNX1" s="198"/>
      <c r="SNY1" s="198"/>
      <c r="SNZ1" s="198"/>
      <c r="SOA1" s="198"/>
      <c r="SOB1" s="198"/>
      <c r="SOC1" s="198"/>
      <c r="SOD1" s="198"/>
      <c r="SOE1" s="198"/>
      <c r="SOF1" s="198"/>
      <c r="SOG1" s="198"/>
      <c r="SOH1" s="198"/>
      <c r="SOI1" s="198"/>
      <c r="SOJ1" s="198"/>
      <c r="SOK1" s="198"/>
      <c r="SOL1" s="198"/>
      <c r="SOM1" s="198"/>
      <c r="SON1" s="198"/>
      <c r="SOO1" s="198"/>
      <c r="SOP1" s="198"/>
      <c r="SOQ1" s="198"/>
      <c r="SOR1" s="198"/>
      <c r="SOS1" s="198"/>
      <c r="SOT1" s="198"/>
      <c r="SOU1" s="198"/>
      <c r="SOV1" s="198"/>
      <c r="SOW1" s="198"/>
      <c r="SOX1" s="198"/>
      <c r="SOY1" s="198"/>
      <c r="SOZ1" s="198"/>
      <c r="SPA1" s="198"/>
      <c r="SPB1" s="198"/>
      <c r="SPC1" s="198"/>
      <c r="SPD1" s="198"/>
      <c r="SPE1" s="198"/>
      <c r="SPF1" s="198"/>
      <c r="SPG1" s="198"/>
      <c r="SPH1" s="198"/>
      <c r="SPI1" s="198"/>
      <c r="SPJ1" s="198"/>
      <c r="SPK1" s="198"/>
      <c r="SPL1" s="198"/>
      <c r="SPM1" s="198"/>
      <c r="SPN1" s="198"/>
      <c r="SPO1" s="198"/>
      <c r="SPP1" s="198"/>
      <c r="SPQ1" s="198"/>
      <c r="SPR1" s="198"/>
      <c r="SPS1" s="198"/>
      <c r="SPT1" s="198"/>
      <c r="SPU1" s="198"/>
      <c r="SPV1" s="198"/>
      <c r="SPW1" s="198"/>
      <c r="SPX1" s="198"/>
      <c r="SPY1" s="198"/>
      <c r="SPZ1" s="198"/>
      <c r="SQA1" s="198"/>
      <c r="SQB1" s="198"/>
      <c r="SQC1" s="198"/>
      <c r="SQD1" s="198"/>
      <c r="SQE1" s="198"/>
      <c r="SQF1" s="198"/>
      <c r="SQG1" s="198"/>
      <c r="SQH1" s="198"/>
      <c r="SQI1" s="198"/>
      <c r="SQJ1" s="198"/>
      <c r="SQK1" s="198"/>
      <c r="SQL1" s="198"/>
      <c r="SQM1" s="198"/>
      <c r="SQN1" s="198"/>
      <c r="SQO1" s="198"/>
      <c r="SQP1" s="198"/>
      <c r="SQQ1" s="198"/>
      <c r="SQR1" s="198"/>
      <c r="SQS1" s="198"/>
      <c r="SQT1" s="198"/>
      <c r="SQU1" s="198"/>
      <c r="SQV1" s="198"/>
      <c r="SQW1" s="198"/>
      <c r="SQX1" s="198"/>
      <c r="SQY1" s="198"/>
      <c r="SQZ1" s="198"/>
      <c r="SRA1" s="198"/>
      <c r="SRB1" s="198"/>
      <c r="SRC1" s="198"/>
      <c r="SRD1" s="198"/>
      <c r="SRE1" s="198"/>
      <c r="SRF1" s="198"/>
      <c r="SRG1" s="198"/>
      <c r="SRH1" s="198"/>
      <c r="SRI1" s="198"/>
      <c r="SRJ1" s="198"/>
      <c r="SRK1" s="198"/>
      <c r="SRL1" s="198"/>
      <c r="SRM1" s="198"/>
      <c r="SRN1" s="198"/>
      <c r="SRO1" s="198"/>
      <c r="SRP1" s="198"/>
      <c r="SRQ1" s="198"/>
      <c r="SRR1" s="198"/>
      <c r="SRS1" s="198"/>
      <c r="SRT1" s="198"/>
      <c r="SRU1" s="198"/>
      <c r="SRV1" s="198"/>
      <c r="SRW1" s="198"/>
      <c r="SRX1" s="198"/>
      <c r="SRY1" s="198"/>
      <c r="SRZ1" s="198"/>
      <c r="SSA1" s="198"/>
      <c r="SSB1" s="198"/>
      <c r="SSC1" s="198"/>
      <c r="SSD1" s="198"/>
      <c r="SSE1" s="198"/>
      <c r="SSF1" s="198"/>
      <c r="SSG1" s="198"/>
      <c r="SSH1" s="198"/>
      <c r="SSI1" s="198"/>
      <c r="SSJ1" s="198"/>
      <c r="SSK1" s="198"/>
      <c r="SSL1" s="198"/>
      <c r="SSM1" s="198"/>
      <c r="SSN1" s="198"/>
      <c r="SSO1" s="198"/>
      <c r="SSP1" s="198"/>
      <c r="SSQ1" s="198"/>
      <c r="SSR1" s="198"/>
      <c r="SSS1" s="198"/>
      <c r="SST1" s="198"/>
      <c r="SSU1" s="198"/>
      <c r="SSV1" s="198"/>
      <c r="SSW1" s="198"/>
      <c r="SSX1" s="198"/>
      <c r="SSY1" s="198"/>
      <c r="SSZ1" s="198"/>
      <c r="STA1" s="198"/>
      <c r="STB1" s="198"/>
      <c r="STC1" s="198"/>
      <c r="STD1" s="198"/>
      <c r="STE1" s="198"/>
      <c r="STF1" s="198"/>
      <c r="STG1" s="198"/>
      <c r="STH1" s="198"/>
      <c r="STI1" s="198"/>
      <c r="STJ1" s="198"/>
      <c r="STK1" s="198"/>
      <c r="STL1" s="198"/>
      <c r="STM1" s="198"/>
      <c r="STN1" s="198"/>
      <c r="STO1" s="198"/>
      <c r="STP1" s="198"/>
      <c r="STQ1" s="198"/>
      <c r="STR1" s="198"/>
      <c r="STS1" s="198"/>
      <c r="STT1" s="198"/>
      <c r="STU1" s="198"/>
      <c r="STV1" s="198"/>
      <c r="STW1" s="198"/>
      <c r="STX1" s="198"/>
      <c r="STY1" s="198"/>
      <c r="STZ1" s="198"/>
      <c r="SUA1" s="198"/>
      <c r="SUB1" s="198"/>
      <c r="SUC1" s="198"/>
      <c r="SUD1" s="198"/>
      <c r="SUE1" s="198"/>
      <c r="SUF1" s="198"/>
      <c r="SUG1" s="198"/>
      <c r="SUH1" s="198"/>
      <c r="SUI1" s="198"/>
      <c r="SUJ1" s="198"/>
      <c r="SUK1" s="198"/>
      <c r="SUL1" s="198"/>
      <c r="SUM1" s="198"/>
      <c r="SUN1" s="198"/>
      <c r="SUO1" s="198"/>
      <c r="SUP1" s="198"/>
      <c r="SUQ1" s="198"/>
      <c r="SUR1" s="198"/>
      <c r="SUS1" s="198"/>
      <c r="SUT1" s="198"/>
      <c r="SUU1" s="198"/>
      <c r="SUV1" s="198"/>
      <c r="SUW1" s="198"/>
      <c r="SUX1" s="198"/>
      <c r="SUY1" s="198"/>
      <c r="SUZ1" s="198"/>
      <c r="SVA1" s="198"/>
      <c r="SVB1" s="198"/>
      <c r="SVC1" s="198"/>
      <c r="SVD1" s="198"/>
      <c r="SVE1" s="198"/>
      <c r="SVF1" s="198"/>
      <c r="SVG1" s="198"/>
      <c r="SVH1" s="198"/>
      <c r="SVI1" s="198"/>
      <c r="SVJ1" s="198"/>
      <c r="SVK1" s="198"/>
      <c r="SVL1" s="198"/>
      <c r="SVM1" s="198"/>
      <c r="SVN1" s="198"/>
      <c r="SVO1" s="198"/>
      <c r="SVP1" s="198"/>
      <c r="SVQ1" s="198"/>
      <c r="SVR1" s="198"/>
      <c r="SVS1" s="198"/>
      <c r="SVT1" s="198"/>
      <c r="SVU1" s="198"/>
      <c r="SVV1" s="198"/>
      <c r="SVW1" s="198"/>
      <c r="SVX1" s="198"/>
      <c r="SVY1" s="198"/>
      <c r="SVZ1" s="198"/>
      <c r="SWA1" s="198"/>
      <c r="SWB1" s="198"/>
      <c r="SWC1" s="198"/>
      <c r="SWD1" s="198"/>
      <c r="SWE1" s="198"/>
      <c r="SWF1" s="198"/>
      <c r="SWG1" s="198"/>
      <c r="SWH1" s="198"/>
      <c r="SWI1" s="198"/>
      <c r="SWJ1" s="198"/>
      <c r="SWK1" s="198"/>
      <c r="SWL1" s="198"/>
      <c r="SWM1" s="198"/>
      <c r="SWN1" s="198"/>
      <c r="SWO1" s="198"/>
      <c r="SWP1" s="198"/>
      <c r="SWQ1" s="198"/>
      <c r="SWR1" s="198"/>
      <c r="SWS1" s="198"/>
      <c r="SWT1" s="198"/>
      <c r="SWU1" s="198"/>
      <c r="SWV1" s="198"/>
      <c r="SWW1" s="198"/>
      <c r="SWX1" s="198"/>
      <c r="SWY1" s="198"/>
      <c r="SWZ1" s="198"/>
      <c r="SXA1" s="198"/>
      <c r="SXB1" s="198"/>
      <c r="SXC1" s="198"/>
      <c r="SXD1" s="198"/>
      <c r="SXE1" s="198"/>
      <c r="SXF1" s="198"/>
      <c r="SXG1" s="198"/>
      <c r="SXH1" s="198"/>
      <c r="SXI1" s="198"/>
      <c r="SXJ1" s="198"/>
      <c r="SXK1" s="198"/>
      <c r="SXL1" s="198"/>
      <c r="SXM1" s="198"/>
      <c r="SXN1" s="198"/>
      <c r="SXO1" s="198"/>
      <c r="SXP1" s="198"/>
      <c r="SXQ1" s="198"/>
      <c r="SXR1" s="198"/>
      <c r="SXS1" s="198"/>
      <c r="SXT1" s="198"/>
      <c r="SXU1" s="198"/>
      <c r="SXV1" s="198"/>
      <c r="SXW1" s="198"/>
      <c r="SXX1" s="198"/>
      <c r="SXY1" s="198"/>
      <c r="SXZ1" s="198"/>
      <c r="SYA1" s="198"/>
      <c r="SYB1" s="198"/>
      <c r="SYC1" s="198"/>
      <c r="SYD1" s="198"/>
      <c r="SYE1" s="198"/>
      <c r="SYF1" s="198"/>
      <c r="SYG1" s="198"/>
      <c r="SYH1" s="198"/>
      <c r="SYI1" s="198"/>
      <c r="SYJ1" s="198"/>
      <c r="SYK1" s="198"/>
      <c r="SYL1" s="198"/>
      <c r="SYM1" s="198"/>
      <c r="SYN1" s="198"/>
      <c r="SYO1" s="198"/>
      <c r="SYP1" s="198"/>
      <c r="SYQ1" s="198"/>
      <c r="SYR1" s="198"/>
      <c r="SYS1" s="198"/>
      <c r="SYT1" s="198"/>
      <c r="SYU1" s="198"/>
      <c r="SYV1" s="198"/>
      <c r="SYW1" s="198"/>
      <c r="SYX1" s="198"/>
      <c r="SYY1" s="198"/>
      <c r="SYZ1" s="198"/>
      <c r="SZA1" s="198"/>
      <c r="SZB1" s="198"/>
      <c r="SZC1" s="198"/>
      <c r="SZD1" s="198"/>
      <c r="SZE1" s="198"/>
      <c r="SZF1" s="198"/>
      <c r="SZG1" s="198"/>
      <c r="SZH1" s="198"/>
      <c r="SZI1" s="198"/>
      <c r="SZJ1" s="198"/>
      <c r="SZK1" s="198"/>
      <c r="SZL1" s="198"/>
      <c r="SZM1" s="198"/>
      <c r="SZN1" s="198"/>
      <c r="SZO1" s="198"/>
      <c r="SZP1" s="198"/>
      <c r="SZQ1" s="198"/>
      <c r="SZR1" s="198"/>
      <c r="SZS1" s="198"/>
      <c r="SZT1" s="198"/>
      <c r="SZU1" s="198"/>
      <c r="SZV1" s="198"/>
      <c r="SZW1" s="198"/>
      <c r="SZX1" s="198"/>
      <c r="SZY1" s="198"/>
      <c r="SZZ1" s="198"/>
      <c r="TAA1" s="198"/>
      <c r="TAB1" s="198"/>
      <c r="TAC1" s="198"/>
      <c r="TAD1" s="198"/>
      <c r="TAE1" s="198"/>
      <c r="TAF1" s="198"/>
      <c r="TAG1" s="198"/>
      <c r="TAH1" s="198"/>
      <c r="TAI1" s="198"/>
      <c r="TAJ1" s="198"/>
      <c r="TAK1" s="198"/>
      <c r="TAL1" s="198"/>
      <c r="TAM1" s="198"/>
      <c r="TAN1" s="198"/>
      <c r="TAO1" s="198"/>
      <c r="TAP1" s="198"/>
      <c r="TAQ1" s="198"/>
      <c r="TAR1" s="198"/>
      <c r="TAS1" s="198"/>
      <c r="TAT1" s="198"/>
      <c r="TAU1" s="198"/>
      <c r="TAV1" s="198"/>
      <c r="TAW1" s="198"/>
      <c r="TAX1" s="198"/>
      <c r="TAY1" s="198"/>
      <c r="TAZ1" s="198"/>
      <c r="TBA1" s="198"/>
      <c r="TBB1" s="198"/>
      <c r="TBC1" s="198"/>
      <c r="TBD1" s="198"/>
      <c r="TBE1" s="198"/>
      <c r="TBF1" s="198"/>
      <c r="TBG1" s="198"/>
      <c r="TBH1" s="198"/>
      <c r="TBI1" s="198"/>
      <c r="TBJ1" s="198"/>
      <c r="TBK1" s="198"/>
      <c r="TBL1" s="198"/>
      <c r="TBM1" s="198"/>
      <c r="TBN1" s="198"/>
      <c r="TBO1" s="198"/>
      <c r="TBP1" s="198"/>
      <c r="TBQ1" s="198"/>
      <c r="TBR1" s="198"/>
      <c r="TBS1" s="198"/>
      <c r="TBT1" s="198"/>
      <c r="TBU1" s="198"/>
      <c r="TBV1" s="198"/>
      <c r="TBW1" s="198"/>
      <c r="TBX1" s="198"/>
      <c r="TBY1" s="198"/>
      <c r="TBZ1" s="198"/>
      <c r="TCA1" s="198"/>
      <c r="TCB1" s="198"/>
      <c r="TCC1" s="198"/>
      <c r="TCD1" s="198"/>
      <c r="TCE1" s="198"/>
      <c r="TCF1" s="198"/>
      <c r="TCG1" s="198"/>
      <c r="TCH1" s="198"/>
      <c r="TCI1" s="198"/>
      <c r="TCJ1" s="198"/>
      <c r="TCK1" s="198"/>
      <c r="TCL1" s="198"/>
      <c r="TCM1" s="198"/>
      <c r="TCN1" s="198"/>
      <c r="TCO1" s="198"/>
      <c r="TCP1" s="198"/>
      <c r="TCQ1" s="198"/>
      <c r="TCR1" s="198"/>
      <c r="TCS1" s="198"/>
      <c r="TCT1" s="198"/>
      <c r="TCU1" s="198"/>
      <c r="TCV1" s="198"/>
      <c r="TCW1" s="198"/>
      <c r="TCX1" s="198"/>
      <c r="TCY1" s="198"/>
      <c r="TCZ1" s="198"/>
      <c r="TDA1" s="198"/>
      <c r="TDB1" s="198"/>
      <c r="TDC1" s="198"/>
      <c r="TDD1" s="198"/>
      <c r="TDE1" s="198"/>
      <c r="TDF1" s="198"/>
      <c r="TDG1" s="198"/>
      <c r="TDH1" s="198"/>
      <c r="TDI1" s="198"/>
      <c r="TDJ1" s="198"/>
      <c r="TDK1" s="198"/>
      <c r="TDL1" s="198"/>
      <c r="TDM1" s="198"/>
      <c r="TDN1" s="198"/>
      <c r="TDO1" s="198"/>
      <c r="TDP1" s="198"/>
      <c r="TDQ1" s="198"/>
      <c r="TDR1" s="198"/>
      <c r="TDS1" s="198"/>
      <c r="TDT1" s="198"/>
      <c r="TDU1" s="198"/>
      <c r="TDV1" s="198"/>
      <c r="TDW1" s="198"/>
      <c r="TDX1" s="198"/>
      <c r="TDY1" s="198"/>
      <c r="TDZ1" s="198"/>
      <c r="TEA1" s="198"/>
      <c r="TEB1" s="198"/>
      <c r="TEC1" s="198"/>
      <c r="TED1" s="198"/>
      <c r="TEE1" s="198"/>
      <c r="TEF1" s="198"/>
      <c r="TEG1" s="198"/>
      <c r="TEH1" s="198"/>
      <c r="TEI1" s="198"/>
      <c r="TEJ1" s="198"/>
      <c r="TEK1" s="198"/>
      <c r="TEL1" s="198"/>
      <c r="TEM1" s="198"/>
      <c r="TEN1" s="198"/>
      <c r="TEO1" s="198"/>
      <c r="TEP1" s="198"/>
      <c r="TEQ1" s="198"/>
      <c r="TER1" s="198"/>
      <c r="TES1" s="198"/>
      <c r="TET1" s="198"/>
      <c r="TEU1" s="198"/>
      <c r="TEV1" s="198"/>
      <c r="TEW1" s="198"/>
      <c r="TEX1" s="198"/>
      <c r="TEY1" s="198"/>
      <c r="TEZ1" s="198"/>
      <c r="TFA1" s="198"/>
      <c r="TFB1" s="198"/>
      <c r="TFC1" s="198"/>
      <c r="TFD1" s="198"/>
      <c r="TFE1" s="198"/>
      <c r="TFF1" s="198"/>
      <c r="TFG1" s="198"/>
      <c r="TFH1" s="198"/>
      <c r="TFI1" s="198"/>
      <c r="TFJ1" s="198"/>
      <c r="TFK1" s="198"/>
      <c r="TFL1" s="198"/>
      <c r="TFM1" s="198"/>
      <c r="TFN1" s="198"/>
      <c r="TFO1" s="198"/>
      <c r="TFP1" s="198"/>
      <c r="TFQ1" s="198"/>
      <c r="TFR1" s="198"/>
      <c r="TFS1" s="198"/>
      <c r="TFT1" s="198"/>
      <c r="TFU1" s="198"/>
      <c r="TFV1" s="198"/>
      <c r="TFW1" s="198"/>
      <c r="TFX1" s="198"/>
      <c r="TFY1" s="198"/>
      <c r="TFZ1" s="198"/>
      <c r="TGA1" s="198"/>
      <c r="TGB1" s="198"/>
      <c r="TGC1" s="198"/>
      <c r="TGD1" s="198"/>
      <c r="TGE1" s="198"/>
      <c r="TGF1" s="198"/>
      <c r="TGG1" s="198"/>
      <c r="TGH1" s="198"/>
      <c r="TGI1" s="198"/>
      <c r="TGJ1" s="198"/>
      <c r="TGK1" s="198"/>
      <c r="TGL1" s="198"/>
      <c r="TGM1" s="198"/>
      <c r="TGN1" s="198"/>
      <c r="TGO1" s="198"/>
      <c r="TGP1" s="198"/>
      <c r="TGQ1" s="198"/>
      <c r="TGR1" s="198"/>
      <c r="TGS1" s="198"/>
      <c r="TGT1" s="198"/>
      <c r="TGU1" s="198"/>
      <c r="TGV1" s="198"/>
      <c r="TGW1" s="198"/>
      <c r="TGX1" s="198"/>
      <c r="TGY1" s="198"/>
      <c r="TGZ1" s="198"/>
      <c r="THA1" s="198"/>
      <c r="THB1" s="198"/>
      <c r="THC1" s="198"/>
      <c r="THD1" s="198"/>
      <c r="THE1" s="198"/>
      <c r="THF1" s="198"/>
      <c r="THG1" s="198"/>
      <c r="THH1" s="198"/>
      <c r="THI1" s="198"/>
      <c r="THJ1" s="198"/>
      <c r="THK1" s="198"/>
      <c r="THL1" s="198"/>
      <c r="THM1" s="198"/>
      <c r="THN1" s="198"/>
      <c r="THO1" s="198"/>
      <c r="THP1" s="198"/>
      <c r="THQ1" s="198"/>
      <c r="THR1" s="198"/>
      <c r="THS1" s="198"/>
      <c r="THT1" s="198"/>
      <c r="THU1" s="198"/>
      <c r="THV1" s="198"/>
      <c r="THW1" s="198"/>
      <c r="THX1" s="198"/>
      <c r="THY1" s="198"/>
      <c r="THZ1" s="198"/>
      <c r="TIA1" s="198"/>
      <c r="TIB1" s="198"/>
      <c r="TIC1" s="198"/>
      <c r="TID1" s="198"/>
      <c r="TIE1" s="198"/>
      <c r="TIF1" s="198"/>
      <c r="TIG1" s="198"/>
      <c r="TIH1" s="198"/>
      <c r="TII1" s="198"/>
      <c r="TIJ1" s="198"/>
      <c r="TIK1" s="198"/>
      <c r="TIL1" s="198"/>
      <c r="TIM1" s="198"/>
      <c r="TIN1" s="198"/>
      <c r="TIO1" s="198"/>
      <c r="TIP1" s="198"/>
      <c r="TIQ1" s="198"/>
      <c r="TIR1" s="198"/>
      <c r="TIS1" s="198"/>
      <c r="TIT1" s="198"/>
      <c r="TIU1" s="198"/>
      <c r="TIV1" s="198"/>
      <c r="TIW1" s="198"/>
      <c r="TIX1" s="198"/>
      <c r="TIY1" s="198"/>
      <c r="TIZ1" s="198"/>
      <c r="TJA1" s="198"/>
      <c r="TJB1" s="198"/>
      <c r="TJC1" s="198"/>
      <c r="TJD1" s="198"/>
      <c r="TJE1" s="198"/>
      <c r="TJF1" s="198"/>
      <c r="TJG1" s="198"/>
      <c r="TJH1" s="198"/>
      <c r="TJI1" s="198"/>
      <c r="TJJ1" s="198"/>
      <c r="TJK1" s="198"/>
      <c r="TJL1" s="198"/>
      <c r="TJM1" s="198"/>
      <c r="TJN1" s="198"/>
      <c r="TJO1" s="198"/>
      <c r="TJP1" s="198"/>
      <c r="TJQ1" s="198"/>
      <c r="TJR1" s="198"/>
      <c r="TJS1" s="198"/>
      <c r="TJT1" s="198"/>
      <c r="TJU1" s="198"/>
      <c r="TJV1" s="198"/>
      <c r="TJW1" s="198"/>
      <c r="TJX1" s="198"/>
      <c r="TJY1" s="198"/>
      <c r="TJZ1" s="198"/>
      <c r="TKA1" s="198"/>
      <c r="TKB1" s="198"/>
      <c r="TKC1" s="198"/>
      <c r="TKD1" s="198"/>
      <c r="TKE1" s="198"/>
      <c r="TKF1" s="198"/>
      <c r="TKG1" s="198"/>
      <c r="TKH1" s="198"/>
      <c r="TKI1" s="198"/>
      <c r="TKJ1" s="198"/>
      <c r="TKK1" s="198"/>
      <c r="TKL1" s="198"/>
      <c r="TKM1" s="198"/>
      <c r="TKN1" s="198"/>
      <c r="TKO1" s="198"/>
      <c r="TKP1" s="198"/>
      <c r="TKQ1" s="198"/>
      <c r="TKR1" s="198"/>
      <c r="TKS1" s="198"/>
      <c r="TKT1" s="198"/>
      <c r="TKU1" s="198"/>
      <c r="TKV1" s="198"/>
      <c r="TKW1" s="198"/>
      <c r="TKX1" s="198"/>
      <c r="TKY1" s="198"/>
      <c r="TKZ1" s="198"/>
      <c r="TLA1" s="198"/>
      <c r="TLB1" s="198"/>
      <c r="TLC1" s="198"/>
      <c r="TLD1" s="198"/>
      <c r="TLE1" s="198"/>
      <c r="TLF1" s="198"/>
      <c r="TLG1" s="198"/>
      <c r="TLH1" s="198"/>
      <c r="TLI1" s="198"/>
      <c r="TLJ1" s="198"/>
      <c r="TLK1" s="198"/>
      <c r="TLL1" s="198"/>
      <c r="TLM1" s="198"/>
      <c r="TLN1" s="198"/>
      <c r="TLO1" s="198"/>
      <c r="TLP1" s="198"/>
      <c r="TLQ1" s="198"/>
      <c r="TLR1" s="198"/>
      <c r="TLS1" s="198"/>
      <c r="TLT1" s="198"/>
      <c r="TLU1" s="198"/>
      <c r="TLV1" s="198"/>
      <c r="TLW1" s="198"/>
      <c r="TLX1" s="198"/>
      <c r="TLY1" s="198"/>
      <c r="TLZ1" s="198"/>
      <c r="TMA1" s="198"/>
      <c r="TMB1" s="198"/>
      <c r="TMC1" s="198"/>
      <c r="TMD1" s="198"/>
      <c r="TME1" s="198"/>
      <c r="TMF1" s="198"/>
      <c r="TMG1" s="198"/>
      <c r="TMH1" s="198"/>
      <c r="TMI1" s="198"/>
      <c r="TMJ1" s="198"/>
      <c r="TMK1" s="198"/>
      <c r="TML1" s="198"/>
      <c r="TMM1" s="198"/>
      <c r="TMN1" s="198"/>
      <c r="TMO1" s="198"/>
      <c r="TMP1" s="198"/>
      <c r="TMQ1" s="198"/>
      <c r="TMR1" s="198"/>
      <c r="TMS1" s="198"/>
      <c r="TMT1" s="198"/>
      <c r="TMU1" s="198"/>
      <c r="TMV1" s="198"/>
      <c r="TMW1" s="198"/>
      <c r="TMX1" s="198"/>
      <c r="TMY1" s="198"/>
      <c r="TMZ1" s="198"/>
      <c r="TNA1" s="198"/>
      <c r="TNB1" s="198"/>
      <c r="TNC1" s="198"/>
      <c r="TND1" s="198"/>
      <c r="TNE1" s="198"/>
      <c r="TNF1" s="198"/>
      <c r="TNG1" s="198"/>
      <c r="TNH1" s="198"/>
      <c r="TNI1" s="198"/>
      <c r="TNJ1" s="198"/>
      <c r="TNK1" s="198"/>
      <c r="TNL1" s="198"/>
      <c r="TNM1" s="198"/>
      <c r="TNN1" s="198"/>
      <c r="TNO1" s="198"/>
      <c r="TNP1" s="198"/>
      <c r="TNQ1" s="198"/>
      <c r="TNR1" s="198"/>
      <c r="TNS1" s="198"/>
      <c r="TNT1" s="198"/>
      <c r="TNU1" s="198"/>
      <c r="TNV1" s="198"/>
      <c r="TNW1" s="198"/>
      <c r="TNX1" s="198"/>
      <c r="TNY1" s="198"/>
      <c r="TNZ1" s="198"/>
      <c r="TOA1" s="198"/>
      <c r="TOB1" s="198"/>
      <c r="TOC1" s="198"/>
      <c r="TOD1" s="198"/>
      <c r="TOE1" s="198"/>
      <c r="TOF1" s="198"/>
      <c r="TOG1" s="198"/>
      <c r="TOH1" s="198"/>
      <c r="TOI1" s="198"/>
      <c r="TOJ1" s="198"/>
      <c r="TOK1" s="198"/>
      <c r="TOL1" s="198"/>
      <c r="TOM1" s="198"/>
      <c r="TON1" s="198"/>
      <c r="TOO1" s="198"/>
      <c r="TOP1" s="198"/>
      <c r="TOQ1" s="198"/>
      <c r="TOR1" s="198"/>
      <c r="TOS1" s="198"/>
      <c r="TOT1" s="198"/>
      <c r="TOU1" s="198"/>
      <c r="TOV1" s="198"/>
      <c r="TOW1" s="198"/>
      <c r="TOX1" s="198"/>
      <c r="TOY1" s="198"/>
      <c r="TOZ1" s="198"/>
      <c r="TPA1" s="198"/>
      <c r="TPB1" s="198"/>
      <c r="TPC1" s="198"/>
      <c r="TPD1" s="198"/>
      <c r="TPE1" s="198"/>
      <c r="TPF1" s="198"/>
      <c r="TPG1" s="198"/>
      <c r="TPH1" s="198"/>
      <c r="TPI1" s="198"/>
      <c r="TPJ1" s="198"/>
      <c r="TPK1" s="198"/>
      <c r="TPL1" s="198"/>
      <c r="TPM1" s="198"/>
      <c r="TPN1" s="198"/>
      <c r="TPO1" s="198"/>
      <c r="TPP1" s="198"/>
      <c r="TPQ1" s="198"/>
      <c r="TPR1" s="198"/>
      <c r="TPS1" s="198"/>
      <c r="TPT1" s="198"/>
      <c r="TPU1" s="198"/>
      <c r="TPV1" s="198"/>
      <c r="TPW1" s="198"/>
      <c r="TPX1" s="198"/>
      <c r="TPY1" s="198"/>
      <c r="TPZ1" s="198"/>
      <c r="TQA1" s="198"/>
      <c r="TQB1" s="198"/>
      <c r="TQC1" s="198"/>
      <c r="TQD1" s="198"/>
      <c r="TQE1" s="198"/>
      <c r="TQF1" s="198"/>
      <c r="TQG1" s="198"/>
      <c r="TQH1" s="198"/>
      <c r="TQI1" s="198"/>
      <c r="TQJ1" s="198"/>
      <c r="TQK1" s="198"/>
      <c r="TQL1" s="198"/>
      <c r="TQM1" s="198"/>
      <c r="TQN1" s="198"/>
      <c r="TQO1" s="198"/>
      <c r="TQP1" s="198"/>
      <c r="TQQ1" s="198"/>
      <c r="TQR1" s="198"/>
      <c r="TQS1" s="198"/>
      <c r="TQT1" s="198"/>
      <c r="TQU1" s="198"/>
      <c r="TQV1" s="198"/>
      <c r="TQW1" s="198"/>
      <c r="TQX1" s="198"/>
      <c r="TQY1" s="198"/>
      <c r="TQZ1" s="198"/>
      <c r="TRA1" s="198"/>
      <c r="TRB1" s="198"/>
      <c r="TRC1" s="198"/>
      <c r="TRD1" s="198"/>
      <c r="TRE1" s="198"/>
      <c r="TRF1" s="198"/>
      <c r="TRG1" s="198"/>
      <c r="TRH1" s="198"/>
      <c r="TRI1" s="198"/>
      <c r="TRJ1" s="198"/>
      <c r="TRK1" s="198"/>
      <c r="TRL1" s="198"/>
      <c r="TRM1" s="198"/>
      <c r="TRN1" s="198"/>
      <c r="TRO1" s="198"/>
      <c r="TRP1" s="198"/>
      <c r="TRQ1" s="198"/>
      <c r="TRR1" s="198"/>
      <c r="TRS1" s="198"/>
      <c r="TRT1" s="198"/>
      <c r="TRU1" s="198"/>
      <c r="TRV1" s="198"/>
      <c r="TRW1" s="198"/>
      <c r="TRX1" s="198"/>
      <c r="TRY1" s="198"/>
      <c r="TRZ1" s="198"/>
      <c r="TSA1" s="198"/>
      <c r="TSB1" s="198"/>
      <c r="TSC1" s="198"/>
      <c r="TSD1" s="198"/>
      <c r="TSE1" s="198"/>
      <c r="TSF1" s="198"/>
      <c r="TSG1" s="198"/>
      <c r="TSH1" s="198"/>
      <c r="TSI1" s="198"/>
      <c r="TSJ1" s="198"/>
      <c r="TSK1" s="198"/>
      <c r="TSL1" s="198"/>
      <c r="TSM1" s="198"/>
      <c r="TSN1" s="198"/>
      <c r="TSO1" s="198"/>
      <c r="TSP1" s="198"/>
      <c r="TSQ1" s="198"/>
      <c r="TSR1" s="198"/>
      <c r="TSS1" s="198"/>
      <c r="TST1" s="198"/>
      <c r="TSU1" s="198"/>
      <c r="TSV1" s="198"/>
      <c r="TSW1" s="198"/>
      <c r="TSX1" s="198"/>
      <c r="TSY1" s="198"/>
      <c r="TSZ1" s="198"/>
      <c r="TTA1" s="198"/>
      <c r="TTB1" s="198"/>
      <c r="TTC1" s="198"/>
      <c r="TTD1" s="198"/>
      <c r="TTE1" s="198"/>
      <c r="TTF1" s="198"/>
      <c r="TTG1" s="198"/>
      <c r="TTH1" s="198"/>
      <c r="TTI1" s="198"/>
      <c r="TTJ1" s="198"/>
      <c r="TTK1" s="198"/>
      <c r="TTL1" s="198"/>
      <c r="TTM1" s="198"/>
      <c r="TTN1" s="198"/>
      <c r="TTO1" s="198"/>
      <c r="TTP1" s="198"/>
      <c r="TTQ1" s="198"/>
      <c r="TTR1" s="198"/>
      <c r="TTS1" s="198"/>
      <c r="TTT1" s="198"/>
      <c r="TTU1" s="198"/>
      <c r="TTV1" s="198"/>
      <c r="TTW1" s="198"/>
      <c r="TTX1" s="198"/>
      <c r="TTY1" s="198"/>
      <c r="TTZ1" s="198"/>
      <c r="TUA1" s="198"/>
      <c r="TUB1" s="198"/>
      <c r="TUC1" s="198"/>
      <c r="TUD1" s="198"/>
      <c r="TUE1" s="198"/>
      <c r="TUF1" s="198"/>
      <c r="TUG1" s="198"/>
      <c r="TUH1" s="198"/>
      <c r="TUI1" s="198"/>
      <c r="TUJ1" s="198"/>
      <c r="TUK1" s="198"/>
      <c r="TUL1" s="198"/>
      <c r="TUM1" s="198"/>
      <c r="TUN1" s="198"/>
      <c r="TUO1" s="198"/>
      <c r="TUP1" s="198"/>
      <c r="TUQ1" s="198"/>
      <c r="TUR1" s="198"/>
      <c r="TUS1" s="198"/>
      <c r="TUT1" s="198"/>
      <c r="TUU1" s="198"/>
      <c r="TUV1" s="198"/>
      <c r="TUW1" s="198"/>
      <c r="TUX1" s="198"/>
      <c r="TUY1" s="198"/>
      <c r="TUZ1" s="198"/>
      <c r="TVA1" s="198"/>
      <c r="TVB1" s="198"/>
      <c r="TVC1" s="198"/>
      <c r="TVD1" s="198"/>
      <c r="TVE1" s="198"/>
      <c r="TVF1" s="198"/>
      <c r="TVG1" s="198"/>
      <c r="TVH1" s="198"/>
      <c r="TVI1" s="198"/>
      <c r="TVJ1" s="198"/>
      <c r="TVK1" s="198"/>
      <c r="TVL1" s="198"/>
      <c r="TVM1" s="198"/>
      <c r="TVN1" s="198"/>
      <c r="TVO1" s="198"/>
      <c r="TVP1" s="198"/>
      <c r="TVQ1" s="198"/>
      <c r="TVR1" s="198"/>
      <c r="TVS1" s="198"/>
      <c r="TVT1" s="198"/>
      <c r="TVU1" s="198"/>
      <c r="TVV1" s="198"/>
      <c r="TVW1" s="198"/>
      <c r="TVX1" s="198"/>
      <c r="TVY1" s="198"/>
      <c r="TVZ1" s="198"/>
      <c r="TWA1" s="198"/>
      <c r="TWB1" s="198"/>
      <c r="TWC1" s="198"/>
      <c r="TWD1" s="198"/>
      <c r="TWE1" s="198"/>
      <c r="TWF1" s="198"/>
      <c r="TWG1" s="198"/>
      <c r="TWH1" s="198"/>
      <c r="TWI1" s="198"/>
      <c r="TWJ1" s="198"/>
      <c r="TWK1" s="198"/>
      <c r="TWL1" s="198"/>
      <c r="TWM1" s="198"/>
      <c r="TWN1" s="198"/>
      <c r="TWO1" s="198"/>
      <c r="TWP1" s="198"/>
      <c r="TWQ1" s="198"/>
      <c r="TWR1" s="198"/>
      <c r="TWS1" s="198"/>
      <c r="TWT1" s="198"/>
      <c r="TWU1" s="198"/>
      <c r="TWV1" s="198"/>
      <c r="TWW1" s="198"/>
      <c r="TWX1" s="198"/>
      <c r="TWY1" s="198"/>
      <c r="TWZ1" s="198"/>
      <c r="TXA1" s="198"/>
      <c r="TXB1" s="198"/>
      <c r="TXC1" s="198"/>
      <c r="TXD1" s="198"/>
      <c r="TXE1" s="198"/>
      <c r="TXF1" s="198"/>
      <c r="TXG1" s="198"/>
      <c r="TXH1" s="198"/>
      <c r="TXI1" s="198"/>
      <c r="TXJ1" s="198"/>
      <c r="TXK1" s="198"/>
      <c r="TXL1" s="198"/>
      <c r="TXM1" s="198"/>
      <c r="TXN1" s="198"/>
      <c r="TXO1" s="198"/>
      <c r="TXP1" s="198"/>
      <c r="TXQ1" s="198"/>
      <c r="TXR1" s="198"/>
      <c r="TXS1" s="198"/>
      <c r="TXT1" s="198"/>
      <c r="TXU1" s="198"/>
      <c r="TXV1" s="198"/>
      <c r="TXW1" s="198"/>
      <c r="TXX1" s="198"/>
      <c r="TXY1" s="198"/>
      <c r="TXZ1" s="198"/>
      <c r="TYA1" s="198"/>
      <c r="TYB1" s="198"/>
      <c r="TYC1" s="198"/>
      <c r="TYD1" s="198"/>
      <c r="TYE1" s="198"/>
      <c r="TYF1" s="198"/>
      <c r="TYG1" s="198"/>
      <c r="TYH1" s="198"/>
      <c r="TYI1" s="198"/>
      <c r="TYJ1" s="198"/>
      <c r="TYK1" s="198"/>
      <c r="TYL1" s="198"/>
      <c r="TYM1" s="198"/>
      <c r="TYN1" s="198"/>
      <c r="TYO1" s="198"/>
      <c r="TYP1" s="198"/>
      <c r="TYQ1" s="198"/>
      <c r="TYR1" s="198"/>
      <c r="TYS1" s="198"/>
      <c r="TYT1" s="198"/>
      <c r="TYU1" s="198"/>
      <c r="TYV1" s="198"/>
      <c r="TYW1" s="198"/>
      <c r="TYX1" s="198"/>
      <c r="TYY1" s="198"/>
      <c r="TYZ1" s="198"/>
      <c r="TZA1" s="198"/>
      <c r="TZB1" s="198"/>
      <c r="TZC1" s="198"/>
      <c r="TZD1" s="198"/>
      <c r="TZE1" s="198"/>
      <c r="TZF1" s="198"/>
      <c r="TZG1" s="198"/>
      <c r="TZH1" s="198"/>
      <c r="TZI1" s="198"/>
      <c r="TZJ1" s="198"/>
      <c r="TZK1" s="198"/>
      <c r="TZL1" s="198"/>
      <c r="TZM1" s="198"/>
      <c r="TZN1" s="198"/>
      <c r="TZO1" s="198"/>
      <c r="TZP1" s="198"/>
      <c r="TZQ1" s="198"/>
      <c r="TZR1" s="198"/>
      <c r="TZS1" s="198"/>
      <c r="TZT1" s="198"/>
      <c r="TZU1" s="198"/>
      <c r="TZV1" s="198"/>
      <c r="TZW1" s="198"/>
      <c r="TZX1" s="198"/>
      <c r="TZY1" s="198"/>
      <c r="TZZ1" s="198"/>
      <c r="UAA1" s="198"/>
      <c r="UAB1" s="198"/>
      <c r="UAC1" s="198"/>
      <c r="UAD1" s="198"/>
      <c r="UAE1" s="198"/>
      <c r="UAF1" s="198"/>
      <c r="UAG1" s="198"/>
      <c r="UAH1" s="198"/>
      <c r="UAI1" s="198"/>
      <c r="UAJ1" s="198"/>
      <c r="UAK1" s="198"/>
      <c r="UAL1" s="198"/>
      <c r="UAM1" s="198"/>
      <c r="UAN1" s="198"/>
      <c r="UAO1" s="198"/>
      <c r="UAP1" s="198"/>
      <c r="UAQ1" s="198"/>
      <c r="UAR1" s="198"/>
      <c r="UAS1" s="198"/>
      <c r="UAT1" s="198"/>
      <c r="UAU1" s="198"/>
      <c r="UAV1" s="198"/>
      <c r="UAW1" s="198"/>
      <c r="UAX1" s="198"/>
      <c r="UAY1" s="198"/>
      <c r="UAZ1" s="198"/>
      <c r="UBA1" s="198"/>
      <c r="UBB1" s="198"/>
      <c r="UBC1" s="198"/>
      <c r="UBD1" s="198"/>
      <c r="UBE1" s="198"/>
      <c r="UBF1" s="198"/>
      <c r="UBG1" s="198"/>
      <c r="UBH1" s="198"/>
      <c r="UBI1" s="198"/>
      <c r="UBJ1" s="198"/>
      <c r="UBK1" s="198"/>
      <c r="UBL1" s="198"/>
      <c r="UBM1" s="198"/>
      <c r="UBN1" s="198"/>
      <c r="UBO1" s="198"/>
      <c r="UBP1" s="198"/>
      <c r="UBQ1" s="198"/>
      <c r="UBR1" s="198"/>
      <c r="UBS1" s="198"/>
      <c r="UBT1" s="198"/>
      <c r="UBU1" s="198"/>
      <c r="UBV1" s="198"/>
      <c r="UBW1" s="198"/>
      <c r="UBX1" s="198"/>
      <c r="UBY1" s="198"/>
      <c r="UBZ1" s="198"/>
      <c r="UCA1" s="198"/>
      <c r="UCB1" s="198"/>
      <c r="UCC1" s="198"/>
      <c r="UCD1" s="198"/>
      <c r="UCE1" s="198"/>
      <c r="UCF1" s="198"/>
      <c r="UCG1" s="198"/>
      <c r="UCH1" s="198"/>
      <c r="UCI1" s="198"/>
      <c r="UCJ1" s="198"/>
      <c r="UCK1" s="198"/>
      <c r="UCL1" s="198"/>
      <c r="UCM1" s="198"/>
      <c r="UCN1" s="198"/>
      <c r="UCO1" s="198"/>
      <c r="UCP1" s="198"/>
      <c r="UCQ1" s="198"/>
      <c r="UCR1" s="198"/>
      <c r="UCS1" s="198"/>
      <c r="UCT1" s="198"/>
      <c r="UCU1" s="198"/>
      <c r="UCV1" s="198"/>
      <c r="UCW1" s="198"/>
      <c r="UCX1" s="198"/>
      <c r="UCY1" s="198"/>
      <c r="UCZ1" s="198"/>
      <c r="UDA1" s="198"/>
      <c r="UDB1" s="198"/>
      <c r="UDC1" s="198"/>
      <c r="UDD1" s="198"/>
      <c r="UDE1" s="198"/>
      <c r="UDF1" s="198"/>
      <c r="UDG1" s="198"/>
      <c r="UDH1" s="198"/>
      <c r="UDI1" s="198"/>
      <c r="UDJ1" s="198"/>
      <c r="UDK1" s="198"/>
      <c r="UDL1" s="198"/>
      <c r="UDM1" s="198"/>
      <c r="UDN1" s="198"/>
      <c r="UDO1" s="198"/>
      <c r="UDP1" s="198"/>
      <c r="UDQ1" s="198"/>
      <c r="UDR1" s="198"/>
      <c r="UDS1" s="198"/>
      <c r="UDT1" s="198"/>
      <c r="UDU1" s="198"/>
      <c r="UDV1" s="198"/>
      <c r="UDW1" s="198"/>
      <c r="UDX1" s="198"/>
      <c r="UDY1" s="198"/>
      <c r="UDZ1" s="198"/>
      <c r="UEA1" s="198"/>
      <c r="UEB1" s="198"/>
      <c r="UEC1" s="198"/>
      <c r="UED1" s="198"/>
      <c r="UEE1" s="198"/>
      <c r="UEF1" s="198"/>
      <c r="UEG1" s="198"/>
      <c r="UEH1" s="198"/>
      <c r="UEI1" s="198"/>
      <c r="UEJ1" s="198"/>
      <c r="UEK1" s="198"/>
      <c r="UEL1" s="198"/>
      <c r="UEM1" s="198"/>
      <c r="UEN1" s="198"/>
      <c r="UEO1" s="198"/>
      <c r="UEP1" s="198"/>
      <c r="UEQ1" s="198"/>
      <c r="UER1" s="198"/>
      <c r="UES1" s="198"/>
      <c r="UET1" s="198"/>
      <c r="UEU1" s="198"/>
      <c r="UEV1" s="198"/>
      <c r="UEW1" s="198"/>
      <c r="UEX1" s="198"/>
      <c r="UEY1" s="198"/>
      <c r="UEZ1" s="198"/>
      <c r="UFA1" s="198"/>
      <c r="UFB1" s="198"/>
      <c r="UFC1" s="198"/>
      <c r="UFD1" s="198"/>
      <c r="UFE1" s="198"/>
      <c r="UFF1" s="198"/>
      <c r="UFG1" s="198"/>
      <c r="UFH1" s="198"/>
      <c r="UFI1" s="198"/>
      <c r="UFJ1" s="198"/>
      <c r="UFK1" s="198"/>
      <c r="UFL1" s="198"/>
      <c r="UFM1" s="198"/>
      <c r="UFN1" s="198"/>
      <c r="UFO1" s="198"/>
      <c r="UFP1" s="198"/>
      <c r="UFQ1" s="198"/>
      <c r="UFR1" s="198"/>
      <c r="UFS1" s="198"/>
      <c r="UFT1" s="198"/>
      <c r="UFU1" s="198"/>
      <c r="UFV1" s="198"/>
      <c r="UFW1" s="198"/>
      <c r="UFX1" s="198"/>
      <c r="UFY1" s="198"/>
      <c r="UFZ1" s="198"/>
      <c r="UGA1" s="198"/>
      <c r="UGB1" s="198"/>
      <c r="UGC1" s="198"/>
      <c r="UGD1" s="198"/>
      <c r="UGE1" s="198"/>
      <c r="UGF1" s="198"/>
      <c r="UGG1" s="198"/>
      <c r="UGH1" s="198"/>
      <c r="UGI1" s="198"/>
      <c r="UGJ1" s="198"/>
      <c r="UGK1" s="198"/>
      <c r="UGL1" s="198"/>
      <c r="UGM1" s="198"/>
      <c r="UGN1" s="198"/>
      <c r="UGO1" s="198"/>
      <c r="UGP1" s="198"/>
      <c r="UGQ1" s="198"/>
      <c r="UGR1" s="198"/>
      <c r="UGS1" s="198"/>
      <c r="UGT1" s="198"/>
      <c r="UGU1" s="198"/>
      <c r="UGV1" s="198"/>
      <c r="UGW1" s="198"/>
      <c r="UGX1" s="198"/>
      <c r="UGY1" s="198"/>
      <c r="UGZ1" s="198"/>
      <c r="UHA1" s="198"/>
      <c r="UHB1" s="198"/>
      <c r="UHC1" s="198"/>
      <c r="UHD1" s="198"/>
      <c r="UHE1" s="198"/>
      <c r="UHF1" s="198"/>
      <c r="UHG1" s="198"/>
      <c r="UHH1" s="198"/>
      <c r="UHI1" s="198"/>
      <c r="UHJ1" s="198"/>
      <c r="UHK1" s="198"/>
      <c r="UHL1" s="198"/>
      <c r="UHM1" s="198"/>
      <c r="UHN1" s="198"/>
      <c r="UHO1" s="198"/>
      <c r="UHP1" s="198"/>
      <c r="UHQ1" s="198"/>
      <c r="UHR1" s="198"/>
      <c r="UHS1" s="198"/>
      <c r="UHT1" s="198"/>
      <c r="UHU1" s="198"/>
      <c r="UHV1" s="198"/>
      <c r="UHW1" s="198"/>
      <c r="UHX1" s="198"/>
      <c r="UHY1" s="198"/>
      <c r="UHZ1" s="198"/>
      <c r="UIA1" s="198"/>
      <c r="UIB1" s="198"/>
      <c r="UIC1" s="198"/>
      <c r="UID1" s="198"/>
      <c r="UIE1" s="198"/>
      <c r="UIF1" s="198"/>
      <c r="UIG1" s="198"/>
      <c r="UIH1" s="198"/>
      <c r="UII1" s="198"/>
      <c r="UIJ1" s="198"/>
      <c r="UIK1" s="198"/>
      <c r="UIL1" s="198"/>
      <c r="UIM1" s="198"/>
      <c r="UIN1" s="198"/>
      <c r="UIO1" s="198"/>
      <c r="UIP1" s="198"/>
      <c r="UIQ1" s="198"/>
      <c r="UIR1" s="198"/>
      <c r="UIS1" s="198"/>
      <c r="UIT1" s="198"/>
      <c r="UIU1" s="198"/>
      <c r="UIV1" s="198"/>
      <c r="UIW1" s="198"/>
      <c r="UIX1" s="198"/>
      <c r="UIY1" s="198"/>
      <c r="UIZ1" s="198"/>
      <c r="UJA1" s="198"/>
      <c r="UJB1" s="198"/>
      <c r="UJC1" s="198"/>
      <c r="UJD1" s="198"/>
      <c r="UJE1" s="198"/>
      <c r="UJF1" s="198"/>
      <c r="UJG1" s="198"/>
      <c r="UJH1" s="198"/>
      <c r="UJI1" s="198"/>
      <c r="UJJ1" s="198"/>
      <c r="UJK1" s="198"/>
      <c r="UJL1" s="198"/>
      <c r="UJM1" s="198"/>
      <c r="UJN1" s="198"/>
      <c r="UJO1" s="198"/>
      <c r="UJP1" s="198"/>
      <c r="UJQ1" s="198"/>
      <c r="UJR1" s="198"/>
      <c r="UJS1" s="198"/>
      <c r="UJT1" s="198"/>
      <c r="UJU1" s="198"/>
      <c r="UJV1" s="198"/>
      <c r="UJW1" s="198"/>
      <c r="UJX1" s="198"/>
      <c r="UJY1" s="198"/>
      <c r="UJZ1" s="198"/>
      <c r="UKA1" s="198"/>
      <c r="UKB1" s="198"/>
      <c r="UKC1" s="198"/>
      <c r="UKD1" s="198"/>
      <c r="UKE1" s="198"/>
      <c r="UKF1" s="198"/>
      <c r="UKG1" s="198"/>
      <c r="UKH1" s="198"/>
      <c r="UKI1" s="198"/>
      <c r="UKJ1" s="198"/>
      <c r="UKK1" s="198"/>
      <c r="UKL1" s="198"/>
      <c r="UKM1" s="198"/>
      <c r="UKN1" s="198"/>
      <c r="UKO1" s="198"/>
      <c r="UKP1" s="198"/>
      <c r="UKQ1" s="198"/>
      <c r="UKR1" s="198"/>
      <c r="UKS1" s="198"/>
      <c r="UKT1" s="198"/>
      <c r="UKU1" s="198"/>
      <c r="UKV1" s="198"/>
      <c r="UKW1" s="198"/>
      <c r="UKX1" s="198"/>
      <c r="UKY1" s="198"/>
      <c r="UKZ1" s="198"/>
      <c r="ULA1" s="198"/>
      <c r="ULB1" s="198"/>
      <c r="ULC1" s="198"/>
      <c r="ULD1" s="198"/>
      <c r="ULE1" s="198"/>
      <c r="ULF1" s="198"/>
      <c r="ULG1" s="198"/>
      <c r="ULH1" s="198"/>
      <c r="ULI1" s="198"/>
      <c r="ULJ1" s="198"/>
      <c r="ULK1" s="198"/>
      <c r="ULL1" s="198"/>
      <c r="ULM1" s="198"/>
      <c r="ULN1" s="198"/>
      <c r="ULO1" s="198"/>
      <c r="ULP1" s="198"/>
      <c r="ULQ1" s="198"/>
      <c r="ULR1" s="198"/>
      <c r="ULS1" s="198"/>
      <c r="ULT1" s="198"/>
      <c r="ULU1" s="198"/>
      <c r="ULV1" s="198"/>
      <c r="ULW1" s="198"/>
      <c r="ULX1" s="198"/>
      <c r="ULY1" s="198"/>
      <c r="ULZ1" s="198"/>
      <c r="UMA1" s="198"/>
      <c r="UMB1" s="198"/>
      <c r="UMC1" s="198"/>
      <c r="UMD1" s="198"/>
      <c r="UME1" s="198"/>
      <c r="UMF1" s="198"/>
      <c r="UMG1" s="198"/>
      <c r="UMH1" s="198"/>
      <c r="UMI1" s="198"/>
      <c r="UMJ1" s="198"/>
      <c r="UMK1" s="198"/>
      <c r="UML1" s="198"/>
      <c r="UMM1" s="198"/>
      <c r="UMN1" s="198"/>
      <c r="UMO1" s="198"/>
      <c r="UMP1" s="198"/>
      <c r="UMQ1" s="198"/>
      <c r="UMR1" s="198"/>
      <c r="UMS1" s="198"/>
      <c r="UMT1" s="198"/>
      <c r="UMU1" s="198"/>
      <c r="UMV1" s="198"/>
      <c r="UMW1" s="198"/>
      <c r="UMX1" s="198"/>
      <c r="UMY1" s="198"/>
      <c r="UMZ1" s="198"/>
      <c r="UNA1" s="198"/>
      <c r="UNB1" s="198"/>
      <c r="UNC1" s="198"/>
      <c r="UND1" s="198"/>
      <c r="UNE1" s="198"/>
      <c r="UNF1" s="198"/>
      <c r="UNG1" s="198"/>
      <c r="UNH1" s="198"/>
      <c r="UNI1" s="198"/>
      <c r="UNJ1" s="198"/>
      <c r="UNK1" s="198"/>
      <c r="UNL1" s="198"/>
      <c r="UNM1" s="198"/>
      <c r="UNN1" s="198"/>
      <c r="UNO1" s="198"/>
      <c r="UNP1" s="198"/>
      <c r="UNQ1" s="198"/>
      <c r="UNR1" s="198"/>
      <c r="UNS1" s="198"/>
      <c r="UNT1" s="198"/>
      <c r="UNU1" s="198"/>
      <c r="UNV1" s="198"/>
      <c r="UNW1" s="198"/>
      <c r="UNX1" s="198"/>
      <c r="UNY1" s="198"/>
      <c r="UNZ1" s="198"/>
      <c r="UOA1" s="198"/>
      <c r="UOB1" s="198"/>
      <c r="UOC1" s="198"/>
      <c r="UOD1" s="198"/>
      <c r="UOE1" s="198"/>
      <c r="UOF1" s="198"/>
      <c r="UOG1" s="198"/>
      <c r="UOH1" s="198"/>
      <c r="UOI1" s="198"/>
      <c r="UOJ1" s="198"/>
      <c r="UOK1" s="198"/>
      <c r="UOL1" s="198"/>
      <c r="UOM1" s="198"/>
      <c r="UON1" s="198"/>
      <c r="UOO1" s="198"/>
      <c r="UOP1" s="198"/>
      <c r="UOQ1" s="198"/>
      <c r="UOR1" s="198"/>
      <c r="UOS1" s="198"/>
      <c r="UOT1" s="198"/>
      <c r="UOU1" s="198"/>
      <c r="UOV1" s="198"/>
      <c r="UOW1" s="198"/>
      <c r="UOX1" s="198"/>
      <c r="UOY1" s="198"/>
      <c r="UOZ1" s="198"/>
      <c r="UPA1" s="198"/>
      <c r="UPB1" s="198"/>
      <c r="UPC1" s="198"/>
      <c r="UPD1" s="198"/>
      <c r="UPE1" s="198"/>
      <c r="UPF1" s="198"/>
      <c r="UPG1" s="198"/>
      <c r="UPH1" s="198"/>
      <c r="UPI1" s="198"/>
      <c r="UPJ1" s="198"/>
      <c r="UPK1" s="198"/>
      <c r="UPL1" s="198"/>
      <c r="UPM1" s="198"/>
      <c r="UPN1" s="198"/>
      <c r="UPO1" s="198"/>
      <c r="UPP1" s="198"/>
      <c r="UPQ1" s="198"/>
      <c r="UPR1" s="198"/>
      <c r="UPS1" s="198"/>
      <c r="UPT1" s="198"/>
      <c r="UPU1" s="198"/>
      <c r="UPV1" s="198"/>
      <c r="UPW1" s="198"/>
      <c r="UPX1" s="198"/>
      <c r="UPY1" s="198"/>
      <c r="UPZ1" s="198"/>
      <c r="UQA1" s="198"/>
      <c r="UQB1" s="198"/>
      <c r="UQC1" s="198"/>
      <c r="UQD1" s="198"/>
      <c r="UQE1" s="198"/>
      <c r="UQF1" s="198"/>
      <c r="UQG1" s="198"/>
      <c r="UQH1" s="198"/>
      <c r="UQI1" s="198"/>
      <c r="UQJ1" s="198"/>
      <c r="UQK1" s="198"/>
      <c r="UQL1" s="198"/>
      <c r="UQM1" s="198"/>
      <c r="UQN1" s="198"/>
      <c r="UQO1" s="198"/>
      <c r="UQP1" s="198"/>
      <c r="UQQ1" s="198"/>
      <c r="UQR1" s="198"/>
      <c r="UQS1" s="198"/>
      <c r="UQT1" s="198"/>
      <c r="UQU1" s="198"/>
      <c r="UQV1" s="198"/>
      <c r="UQW1" s="198"/>
      <c r="UQX1" s="198"/>
      <c r="UQY1" s="198"/>
      <c r="UQZ1" s="198"/>
      <c r="URA1" s="198"/>
      <c r="URB1" s="198"/>
      <c r="URC1" s="198"/>
      <c r="URD1" s="198"/>
      <c r="URE1" s="198"/>
      <c r="URF1" s="198"/>
      <c r="URG1" s="198"/>
      <c r="URH1" s="198"/>
      <c r="URI1" s="198"/>
      <c r="URJ1" s="198"/>
      <c r="URK1" s="198"/>
      <c r="URL1" s="198"/>
      <c r="URM1" s="198"/>
      <c r="URN1" s="198"/>
      <c r="URO1" s="198"/>
      <c r="URP1" s="198"/>
      <c r="URQ1" s="198"/>
      <c r="URR1" s="198"/>
      <c r="URS1" s="198"/>
      <c r="URT1" s="198"/>
      <c r="URU1" s="198"/>
      <c r="URV1" s="198"/>
      <c r="URW1" s="198"/>
      <c r="URX1" s="198"/>
      <c r="URY1" s="198"/>
      <c r="URZ1" s="198"/>
      <c r="USA1" s="198"/>
      <c r="USB1" s="198"/>
      <c r="USC1" s="198"/>
      <c r="USD1" s="198"/>
      <c r="USE1" s="198"/>
      <c r="USF1" s="198"/>
      <c r="USG1" s="198"/>
      <c r="USH1" s="198"/>
      <c r="USI1" s="198"/>
      <c r="USJ1" s="198"/>
      <c r="USK1" s="198"/>
      <c r="USL1" s="198"/>
      <c r="USM1" s="198"/>
      <c r="USN1" s="198"/>
      <c r="USO1" s="198"/>
      <c r="USP1" s="198"/>
      <c r="USQ1" s="198"/>
      <c r="USR1" s="198"/>
      <c r="USS1" s="198"/>
      <c r="UST1" s="198"/>
      <c r="USU1" s="198"/>
      <c r="USV1" s="198"/>
      <c r="USW1" s="198"/>
      <c r="USX1" s="198"/>
      <c r="USY1" s="198"/>
      <c r="USZ1" s="198"/>
      <c r="UTA1" s="198"/>
      <c r="UTB1" s="198"/>
      <c r="UTC1" s="198"/>
      <c r="UTD1" s="198"/>
      <c r="UTE1" s="198"/>
      <c r="UTF1" s="198"/>
      <c r="UTG1" s="198"/>
      <c r="UTH1" s="198"/>
      <c r="UTI1" s="198"/>
      <c r="UTJ1" s="198"/>
      <c r="UTK1" s="198"/>
      <c r="UTL1" s="198"/>
      <c r="UTM1" s="198"/>
      <c r="UTN1" s="198"/>
      <c r="UTO1" s="198"/>
      <c r="UTP1" s="198"/>
      <c r="UTQ1" s="198"/>
      <c r="UTR1" s="198"/>
      <c r="UTS1" s="198"/>
      <c r="UTT1" s="198"/>
      <c r="UTU1" s="198"/>
      <c r="UTV1" s="198"/>
      <c r="UTW1" s="198"/>
      <c r="UTX1" s="198"/>
      <c r="UTY1" s="198"/>
      <c r="UTZ1" s="198"/>
      <c r="UUA1" s="198"/>
      <c r="UUB1" s="198"/>
      <c r="UUC1" s="198"/>
      <c r="UUD1" s="198"/>
      <c r="UUE1" s="198"/>
      <c r="UUF1" s="198"/>
      <c r="UUG1" s="198"/>
      <c r="UUH1" s="198"/>
      <c r="UUI1" s="198"/>
      <c r="UUJ1" s="198"/>
      <c r="UUK1" s="198"/>
      <c r="UUL1" s="198"/>
      <c r="UUM1" s="198"/>
      <c r="UUN1" s="198"/>
      <c r="UUO1" s="198"/>
      <c r="UUP1" s="198"/>
      <c r="UUQ1" s="198"/>
      <c r="UUR1" s="198"/>
      <c r="UUS1" s="198"/>
      <c r="UUT1" s="198"/>
      <c r="UUU1" s="198"/>
      <c r="UUV1" s="198"/>
      <c r="UUW1" s="198"/>
      <c r="UUX1" s="198"/>
      <c r="UUY1" s="198"/>
      <c r="UUZ1" s="198"/>
      <c r="UVA1" s="198"/>
      <c r="UVB1" s="198"/>
      <c r="UVC1" s="198"/>
      <c r="UVD1" s="198"/>
      <c r="UVE1" s="198"/>
      <c r="UVF1" s="198"/>
      <c r="UVG1" s="198"/>
      <c r="UVH1" s="198"/>
      <c r="UVI1" s="198"/>
      <c r="UVJ1" s="198"/>
      <c r="UVK1" s="198"/>
      <c r="UVL1" s="198"/>
      <c r="UVM1" s="198"/>
      <c r="UVN1" s="198"/>
      <c r="UVO1" s="198"/>
      <c r="UVP1" s="198"/>
      <c r="UVQ1" s="198"/>
      <c r="UVR1" s="198"/>
      <c r="UVS1" s="198"/>
      <c r="UVT1" s="198"/>
      <c r="UVU1" s="198"/>
      <c r="UVV1" s="198"/>
      <c r="UVW1" s="198"/>
      <c r="UVX1" s="198"/>
      <c r="UVY1" s="198"/>
      <c r="UVZ1" s="198"/>
      <c r="UWA1" s="198"/>
      <c r="UWB1" s="198"/>
      <c r="UWC1" s="198"/>
      <c r="UWD1" s="198"/>
      <c r="UWE1" s="198"/>
      <c r="UWF1" s="198"/>
      <c r="UWG1" s="198"/>
      <c r="UWH1" s="198"/>
      <c r="UWI1" s="198"/>
      <c r="UWJ1" s="198"/>
      <c r="UWK1" s="198"/>
      <c r="UWL1" s="198"/>
      <c r="UWM1" s="198"/>
      <c r="UWN1" s="198"/>
      <c r="UWO1" s="198"/>
      <c r="UWP1" s="198"/>
      <c r="UWQ1" s="198"/>
      <c r="UWR1" s="198"/>
      <c r="UWS1" s="198"/>
      <c r="UWT1" s="198"/>
      <c r="UWU1" s="198"/>
      <c r="UWV1" s="198"/>
      <c r="UWW1" s="198"/>
      <c r="UWX1" s="198"/>
      <c r="UWY1" s="198"/>
      <c r="UWZ1" s="198"/>
      <c r="UXA1" s="198"/>
      <c r="UXB1" s="198"/>
      <c r="UXC1" s="198"/>
      <c r="UXD1" s="198"/>
      <c r="UXE1" s="198"/>
      <c r="UXF1" s="198"/>
      <c r="UXG1" s="198"/>
      <c r="UXH1" s="198"/>
      <c r="UXI1" s="198"/>
      <c r="UXJ1" s="198"/>
      <c r="UXK1" s="198"/>
      <c r="UXL1" s="198"/>
      <c r="UXM1" s="198"/>
      <c r="UXN1" s="198"/>
      <c r="UXO1" s="198"/>
      <c r="UXP1" s="198"/>
      <c r="UXQ1" s="198"/>
      <c r="UXR1" s="198"/>
      <c r="UXS1" s="198"/>
      <c r="UXT1" s="198"/>
      <c r="UXU1" s="198"/>
      <c r="UXV1" s="198"/>
      <c r="UXW1" s="198"/>
      <c r="UXX1" s="198"/>
      <c r="UXY1" s="198"/>
      <c r="UXZ1" s="198"/>
      <c r="UYA1" s="198"/>
      <c r="UYB1" s="198"/>
      <c r="UYC1" s="198"/>
      <c r="UYD1" s="198"/>
      <c r="UYE1" s="198"/>
      <c r="UYF1" s="198"/>
      <c r="UYG1" s="198"/>
      <c r="UYH1" s="198"/>
      <c r="UYI1" s="198"/>
      <c r="UYJ1" s="198"/>
      <c r="UYK1" s="198"/>
      <c r="UYL1" s="198"/>
      <c r="UYM1" s="198"/>
      <c r="UYN1" s="198"/>
      <c r="UYO1" s="198"/>
      <c r="UYP1" s="198"/>
      <c r="UYQ1" s="198"/>
      <c r="UYR1" s="198"/>
      <c r="UYS1" s="198"/>
      <c r="UYT1" s="198"/>
      <c r="UYU1" s="198"/>
      <c r="UYV1" s="198"/>
      <c r="UYW1" s="198"/>
      <c r="UYX1" s="198"/>
      <c r="UYY1" s="198"/>
      <c r="UYZ1" s="198"/>
      <c r="UZA1" s="198"/>
      <c r="UZB1" s="198"/>
      <c r="UZC1" s="198"/>
      <c r="UZD1" s="198"/>
      <c r="UZE1" s="198"/>
      <c r="UZF1" s="198"/>
      <c r="UZG1" s="198"/>
      <c r="UZH1" s="198"/>
      <c r="UZI1" s="198"/>
      <c r="UZJ1" s="198"/>
      <c r="UZK1" s="198"/>
      <c r="UZL1" s="198"/>
      <c r="UZM1" s="198"/>
      <c r="UZN1" s="198"/>
      <c r="UZO1" s="198"/>
      <c r="UZP1" s="198"/>
      <c r="UZQ1" s="198"/>
      <c r="UZR1" s="198"/>
      <c r="UZS1" s="198"/>
      <c r="UZT1" s="198"/>
      <c r="UZU1" s="198"/>
      <c r="UZV1" s="198"/>
      <c r="UZW1" s="198"/>
      <c r="UZX1" s="198"/>
      <c r="UZY1" s="198"/>
      <c r="UZZ1" s="198"/>
      <c r="VAA1" s="198"/>
      <c r="VAB1" s="198"/>
      <c r="VAC1" s="198"/>
      <c r="VAD1" s="198"/>
      <c r="VAE1" s="198"/>
      <c r="VAF1" s="198"/>
      <c r="VAG1" s="198"/>
      <c r="VAH1" s="198"/>
      <c r="VAI1" s="198"/>
      <c r="VAJ1" s="198"/>
      <c r="VAK1" s="198"/>
      <c r="VAL1" s="198"/>
      <c r="VAM1" s="198"/>
      <c r="VAN1" s="198"/>
      <c r="VAO1" s="198"/>
      <c r="VAP1" s="198"/>
      <c r="VAQ1" s="198"/>
      <c r="VAR1" s="198"/>
      <c r="VAS1" s="198"/>
      <c r="VAT1" s="198"/>
      <c r="VAU1" s="198"/>
      <c r="VAV1" s="198"/>
      <c r="VAW1" s="198"/>
      <c r="VAX1" s="198"/>
      <c r="VAY1" s="198"/>
      <c r="VAZ1" s="198"/>
      <c r="VBA1" s="198"/>
      <c r="VBB1" s="198"/>
      <c r="VBC1" s="198"/>
      <c r="VBD1" s="198"/>
      <c r="VBE1" s="198"/>
      <c r="VBF1" s="198"/>
      <c r="VBG1" s="198"/>
      <c r="VBH1" s="198"/>
      <c r="VBI1" s="198"/>
      <c r="VBJ1" s="198"/>
      <c r="VBK1" s="198"/>
      <c r="VBL1" s="198"/>
      <c r="VBM1" s="198"/>
      <c r="VBN1" s="198"/>
      <c r="VBO1" s="198"/>
      <c r="VBP1" s="198"/>
      <c r="VBQ1" s="198"/>
      <c r="VBR1" s="198"/>
      <c r="VBS1" s="198"/>
      <c r="VBT1" s="198"/>
      <c r="VBU1" s="198"/>
      <c r="VBV1" s="198"/>
      <c r="VBW1" s="198"/>
      <c r="VBX1" s="198"/>
      <c r="VBY1" s="198"/>
      <c r="VBZ1" s="198"/>
      <c r="VCA1" s="198"/>
      <c r="VCB1" s="198"/>
      <c r="VCC1" s="198"/>
      <c r="VCD1" s="198"/>
      <c r="VCE1" s="198"/>
      <c r="VCF1" s="198"/>
      <c r="VCG1" s="198"/>
      <c r="VCH1" s="198"/>
      <c r="VCI1" s="198"/>
      <c r="VCJ1" s="198"/>
      <c r="VCK1" s="198"/>
      <c r="VCL1" s="198"/>
      <c r="VCM1" s="198"/>
      <c r="VCN1" s="198"/>
      <c r="VCO1" s="198"/>
      <c r="VCP1" s="198"/>
      <c r="VCQ1" s="198"/>
      <c r="VCR1" s="198"/>
      <c r="VCS1" s="198"/>
      <c r="VCT1" s="198"/>
      <c r="VCU1" s="198"/>
      <c r="VCV1" s="198"/>
      <c r="VCW1" s="198"/>
      <c r="VCX1" s="198"/>
      <c r="VCY1" s="198"/>
      <c r="VCZ1" s="198"/>
      <c r="VDA1" s="198"/>
      <c r="VDB1" s="198"/>
      <c r="VDC1" s="198"/>
      <c r="VDD1" s="198"/>
      <c r="VDE1" s="198"/>
      <c r="VDF1" s="198"/>
      <c r="VDG1" s="198"/>
      <c r="VDH1" s="198"/>
      <c r="VDI1" s="198"/>
      <c r="VDJ1" s="198"/>
      <c r="VDK1" s="198"/>
      <c r="VDL1" s="198"/>
      <c r="VDM1" s="198"/>
      <c r="VDN1" s="198"/>
      <c r="VDO1" s="198"/>
      <c r="VDP1" s="198"/>
      <c r="VDQ1" s="198"/>
      <c r="VDR1" s="198"/>
      <c r="VDS1" s="198"/>
      <c r="VDT1" s="198"/>
      <c r="VDU1" s="198"/>
      <c r="VDV1" s="198"/>
      <c r="VDW1" s="198"/>
      <c r="VDX1" s="198"/>
      <c r="VDY1" s="198"/>
      <c r="VDZ1" s="198"/>
      <c r="VEA1" s="198"/>
      <c r="VEB1" s="198"/>
      <c r="VEC1" s="198"/>
      <c r="VED1" s="198"/>
      <c r="VEE1" s="198"/>
      <c r="VEF1" s="198"/>
      <c r="VEG1" s="198"/>
      <c r="VEH1" s="198"/>
      <c r="VEI1" s="198"/>
      <c r="VEJ1" s="198"/>
      <c r="VEK1" s="198"/>
      <c r="VEL1" s="198"/>
      <c r="VEM1" s="198"/>
      <c r="VEN1" s="198"/>
      <c r="VEO1" s="198"/>
      <c r="VEP1" s="198"/>
      <c r="VEQ1" s="198"/>
      <c r="VER1" s="198"/>
      <c r="VES1" s="198"/>
      <c r="VET1" s="198"/>
      <c r="VEU1" s="198"/>
      <c r="VEV1" s="198"/>
      <c r="VEW1" s="198"/>
      <c r="VEX1" s="198"/>
      <c r="VEY1" s="198"/>
      <c r="VEZ1" s="198"/>
      <c r="VFA1" s="198"/>
      <c r="VFB1" s="198"/>
      <c r="VFC1" s="198"/>
      <c r="VFD1" s="198"/>
      <c r="VFE1" s="198"/>
      <c r="VFF1" s="198"/>
      <c r="VFG1" s="198"/>
      <c r="VFH1" s="198"/>
      <c r="VFI1" s="198"/>
      <c r="VFJ1" s="198"/>
      <c r="VFK1" s="198"/>
      <c r="VFL1" s="198"/>
      <c r="VFM1" s="198"/>
      <c r="VFN1" s="198"/>
      <c r="VFO1" s="198"/>
      <c r="VFP1" s="198"/>
      <c r="VFQ1" s="198"/>
      <c r="VFR1" s="198"/>
      <c r="VFS1" s="198"/>
      <c r="VFT1" s="198"/>
      <c r="VFU1" s="198"/>
      <c r="VFV1" s="198"/>
      <c r="VFW1" s="198"/>
      <c r="VFX1" s="198"/>
      <c r="VFY1" s="198"/>
      <c r="VFZ1" s="198"/>
      <c r="VGA1" s="198"/>
      <c r="VGB1" s="198"/>
      <c r="VGC1" s="198"/>
      <c r="VGD1" s="198"/>
      <c r="VGE1" s="198"/>
      <c r="VGF1" s="198"/>
      <c r="VGG1" s="198"/>
      <c r="VGH1" s="198"/>
      <c r="VGI1" s="198"/>
      <c r="VGJ1" s="198"/>
      <c r="VGK1" s="198"/>
      <c r="VGL1" s="198"/>
      <c r="VGM1" s="198"/>
      <c r="VGN1" s="198"/>
      <c r="VGO1" s="198"/>
      <c r="VGP1" s="198"/>
      <c r="VGQ1" s="198"/>
      <c r="VGR1" s="198"/>
      <c r="VGS1" s="198"/>
      <c r="VGT1" s="198"/>
      <c r="VGU1" s="198"/>
      <c r="VGV1" s="198"/>
      <c r="VGW1" s="198"/>
      <c r="VGX1" s="198"/>
      <c r="VGY1" s="198"/>
      <c r="VGZ1" s="198"/>
      <c r="VHA1" s="198"/>
      <c r="VHB1" s="198"/>
      <c r="VHC1" s="198"/>
      <c r="VHD1" s="198"/>
      <c r="VHE1" s="198"/>
      <c r="VHF1" s="198"/>
      <c r="VHG1" s="198"/>
      <c r="VHH1" s="198"/>
      <c r="VHI1" s="198"/>
      <c r="VHJ1" s="198"/>
      <c r="VHK1" s="198"/>
      <c r="VHL1" s="198"/>
      <c r="VHM1" s="198"/>
      <c r="VHN1" s="198"/>
      <c r="VHO1" s="198"/>
      <c r="VHP1" s="198"/>
      <c r="VHQ1" s="198"/>
      <c r="VHR1" s="198"/>
      <c r="VHS1" s="198"/>
      <c r="VHT1" s="198"/>
      <c r="VHU1" s="198"/>
      <c r="VHV1" s="198"/>
      <c r="VHW1" s="198"/>
      <c r="VHX1" s="198"/>
      <c r="VHY1" s="198"/>
      <c r="VHZ1" s="198"/>
      <c r="VIA1" s="198"/>
      <c r="VIB1" s="198"/>
      <c r="VIC1" s="198"/>
      <c r="VID1" s="198"/>
      <c r="VIE1" s="198"/>
      <c r="VIF1" s="198"/>
      <c r="VIG1" s="198"/>
      <c r="VIH1" s="198"/>
      <c r="VII1" s="198"/>
      <c r="VIJ1" s="198"/>
      <c r="VIK1" s="198"/>
      <c r="VIL1" s="198"/>
      <c r="VIM1" s="198"/>
      <c r="VIN1" s="198"/>
      <c r="VIO1" s="198"/>
      <c r="VIP1" s="198"/>
      <c r="VIQ1" s="198"/>
      <c r="VIR1" s="198"/>
      <c r="VIS1" s="198"/>
      <c r="VIT1" s="198"/>
      <c r="VIU1" s="198"/>
      <c r="VIV1" s="198"/>
      <c r="VIW1" s="198"/>
      <c r="VIX1" s="198"/>
      <c r="VIY1" s="198"/>
      <c r="VIZ1" s="198"/>
      <c r="VJA1" s="198"/>
      <c r="VJB1" s="198"/>
      <c r="VJC1" s="198"/>
      <c r="VJD1" s="198"/>
      <c r="VJE1" s="198"/>
      <c r="VJF1" s="198"/>
      <c r="VJG1" s="198"/>
      <c r="VJH1" s="198"/>
      <c r="VJI1" s="198"/>
      <c r="VJJ1" s="198"/>
      <c r="VJK1" s="198"/>
      <c r="VJL1" s="198"/>
      <c r="VJM1" s="198"/>
      <c r="VJN1" s="198"/>
      <c r="VJO1" s="198"/>
      <c r="VJP1" s="198"/>
      <c r="VJQ1" s="198"/>
      <c r="VJR1" s="198"/>
      <c r="VJS1" s="198"/>
      <c r="VJT1" s="198"/>
      <c r="VJU1" s="198"/>
      <c r="VJV1" s="198"/>
      <c r="VJW1" s="198"/>
      <c r="VJX1" s="198"/>
      <c r="VJY1" s="198"/>
      <c r="VJZ1" s="198"/>
      <c r="VKA1" s="198"/>
      <c r="VKB1" s="198"/>
      <c r="VKC1" s="198"/>
      <c r="VKD1" s="198"/>
      <c r="VKE1" s="198"/>
      <c r="VKF1" s="198"/>
      <c r="VKG1" s="198"/>
      <c r="VKH1" s="198"/>
      <c r="VKI1" s="198"/>
      <c r="VKJ1" s="198"/>
      <c r="VKK1" s="198"/>
      <c r="VKL1" s="198"/>
      <c r="VKM1" s="198"/>
      <c r="VKN1" s="198"/>
      <c r="VKO1" s="198"/>
      <c r="VKP1" s="198"/>
      <c r="VKQ1" s="198"/>
      <c r="VKR1" s="198"/>
      <c r="VKS1" s="198"/>
      <c r="VKT1" s="198"/>
      <c r="VKU1" s="198"/>
      <c r="VKV1" s="198"/>
      <c r="VKW1" s="198"/>
      <c r="VKX1" s="198"/>
      <c r="VKY1" s="198"/>
      <c r="VKZ1" s="198"/>
      <c r="VLA1" s="198"/>
      <c r="VLB1" s="198"/>
      <c r="VLC1" s="198"/>
      <c r="VLD1" s="198"/>
      <c r="VLE1" s="198"/>
      <c r="VLF1" s="198"/>
      <c r="VLG1" s="198"/>
      <c r="VLH1" s="198"/>
      <c r="VLI1" s="198"/>
      <c r="VLJ1" s="198"/>
      <c r="VLK1" s="198"/>
      <c r="VLL1" s="198"/>
      <c r="VLM1" s="198"/>
      <c r="VLN1" s="198"/>
      <c r="VLO1" s="198"/>
      <c r="VLP1" s="198"/>
      <c r="VLQ1" s="198"/>
      <c r="VLR1" s="198"/>
      <c r="VLS1" s="198"/>
      <c r="VLT1" s="198"/>
      <c r="VLU1" s="198"/>
      <c r="VLV1" s="198"/>
      <c r="VLW1" s="198"/>
      <c r="VLX1" s="198"/>
      <c r="VLY1" s="198"/>
      <c r="VLZ1" s="198"/>
      <c r="VMA1" s="198"/>
      <c r="VMB1" s="198"/>
      <c r="VMC1" s="198"/>
      <c r="VMD1" s="198"/>
      <c r="VME1" s="198"/>
      <c r="VMF1" s="198"/>
      <c r="VMG1" s="198"/>
      <c r="VMH1" s="198"/>
      <c r="VMI1" s="198"/>
      <c r="VMJ1" s="198"/>
      <c r="VMK1" s="198"/>
      <c r="VML1" s="198"/>
      <c r="VMM1" s="198"/>
      <c r="VMN1" s="198"/>
      <c r="VMO1" s="198"/>
      <c r="VMP1" s="198"/>
      <c r="VMQ1" s="198"/>
      <c r="VMR1" s="198"/>
      <c r="VMS1" s="198"/>
      <c r="VMT1" s="198"/>
      <c r="VMU1" s="198"/>
      <c r="VMV1" s="198"/>
      <c r="VMW1" s="198"/>
      <c r="VMX1" s="198"/>
      <c r="VMY1" s="198"/>
      <c r="VMZ1" s="198"/>
      <c r="VNA1" s="198"/>
      <c r="VNB1" s="198"/>
      <c r="VNC1" s="198"/>
      <c r="VND1" s="198"/>
      <c r="VNE1" s="198"/>
      <c r="VNF1" s="198"/>
      <c r="VNG1" s="198"/>
      <c r="VNH1" s="198"/>
      <c r="VNI1" s="198"/>
      <c r="VNJ1" s="198"/>
      <c r="VNK1" s="198"/>
      <c r="VNL1" s="198"/>
      <c r="VNM1" s="198"/>
      <c r="VNN1" s="198"/>
      <c r="VNO1" s="198"/>
      <c r="VNP1" s="198"/>
      <c r="VNQ1" s="198"/>
      <c r="VNR1" s="198"/>
      <c r="VNS1" s="198"/>
      <c r="VNT1" s="198"/>
      <c r="VNU1" s="198"/>
      <c r="VNV1" s="198"/>
      <c r="VNW1" s="198"/>
      <c r="VNX1" s="198"/>
      <c r="VNY1" s="198"/>
      <c r="VNZ1" s="198"/>
      <c r="VOA1" s="198"/>
      <c r="VOB1" s="198"/>
      <c r="VOC1" s="198"/>
      <c r="VOD1" s="198"/>
      <c r="VOE1" s="198"/>
      <c r="VOF1" s="198"/>
      <c r="VOG1" s="198"/>
      <c r="VOH1" s="198"/>
      <c r="VOI1" s="198"/>
      <c r="VOJ1" s="198"/>
      <c r="VOK1" s="198"/>
      <c r="VOL1" s="198"/>
      <c r="VOM1" s="198"/>
      <c r="VON1" s="198"/>
      <c r="VOO1" s="198"/>
      <c r="VOP1" s="198"/>
      <c r="VOQ1" s="198"/>
      <c r="VOR1" s="198"/>
      <c r="VOS1" s="198"/>
      <c r="VOT1" s="198"/>
      <c r="VOU1" s="198"/>
      <c r="VOV1" s="198"/>
      <c r="VOW1" s="198"/>
      <c r="VOX1" s="198"/>
      <c r="VOY1" s="198"/>
      <c r="VOZ1" s="198"/>
      <c r="VPA1" s="198"/>
      <c r="VPB1" s="198"/>
      <c r="VPC1" s="198"/>
      <c r="VPD1" s="198"/>
      <c r="VPE1" s="198"/>
      <c r="VPF1" s="198"/>
      <c r="VPG1" s="198"/>
      <c r="VPH1" s="198"/>
      <c r="VPI1" s="198"/>
      <c r="VPJ1" s="198"/>
      <c r="VPK1" s="198"/>
      <c r="VPL1" s="198"/>
      <c r="VPM1" s="198"/>
      <c r="VPN1" s="198"/>
      <c r="VPO1" s="198"/>
      <c r="VPP1" s="198"/>
      <c r="VPQ1" s="198"/>
      <c r="VPR1" s="198"/>
      <c r="VPS1" s="198"/>
      <c r="VPT1" s="198"/>
      <c r="VPU1" s="198"/>
      <c r="VPV1" s="198"/>
      <c r="VPW1" s="198"/>
      <c r="VPX1" s="198"/>
      <c r="VPY1" s="198"/>
      <c r="VPZ1" s="198"/>
      <c r="VQA1" s="198"/>
      <c r="VQB1" s="198"/>
      <c r="VQC1" s="198"/>
      <c r="VQD1" s="198"/>
      <c r="VQE1" s="198"/>
      <c r="VQF1" s="198"/>
      <c r="VQG1" s="198"/>
      <c r="VQH1" s="198"/>
      <c r="VQI1" s="198"/>
      <c r="VQJ1" s="198"/>
      <c r="VQK1" s="198"/>
      <c r="VQL1" s="198"/>
      <c r="VQM1" s="198"/>
      <c r="VQN1" s="198"/>
      <c r="VQO1" s="198"/>
      <c r="VQP1" s="198"/>
      <c r="VQQ1" s="198"/>
      <c r="VQR1" s="198"/>
      <c r="VQS1" s="198"/>
      <c r="VQT1" s="198"/>
      <c r="VQU1" s="198"/>
      <c r="VQV1" s="198"/>
      <c r="VQW1" s="198"/>
      <c r="VQX1" s="198"/>
      <c r="VQY1" s="198"/>
      <c r="VQZ1" s="198"/>
      <c r="VRA1" s="198"/>
      <c r="VRB1" s="198"/>
      <c r="VRC1" s="198"/>
      <c r="VRD1" s="198"/>
      <c r="VRE1" s="198"/>
      <c r="VRF1" s="198"/>
      <c r="VRG1" s="198"/>
      <c r="VRH1" s="198"/>
      <c r="VRI1" s="198"/>
      <c r="VRJ1" s="198"/>
      <c r="VRK1" s="198"/>
      <c r="VRL1" s="198"/>
      <c r="VRM1" s="198"/>
      <c r="VRN1" s="198"/>
      <c r="VRO1" s="198"/>
      <c r="VRP1" s="198"/>
      <c r="VRQ1" s="198"/>
      <c r="VRR1" s="198"/>
      <c r="VRS1" s="198"/>
      <c r="VRT1" s="198"/>
      <c r="VRU1" s="198"/>
      <c r="VRV1" s="198"/>
      <c r="VRW1" s="198"/>
      <c r="VRX1" s="198"/>
      <c r="VRY1" s="198"/>
      <c r="VRZ1" s="198"/>
      <c r="VSA1" s="198"/>
      <c r="VSB1" s="198"/>
      <c r="VSC1" s="198"/>
      <c r="VSD1" s="198"/>
      <c r="VSE1" s="198"/>
      <c r="VSF1" s="198"/>
      <c r="VSG1" s="198"/>
      <c r="VSH1" s="198"/>
      <c r="VSI1" s="198"/>
      <c r="VSJ1" s="198"/>
      <c r="VSK1" s="198"/>
      <c r="VSL1" s="198"/>
      <c r="VSM1" s="198"/>
      <c r="VSN1" s="198"/>
      <c r="VSO1" s="198"/>
      <c r="VSP1" s="198"/>
      <c r="VSQ1" s="198"/>
      <c r="VSR1" s="198"/>
      <c r="VSS1" s="198"/>
      <c r="VST1" s="198"/>
      <c r="VSU1" s="198"/>
      <c r="VSV1" s="198"/>
      <c r="VSW1" s="198"/>
      <c r="VSX1" s="198"/>
      <c r="VSY1" s="198"/>
      <c r="VSZ1" s="198"/>
      <c r="VTA1" s="198"/>
      <c r="VTB1" s="198"/>
      <c r="VTC1" s="198"/>
      <c r="VTD1" s="198"/>
      <c r="VTE1" s="198"/>
      <c r="VTF1" s="198"/>
      <c r="VTG1" s="198"/>
      <c r="VTH1" s="198"/>
      <c r="VTI1" s="198"/>
      <c r="VTJ1" s="198"/>
      <c r="VTK1" s="198"/>
      <c r="VTL1" s="198"/>
      <c r="VTM1" s="198"/>
      <c r="VTN1" s="198"/>
      <c r="VTO1" s="198"/>
      <c r="VTP1" s="198"/>
      <c r="VTQ1" s="198"/>
      <c r="VTR1" s="198"/>
      <c r="VTS1" s="198"/>
      <c r="VTT1" s="198"/>
      <c r="VTU1" s="198"/>
      <c r="VTV1" s="198"/>
      <c r="VTW1" s="198"/>
      <c r="VTX1" s="198"/>
      <c r="VTY1" s="198"/>
      <c r="VTZ1" s="198"/>
      <c r="VUA1" s="198"/>
      <c r="VUB1" s="198"/>
      <c r="VUC1" s="198"/>
      <c r="VUD1" s="198"/>
      <c r="VUE1" s="198"/>
      <c r="VUF1" s="198"/>
      <c r="VUG1" s="198"/>
      <c r="VUH1" s="198"/>
      <c r="VUI1" s="198"/>
      <c r="VUJ1" s="198"/>
      <c r="VUK1" s="198"/>
      <c r="VUL1" s="198"/>
      <c r="VUM1" s="198"/>
      <c r="VUN1" s="198"/>
      <c r="VUO1" s="198"/>
      <c r="VUP1" s="198"/>
      <c r="VUQ1" s="198"/>
      <c r="VUR1" s="198"/>
      <c r="VUS1" s="198"/>
      <c r="VUT1" s="198"/>
      <c r="VUU1" s="198"/>
      <c r="VUV1" s="198"/>
      <c r="VUW1" s="198"/>
      <c r="VUX1" s="198"/>
      <c r="VUY1" s="198"/>
      <c r="VUZ1" s="198"/>
      <c r="VVA1" s="198"/>
      <c r="VVB1" s="198"/>
      <c r="VVC1" s="198"/>
      <c r="VVD1" s="198"/>
      <c r="VVE1" s="198"/>
      <c r="VVF1" s="198"/>
      <c r="VVG1" s="198"/>
      <c r="VVH1" s="198"/>
      <c r="VVI1" s="198"/>
      <c r="VVJ1" s="198"/>
      <c r="VVK1" s="198"/>
      <c r="VVL1" s="198"/>
      <c r="VVM1" s="198"/>
      <c r="VVN1" s="198"/>
      <c r="VVO1" s="198"/>
      <c r="VVP1" s="198"/>
      <c r="VVQ1" s="198"/>
      <c r="VVR1" s="198"/>
      <c r="VVS1" s="198"/>
      <c r="VVT1" s="198"/>
      <c r="VVU1" s="198"/>
      <c r="VVV1" s="198"/>
      <c r="VVW1" s="198"/>
      <c r="VVX1" s="198"/>
      <c r="VVY1" s="198"/>
      <c r="VVZ1" s="198"/>
      <c r="VWA1" s="198"/>
      <c r="VWB1" s="198"/>
      <c r="VWC1" s="198"/>
      <c r="VWD1" s="198"/>
      <c r="VWE1" s="198"/>
      <c r="VWF1" s="198"/>
      <c r="VWG1" s="198"/>
      <c r="VWH1" s="198"/>
      <c r="VWI1" s="198"/>
      <c r="VWJ1" s="198"/>
      <c r="VWK1" s="198"/>
      <c r="VWL1" s="198"/>
      <c r="VWM1" s="198"/>
      <c r="VWN1" s="198"/>
      <c r="VWO1" s="198"/>
      <c r="VWP1" s="198"/>
      <c r="VWQ1" s="198"/>
      <c r="VWR1" s="198"/>
      <c r="VWS1" s="198"/>
      <c r="VWT1" s="198"/>
      <c r="VWU1" s="198"/>
      <c r="VWV1" s="198"/>
      <c r="VWW1" s="198"/>
      <c r="VWX1" s="198"/>
      <c r="VWY1" s="198"/>
      <c r="VWZ1" s="198"/>
      <c r="VXA1" s="198"/>
      <c r="VXB1" s="198"/>
      <c r="VXC1" s="198"/>
      <c r="VXD1" s="198"/>
      <c r="VXE1" s="198"/>
      <c r="VXF1" s="198"/>
      <c r="VXG1" s="198"/>
      <c r="VXH1" s="198"/>
      <c r="VXI1" s="198"/>
      <c r="VXJ1" s="198"/>
      <c r="VXK1" s="198"/>
      <c r="VXL1" s="198"/>
      <c r="VXM1" s="198"/>
      <c r="VXN1" s="198"/>
      <c r="VXO1" s="198"/>
      <c r="VXP1" s="198"/>
      <c r="VXQ1" s="198"/>
      <c r="VXR1" s="198"/>
      <c r="VXS1" s="198"/>
      <c r="VXT1" s="198"/>
      <c r="VXU1" s="198"/>
      <c r="VXV1" s="198"/>
      <c r="VXW1" s="198"/>
      <c r="VXX1" s="198"/>
      <c r="VXY1" s="198"/>
      <c r="VXZ1" s="198"/>
      <c r="VYA1" s="198"/>
      <c r="VYB1" s="198"/>
      <c r="VYC1" s="198"/>
      <c r="VYD1" s="198"/>
      <c r="VYE1" s="198"/>
      <c r="VYF1" s="198"/>
      <c r="VYG1" s="198"/>
      <c r="VYH1" s="198"/>
      <c r="VYI1" s="198"/>
      <c r="VYJ1" s="198"/>
      <c r="VYK1" s="198"/>
      <c r="VYL1" s="198"/>
      <c r="VYM1" s="198"/>
      <c r="VYN1" s="198"/>
      <c r="VYO1" s="198"/>
      <c r="VYP1" s="198"/>
      <c r="VYQ1" s="198"/>
      <c r="VYR1" s="198"/>
      <c r="VYS1" s="198"/>
      <c r="VYT1" s="198"/>
      <c r="VYU1" s="198"/>
      <c r="VYV1" s="198"/>
      <c r="VYW1" s="198"/>
      <c r="VYX1" s="198"/>
      <c r="VYY1" s="198"/>
      <c r="VYZ1" s="198"/>
      <c r="VZA1" s="198"/>
      <c r="VZB1" s="198"/>
      <c r="VZC1" s="198"/>
      <c r="VZD1" s="198"/>
      <c r="VZE1" s="198"/>
      <c r="VZF1" s="198"/>
      <c r="VZG1" s="198"/>
      <c r="VZH1" s="198"/>
      <c r="VZI1" s="198"/>
      <c r="VZJ1" s="198"/>
      <c r="VZK1" s="198"/>
      <c r="VZL1" s="198"/>
      <c r="VZM1" s="198"/>
      <c r="VZN1" s="198"/>
      <c r="VZO1" s="198"/>
      <c r="VZP1" s="198"/>
      <c r="VZQ1" s="198"/>
      <c r="VZR1" s="198"/>
      <c r="VZS1" s="198"/>
      <c r="VZT1" s="198"/>
      <c r="VZU1" s="198"/>
      <c r="VZV1" s="198"/>
      <c r="VZW1" s="198"/>
      <c r="VZX1" s="198"/>
      <c r="VZY1" s="198"/>
      <c r="VZZ1" s="198"/>
      <c r="WAA1" s="198"/>
      <c r="WAB1" s="198"/>
      <c r="WAC1" s="198"/>
      <c r="WAD1" s="198"/>
      <c r="WAE1" s="198"/>
      <c r="WAF1" s="198"/>
      <c r="WAG1" s="198"/>
      <c r="WAH1" s="198"/>
      <c r="WAI1" s="198"/>
      <c r="WAJ1" s="198"/>
      <c r="WAK1" s="198"/>
      <c r="WAL1" s="198"/>
      <c r="WAM1" s="198"/>
      <c r="WAN1" s="198"/>
      <c r="WAO1" s="198"/>
      <c r="WAP1" s="198"/>
      <c r="WAQ1" s="198"/>
      <c r="WAR1" s="198"/>
      <c r="WAS1" s="198"/>
      <c r="WAT1" s="198"/>
      <c r="WAU1" s="198"/>
      <c r="WAV1" s="198"/>
      <c r="WAW1" s="198"/>
      <c r="WAX1" s="198"/>
      <c r="WAY1" s="198"/>
      <c r="WAZ1" s="198"/>
      <c r="WBA1" s="198"/>
      <c r="WBB1" s="198"/>
      <c r="WBC1" s="198"/>
      <c r="WBD1" s="198"/>
      <c r="WBE1" s="198"/>
      <c r="WBF1" s="198"/>
      <c r="WBG1" s="198"/>
      <c r="WBH1" s="198"/>
      <c r="WBI1" s="198"/>
      <c r="WBJ1" s="198"/>
      <c r="WBK1" s="198"/>
      <c r="WBL1" s="198"/>
      <c r="WBM1" s="198"/>
      <c r="WBN1" s="198"/>
      <c r="WBO1" s="198"/>
      <c r="WBP1" s="198"/>
      <c r="WBQ1" s="198"/>
      <c r="WBR1" s="198"/>
      <c r="WBS1" s="198"/>
      <c r="WBT1" s="198"/>
      <c r="WBU1" s="198"/>
      <c r="WBV1" s="198"/>
      <c r="WBW1" s="198"/>
      <c r="WBX1" s="198"/>
      <c r="WBY1" s="198"/>
      <c r="WBZ1" s="198"/>
      <c r="WCA1" s="198"/>
      <c r="WCB1" s="198"/>
      <c r="WCC1" s="198"/>
      <c r="WCD1" s="198"/>
      <c r="WCE1" s="198"/>
      <c r="WCF1" s="198"/>
      <c r="WCG1" s="198"/>
      <c r="WCH1" s="198"/>
      <c r="WCI1" s="198"/>
      <c r="WCJ1" s="198"/>
      <c r="WCK1" s="198"/>
      <c r="WCL1" s="198"/>
      <c r="WCM1" s="198"/>
      <c r="WCN1" s="198"/>
      <c r="WCO1" s="198"/>
      <c r="WCP1" s="198"/>
      <c r="WCQ1" s="198"/>
      <c r="WCR1" s="198"/>
      <c r="WCS1" s="198"/>
      <c r="WCT1" s="198"/>
      <c r="WCU1" s="198"/>
      <c r="WCV1" s="198"/>
      <c r="WCW1" s="198"/>
      <c r="WCX1" s="198"/>
      <c r="WCY1" s="198"/>
      <c r="WCZ1" s="198"/>
      <c r="WDA1" s="198"/>
      <c r="WDB1" s="198"/>
      <c r="WDC1" s="198"/>
      <c r="WDD1" s="198"/>
      <c r="WDE1" s="198"/>
      <c r="WDF1" s="198"/>
      <c r="WDG1" s="198"/>
      <c r="WDH1" s="198"/>
      <c r="WDI1" s="198"/>
      <c r="WDJ1" s="198"/>
      <c r="WDK1" s="198"/>
      <c r="WDL1" s="198"/>
      <c r="WDM1" s="198"/>
      <c r="WDN1" s="198"/>
      <c r="WDO1" s="198"/>
      <c r="WDP1" s="198"/>
      <c r="WDQ1" s="198"/>
      <c r="WDR1" s="198"/>
      <c r="WDS1" s="198"/>
      <c r="WDT1" s="198"/>
      <c r="WDU1" s="198"/>
      <c r="WDV1" s="198"/>
      <c r="WDW1" s="198"/>
      <c r="WDX1" s="198"/>
      <c r="WDY1" s="198"/>
      <c r="WDZ1" s="198"/>
      <c r="WEA1" s="198"/>
      <c r="WEB1" s="198"/>
      <c r="WEC1" s="198"/>
      <c r="WED1" s="198"/>
      <c r="WEE1" s="198"/>
      <c r="WEF1" s="198"/>
      <c r="WEG1" s="198"/>
      <c r="WEH1" s="198"/>
      <c r="WEI1" s="198"/>
      <c r="WEJ1" s="198"/>
      <c r="WEK1" s="198"/>
      <c r="WEL1" s="198"/>
      <c r="WEM1" s="198"/>
      <c r="WEN1" s="198"/>
      <c r="WEO1" s="198"/>
      <c r="WEP1" s="198"/>
      <c r="WEQ1" s="198"/>
      <c r="WER1" s="198"/>
      <c r="WES1" s="198"/>
      <c r="WET1" s="198"/>
      <c r="WEU1" s="198"/>
      <c r="WEV1" s="198"/>
      <c r="WEW1" s="198"/>
      <c r="WEX1" s="198"/>
      <c r="WEY1" s="198"/>
      <c r="WEZ1" s="198"/>
      <c r="WFA1" s="198"/>
      <c r="WFB1" s="198"/>
      <c r="WFC1" s="198"/>
      <c r="WFD1" s="198"/>
      <c r="WFE1" s="198"/>
      <c r="WFF1" s="198"/>
      <c r="WFG1" s="198"/>
      <c r="WFH1" s="198"/>
      <c r="WFI1" s="198"/>
      <c r="WFJ1" s="198"/>
      <c r="WFK1" s="198"/>
      <c r="WFL1" s="198"/>
      <c r="WFM1" s="198"/>
      <c r="WFN1" s="198"/>
      <c r="WFO1" s="198"/>
      <c r="WFP1" s="198"/>
      <c r="WFQ1" s="198"/>
      <c r="WFR1" s="198"/>
      <c r="WFS1" s="198"/>
      <c r="WFT1" s="198"/>
      <c r="WFU1" s="198"/>
      <c r="WFV1" s="198"/>
      <c r="WFW1" s="198"/>
      <c r="WFX1" s="198"/>
      <c r="WFY1" s="198"/>
      <c r="WFZ1" s="198"/>
      <c r="WGA1" s="198"/>
      <c r="WGB1" s="198"/>
      <c r="WGC1" s="198"/>
      <c r="WGD1" s="198"/>
      <c r="WGE1" s="198"/>
      <c r="WGF1" s="198"/>
      <c r="WGG1" s="198"/>
      <c r="WGH1" s="198"/>
      <c r="WGI1" s="198"/>
      <c r="WGJ1" s="198"/>
      <c r="WGK1" s="198"/>
      <c r="WGL1" s="198"/>
      <c r="WGM1" s="198"/>
      <c r="WGN1" s="198"/>
      <c r="WGO1" s="198"/>
      <c r="WGP1" s="198"/>
      <c r="WGQ1" s="198"/>
      <c r="WGR1" s="198"/>
      <c r="WGS1" s="198"/>
      <c r="WGT1" s="198"/>
      <c r="WGU1" s="198"/>
      <c r="WGV1" s="198"/>
      <c r="WGW1" s="198"/>
      <c r="WGX1" s="198"/>
      <c r="WGY1" s="198"/>
      <c r="WGZ1" s="198"/>
      <c r="WHA1" s="198"/>
      <c r="WHB1" s="198"/>
      <c r="WHC1" s="198"/>
      <c r="WHD1" s="198"/>
      <c r="WHE1" s="198"/>
      <c r="WHF1" s="198"/>
      <c r="WHG1" s="198"/>
      <c r="WHH1" s="198"/>
      <c r="WHI1" s="198"/>
      <c r="WHJ1" s="198"/>
      <c r="WHK1" s="198"/>
      <c r="WHL1" s="198"/>
      <c r="WHM1" s="198"/>
      <c r="WHN1" s="198"/>
      <c r="WHO1" s="198"/>
      <c r="WHP1" s="198"/>
      <c r="WHQ1" s="198"/>
      <c r="WHR1" s="198"/>
      <c r="WHS1" s="198"/>
      <c r="WHT1" s="198"/>
      <c r="WHU1" s="198"/>
      <c r="WHV1" s="198"/>
      <c r="WHW1" s="198"/>
      <c r="WHX1" s="198"/>
      <c r="WHY1" s="198"/>
      <c r="WHZ1" s="198"/>
      <c r="WIA1" s="198"/>
      <c r="WIB1" s="198"/>
      <c r="WIC1" s="198"/>
      <c r="WID1" s="198"/>
      <c r="WIE1" s="198"/>
      <c r="WIF1" s="198"/>
      <c r="WIG1" s="198"/>
      <c r="WIH1" s="198"/>
      <c r="WII1" s="198"/>
      <c r="WIJ1" s="198"/>
      <c r="WIK1" s="198"/>
      <c r="WIL1" s="198"/>
      <c r="WIM1" s="198"/>
      <c r="WIN1" s="198"/>
      <c r="WIO1" s="198"/>
      <c r="WIP1" s="198"/>
      <c r="WIQ1" s="198"/>
      <c r="WIR1" s="198"/>
      <c r="WIS1" s="198"/>
      <c r="WIT1" s="198"/>
      <c r="WIU1" s="198"/>
      <c r="WIV1" s="198"/>
      <c r="WIW1" s="198"/>
      <c r="WIX1" s="198"/>
      <c r="WIY1" s="198"/>
      <c r="WIZ1" s="198"/>
      <c r="WJA1" s="198"/>
      <c r="WJB1" s="198"/>
      <c r="WJC1" s="198"/>
      <c r="WJD1" s="198"/>
      <c r="WJE1" s="198"/>
      <c r="WJF1" s="198"/>
      <c r="WJG1" s="198"/>
      <c r="WJH1" s="198"/>
      <c r="WJI1" s="198"/>
      <c r="WJJ1" s="198"/>
      <c r="WJK1" s="198"/>
      <c r="WJL1" s="198"/>
      <c r="WJM1" s="198"/>
      <c r="WJN1" s="198"/>
      <c r="WJO1" s="198"/>
      <c r="WJP1" s="198"/>
      <c r="WJQ1" s="198"/>
      <c r="WJR1" s="198"/>
      <c r="WJS1" s="198"/>
      <c r="WJT1" s="198"/>
      <c r="WJU1" s="198"/>
      <c r="WJV1" s="198"/>
      <c r="WJW1" s="198"/>
      <c r="WJX1" s="198"/>
      <c r="WJY1" s="198"/>
      <c r="WJZ1" s="198"/>
      <c r="WKA1" s="198"/>
      <c r="WKB1" s="198"/>
      <c r="WKC1" s="198"/>
      <c r="WKD1" s="198"/>
      <c r="WKE1" s="198"/>
      <c r="WKF1" s="198"/>
      <c r="WKG1" s="198"/>
      <c r="WKH1" s="198"/>
      <c r="WKI1" s="198"/>
      <c r="WKJ1" s="198"/>
      <c r="WKK1" s="198"/>
      <c r="WKL1" s="198"/>
      <c r="WKM1" s="198"/>
      <c r="WKN1" s="198"/>
      <c r="WKO1" s="198"/>
      <c r="WKP1" s="198"/>
      <c r="WKQ1" s="198"/>
      <c r="WKR1" s="198"/>
      <c r="WKS1" s="198"/>
      <c r="WKT1" s="198"/>
      <c r="WKU1" s="198"/>
      <c r="WKV1" s="198"/>
      <c r="WKW1" s="198"/>
      <c r="WKX1" s="198"/>
      <c r="WKY1" s="198"/>
      <c r="WKZ1" s="198"/>
      <c r="WLA1" s="198"/>
      <c r="WLB1" s="198"/>
      <c r="WLC1" s="198"/>
      <c r="WLD1" s="198"/>
      <c r="WLE1" s="198"/>
      <c r="WLF1" s="198"/>
      <c r="WLG1" s="198"/>
      <c r="WLH1" s="198"/>
      <c r="WLI1" s="198"/>
      <c r="WLJ1" s="198"/>
      <c r="WLK1" s="198"/>
      <c r="WLL1" s="198"/>
      <c r="WLM1" s="198"/>
      <c r="WLN1" s="198"/>
      <c r="WLO1" s="198"/>
      <c r="WLP1" s="198"/>
      <c r="WLQ1" s="198"/>
      <c r="WLR1" s="198"/>
      <c r="WLS1" s="198"/>
      <c r="WLT1" s="198"/>
      <c r="WLU1" s="198"/>
      <c r="WLV1" s="198"/>
      <c r="WLW1" s="198"/>
      <c r="WLX1" s="198"/>
      <c r="WLY1" s="198"/>
      <c r="WLZ1" s="198"/>
      <c r="WMA1" s="198"/>
      <c r="WMB1" s="198"/>
      <c r="WMC1" s="198"/>
      <c r="WMD1" s="198"/>
      <c r="WME1" s="198"/>
      <c r="WMF1" s="198"/>
      <c r="WMG1" s="198"/>
      <c r="WMH1" s="198"/>
      <c r="WMI1" s="198"/>
      <c r="WMJ1" s="198"/>
      <c r="WMK1" s="198"/>
      <c r="WML1" s="198"/>
      <c r="WMM1" s="198"/>
      <c r="WMN1" s="198"/>
      <c r="WMO1" s="198"/>
      <c r="WMP1" s="198"/>
      <c r="WMQ1" s="198"/>
      <c r="WMR1" s="198"/>
      <c r="WMS1" s="198"/>
      <c r="WMT1" s="198"/>
      <c r="WMU1" s="198"/>
      <c r="WMV1" s="198"/>
      <c r="WMW1" s="198"/>
      <c r="WMX1" s="198"/>
      <c r="WMY1" s="198"/>
      <c r="WMZ1" s="198"/>
      <c r="WNA1" s="198"/>
      <c r="WNB1" s="198"/>
      <c r="WNC1" s="198"/>
      <c r="WND1" s="198"/>
      <c r="WNE1" s="198"/>
      <c r="WNF1" s="198"/>
      <c r="WNG1" s="198"/>
      <c r="WNH1" s="198"/>
      <c r="WNI1" s="198"/>
      <c r="WNJ1" s="198"/>
      <c r="WNK1" s="198"/>
      <c r="WNL1" s="198"/>
      <c r="WNM1" s="198"/>
      <c r="WNN1" s="198"/>
      <c r="WNO1" s="198"/>
      <c r="WNP1" s="198"/>
      <c r="WNQ1" s="198"/>
      <c r="WNR1" s="198"/>
      <c r="WNS1" s="198"/>
      <c r="WNT1" s="198"/>
      <c r="WNU1" s="198"/>
      <c r="WNV1" s="198"/>
      <c r="WNW1" s="198"/>
      <c r="WNX1" s="198"/>
      <c r="WNY1" s="198"/>
      <c r="WNZ1" s="198"/>
      <c r="WOA1" s="198"/>
      <c r="WOB1" s="198"/>
      <c r="WOC1" s="198"/>
      <c r="WOD1" s="198"/>
      <c r="WOE1" s="198"/>
      <c r="WOF1" s="198"/>
      <c r="WOG1" s="198"/>
      <c r="WOH1" s="198"/>
      <c r="WOI1" s="198"/>
      <c r="WOJ1" s="198"/>
      <c r="WOK1" s="198"/>
      <c r="WOL1" s="198"/>
      <c r="WOM1" s="198"/>
      <c r="WON1" s="198"/>
      <c r="WOO1" s="198"/>
      <c r="WOP1" s="198"/>
      <c r="WOQ1" s="198"/>
      <c r="WOR1" s="198"/>
      <c r="WOS1" s="198"/>
      <c r="WOT1" s="198"/>
      <c r="WOU1" s="198"/>
      <c r="WOV1" s="198"/>
      <c r="WOW1" s="198"/>
      <c r="WOX1" s="198"/>
      <c r="WOY1" s="198"/>
      <c r="WOZ1" s="198"/>
      <c r="WPA1" s="198"/>
      <c r="WPB1" s="198"/>
      <c r="WPC1" s="198"/>
      <c r="WPD1" s="198"/>
      <c r="WPE1" s="198"/>
      <c r="WPF1" s="198"/>
      <c r="WPG1" s="198"/>
      <c r="WPH1" s="198"/>
      <c r="WPI1" s="198"/>
      <c r="WPJ1" s="198"/>
      <c r="WPK1" s="198"/>
      <c r="WPL1" s="198"/>
      <c r="WPM1" s="198"/>
      <c r="WPN1" s="198"/>
      <c r="WPO1" s="198"/>
      <c r="WPP1" s="198"/>
      <c r="WPQ1" s="198"/>
      <c r="WPR1" s="198"/>
      <c r="WPS1" s="198"/>
      <c r="WPT1" s="198"/>
      <c r="WPU1" s="198"/>
      <c r="WPV1" s="198"/>
      <c r="WPW1" s="198"/>
      <c r="WPX1" s="198"/>
      <c r="WPY1" s="198"/>
      <c r="WPZ1" s="198"/>
      <c r="WQA1" s="198"/>
      <c r="WQB1" s="198"/>
      <c r="WQC1" s="198"/>
      <c r="WQD1" s="198"/>
      <c r="WQE1" s="198"/>
      <c r="WQF1" s="198"/>
      <c r="WQG1" s="198"/>
      <c r="WQH1" s="198"/>
      <c r="WQI1" s="198"/>
      <c r="WQJ1" s="198"/>
      <c r="WQK1" s="198"/>
      <c r="WQL1" s="198"/>
      <c r="WQM1" s="198"/>
      <c r="WQN1" s="198"/>
      <c r="WQO1" s="198"/>
      <c r="WQP1" s="198"/>
      <c r="WQQ1" s="198"/>
      <c r="WQR1" s="198"/>
      <c r="WQS1" s="198"/>
      <c r="WQT1" s="198"/>
      <c r="WQU1" s="198"/>
      <c r="WQV1" s="198"/>
      <c r="WQW1" s="198"/>
      <c r="WQX1" s="198"/>
      <c r="WQY1" s="198"/>
      <c r="WQZ1" s="198"/>
      <c r="WRA1" s="198"/>
      <c r="WRB1" s="198"/>
      <c r="WRC1" s="198"/>
      <c r="WRD1" s="198"/>
      <c r="WRE1" s="198"/>
      <c r="WRF1" s="198"/>
      <c r="WRG1" s="198"/>
      <c r="WRH1" s="198"/>
      <c r="WRI1" s="198"/>
      <c r="WRJ1" s="198"/>
      <c r="WRK1" s="198"/>
      <c r="WRL1" s="198"/>
      <c r="WRM1" s="198"/>
      <c r="WRN1" s="198"/>
      <c r="WRO1" s="198"/>
      <c r="WRP1" s="198"/>
      <c r="WRQ1" s="198"/>
      <c r="WRR1" s="198"/>
      <c r="WRS1" s="198"/>
      <c r="WRT1" s="198"/>
      <c r="WRU1" s="198"/>
      <c r="WRV1" s="198"/>
      <c r="WRW1" s="198"/>
      <c r="WRX1" s="198"/>
      <c r="WRY1" s="198"/>
      <c r="WRZ1" s="198"/>
      <c r="WSA1" s="198"/>
      <c r="WSB1" s="198"/>
      <c r="WSC1" s="198"/>
      <c r="WSD1" s="198"/>
      <c r="WSE1" s="198"/>
      <c r="WSF1" s="198"/>
      <c r="WSG1" s="198"/>
      <c r="WSH1" s="198"/>
      <c r="WSI1" s="198"/>
      <c r="WSJ1" s="198"/>
      <c r="WSK1" s="198"/>
      <c r="WSL1" s="198"/>
      <c r="WSM1" s="198"/>
      <c r="WSN1" s="198"/>
      <c r="WSO1" s="198"/>
      <c r="WSP1" s="198"/>
      <c r="WSQ1" s="198"/>
      <c r="WSR1" s="198"/>
      <c r="WSS1" s="198"/>
      <c r="WST1" s="198"/>
      <c r="WSU1" s="198"/>
      <c r="WSV1" s="198"/>
      <c r="WSW1" s="198"/>
      <c r="WSX1" s="198"/>
      <c r="WSY1" s="198"/>
      <c r="WSZ1" s="198"/>
      <c r="WTA1" s="198"/>
      <c r="WTB1" s="198"/>
      <c r="WTC1" s="198"/>
      <c r="WTD1" s="198"/>
      <c r="WTE1" s="198"/>
      <c r="WTF1" s="198"/>
      <c r="WTG1" s="198"/>
      <c r="WTH1" s="198"/>
      <c r="WTI1" s="198"/>
      <c r="WTJ1" s="198"/>
      <c r="WTK1" s="198"/>
      <c r="WTL1" s="198"/>
      <c r="WTM1" s="198"/>
      <c r="WTN1" s="198"/>
      <c r="WTO1" s="198"/>
      <c r="WTP1" s="198"/>
      <c r="WTQ1" s="198"/>
      <c r="WTR1" s="198"/>
      <c r="WTS1" s="198"/>
      <c r="WTT1" s="198"/>
      <c r="WTU1" s="198"/>
      <c r="WTV1" s="198"/>
      <c r="WTW1" s="198"/>
      <c r="WTX1" s="198"/>
      <c r="WTY1" s="198"/>
      <c r="WTZ1" s="198"/>
      <c r="WUA1" s="198"/>
      <c r="WUB1" s="198"/>
      <c r="WUC1" s="198"/>
      <c r="WUD1" s="198"/>
      <c r="WUE1" s="198"/>
      <c r="WUF1" s="198"/>
      <c r="WUG1" s="198"/>
      <c r="WUH1" s="198"/>
      <c r="WUI1" s="198"/>
      <c r="WUJ1" s="198"/>
      <c r="WUK1" s="198"/>
      <c r="WUL1" s="198"/>
      <c r="WUM1" s="198"/>
      <c r="WUN1" s="198"/>
      <c r="WUO1" s="198"/>
      <c r="WUP1" s="198"/>
      <c r="WUQ1" s="198"/>
      <c r="WUR1" s="198"/>
      <c r="WUS1" s="198"/>
      <c r="WUT1" s="198"/>
      <c r="WUU1" s="198"/>
      <c r="WUV1" s="198"/>
      <c r="WUW1" s="198"/>
      <c r="WUX1" s="198"/>
      <c r="WUY1" s="198"/>
      <c r="WUZ1" s="198"/>
      <c r="WVA1" s="198"/>
      <c r="WVB1" s="198"/>
      <c r="WVC1" s="198"/>
      <c r="WVD1" s="198"/>
      <c r="WVE1" s="198"/>
      <c r="WVF1" s="198"/>
      <c r="WVG1" s="198"/>
      <c r="WVH1" s="198"/>
      <c r="WVI1" s="198"/>
      <c r="WVJ1" s="198"/>
      <c r="WVK1" s="198"/>
      <c r="WVL1" s="198"/>
      <c r="WVM1" s="198"/>
      <c r="WVN1" s="198"/>
      <c r="WVO1" s="198"/>
      <c r="WVP1" s="198"/>
      <c r="WVQ1" s="198"/>
      <c r="WVR1" s="198"/>
      <c r="WVS1" s="198"/>
      <c r="WVT1" s="198"/>
      <c r="WVU1" s="198"/>
      <c r="WVV1" s="198"/>
      <c r="WVW1" s="198"/>
      <c r="WVX1" s="198"/>
      <c r="WVY1" s="198"/>
      <c r="WVZ1" s="198"/>
      <c r="WWA1" s="198"/>
      <c r="WWB1" s="198"/>
      <c r="WWC1" s="198"/>
      <c r="WWD1" s="198"/>
      <c r="WWE1" s="198"/>
      <c r="WWF1" s="198"/>
      <c r="WWG1" s="198"/>
      <c r="WWH1" s="198"/>
      <c r="WWI1" s="198"/>
      <c r="WWJ1" s="198"/>
      <c r="WWK1" s="198"/>
      <c r="WWL1" s="198"/>
      <c r="WWM1" s="198"/>
      <c r="WWN1" s="198"/>
      <c r="WWO1" s="198"/>
      <c r="WWP1" s="198"/>
      <c r="WWQ1" s="198"/>
      <c r="WWR1" s="198"/>
      <c r="WWS1" s="198"/>
      <c r="WWT1" s="198"/>
      <c r="WWU1" s="198"/>
      <c r="WWV1" s="198"/>
      <c r="WWW1" s="198"/>
      <c r="WWX1" s="198"/>
      <c r="WWY1" s="198"/>
      <c r="WWZ1" s="198"/>
      <c r="WXA1" s="198"/>
      <c r="WXB1" s="198"/>
      <c r="WXC1" s="198"/>
      <c r="WXD1" s="198"/>
      <c r="WXE1" s="198"/>
      <c r="WXF1" s="198"/>
      <c r="WXG1" s="198"/>
      <c r="WXH1" s="198"/>
      <c r="WXI1" s="198"/>
      <c r="WXJ1" s="198"/>
      <c r="WXK1" s="198"/>
      <c r="WXL1" s="198"/>
      <c r="WXM1" s="198"/>
      <c r="WXN1" s="198"/>
      <c r="WXO1" s="198"/>
      <c r="WXP1" s="198"/>
      <c r="WXQ1" s="198"/>
      <c r="WXR1" s="198"/>
      <c r="WXS1" s="198"/>
      <c r="WXT1" s="198"/>
      <c r="WXU1" s="198"/>
      <c r="WXV1" s="198"/>
      <c r="WXW1" s="198"/>
      <c r="WXX1" s="198"/>
      <c r="WXY1" s="198"/>
      <c r="WXZ1" s="198"/>
      <c r="WYA1" s="198"/>
      <c r="WYB1" s="198"/>
      <c r="WYC1" s="198"/>
      <c r="WYD1" s="198"/>
      <c r="WYE1" s="198"/>
      <c r="WYF1" s="198"/>
      <c r="WYG1" s="198"/>
      <c r="WYH1" s="198"/>
      <c r="WYI1" s="198"/>
      <c r="WYJ1" s="198"/>
      <c r="WYK1" s="198"/>
      <c r="WYL1" s="198"/>
      <c r="WYM1" s="198"/>
      <c r="WYN1" s="198"/>
      <c r="WYO1" s="198"/>
      <c r="WYP1" s="198"/>
      <c r="WYQ1" s="198"/>
      <c r="WYR1" s="198"/>
      <c r="WYS1" s="198"/>
      <c r="WYT1" s="198"/>
      <c r="WYU1" s="198"/>
      <c r="WYV1" s="198"/>
      <c r="WYW1" s="198"/>
      <c r="WYX1" s="198"/>
      <c r="WYY1" s="198"/>
      <c r="WYZ1" s="198"/>
      <c r="WZA1" s="198"/>
      <c r="WZB1" s="198"/>
      <c r="WZC1" s="198"/>
      <c r="WZD1" s="198"/>
      <c r="WZE1" s="198"/>
      <c r="WZF1" s="198"/>
      <c r="WZG1" s="198"/>
      <c r="WZH1" s="198"/>
      <c r="WZI1" s="198"/>
      <c r="WZJ1" s="198"/>
      <c r="WZK1" s="198"/>
      <c r="WZL1" s="198"/>
      <c r="WZM1" s="198"/>
      <c r="WZN1" s="198"/>
      <c r="WZO1" s="198"/>
      <c r="WZP1" s="198"/>
      <c r="WZQ1" s="198"/>
      <c r="WZR1" s="198"/>
      <c r="WZS1" s="198"/>
      <c r="WZT1" s="198"/>
      <c r="WZU1" s="198"/>
      <c r="WZV1" s="198"/>
      <c r="WZW1" s="198"/>
      <c r="WZX1" s="198"/>
      <c r="WZY1" s="198"/>
      <c r="WZZ1" s="198"/>
      <c r="XAA1" s="198"/>
      <c r="XAB1" s="198"/>
      <c r="XAC1" s="198"/>
      <c r="XAD1" s="198"/>
      <c r="XAE1" s="198"/>
      <c r="XAF1" s="198"/>
      <c r="XAG1" s="198"/>
      <c r="XAH1" s="198"/>
      <c r="XAI1" s="198"/>
      <c r="XAJ1" s="198"/>
      <c r="XAK1" s="198"/>
      <c r="XAL1" s="198"/>
      <c r="XAM1" s="198"/>
      <c r="XAN1" s="198"/>
      <c r="XAO1" s="198"/>
      <c r="XAP1" s="198"/>
      <c r="XAQ1" s="198"/>
      <c r="XAR1" s="198"/>
      <c r="XAS1" s="198"/>
      <c r="XAT1" s="198"/>
      <c r="XAU1" s="198"/>
      <c r="XAV1" s="198"/>
      <c r="XAW1" s="198"/>
      <c r="XAX1" s="198"/>
      <c r="XAY1" s="198"/>
      <c r="XAZ1" s="198"/>
      <c r="XBA1" s="198"/>
      <c r="XBB1" s="198"/>
      <c r="XBC1" s="198"/>
      <c r="XBD1" s="198"/>
      <c r="XBE1" s="198"/>
      <c r="XBF1" s="198"/>
      <c r="XBG1" s="198"/>
      <c r="XBH1" s="198"/>
      <c r="XBI1" s="198"/>
      <c r="XBJ1" s="198"/>
      <c r="XBK1" s="198"/>
      <c r="XBL1" s="198"/>
      <c r="XBM1" s="198"/>
      <c r="XBN1" s="198"/>
      <c r="XBO1" s="198"/>
      <c r="XBP1" s="198"/>
      <c r="XBQ1" s="198"/>
      <c r="XBR1" s="198"/>
      <c r="XBS1" s="198"/>
      <c r="XBT1" s="198"/>
      <c r="XBU1" s="198"/>
      <c r="XBV1" s="198"/>
      <c r="XBW1" s="198"/>
      <c r="XBX1" s="198"/>
      <c r="XBY1" s="198"/>
      <c r="XBZ1" s="198"/>
      <c r="XCA1" s="198"/>
      <c r="XCB1" s="198"/>
      <c r="XCC1" s="198"/>
      <c r="XCD1" s="198"/>
      <c r="XCE1" s="198"/>
      <c r="XCF1" s="198"/>
      <c r="XCG1" s="198"/>
      <c r="XCH1" s="198"/>
      <c r="XCI1" s="198"/>
      <c r="XCJ1" s="198"/>
      <c r="XCK1" s="198"/>
      <c r="XCL1" s="198"/>
      <c r="XCM1" s="198"/>
      <c r="XCN1" s="198"/>
      <c r="XCO1" s="198"/>
      <c r="XCP1" s="198"/>
      <c r="XCQ1" s="198"/>
      <c r="XCR1" s="198"/>
      <c r="XCS1" s="198"/>
      <c r="XCT1" s="198"/>
      <c r="XCU1" s="198"/>
      <c r="XCV1" s="198"/>
      <c r="XCW1" s="198"/>
      <c r="XCX1" s="198"/>
      <c r="XCY1" s="198"/>
      <c r="XCZ1" s="198"/>
      <c r="XDA1" s="198"/>
      <c r="XDB1" s="198"/>
      <c r="XDC1" s="198"/>
      <c r="XDD1" s="198"/>
      <c r="XDE1" s="198"/>
      <c r="XDF1" s="198"/>
      <c r="XDG1" s="198"/>
      <c r="XDH1" s="198"/>
      <c r="XDI1" s="198"/>
      <c r="XDJ1" s="198"/>
      <c r="XDK1" s="198"/>
      <c r="XDL1" s="198"/>
      <c r="XDM1" s="198"/>
      <c r="XDN1" s="198"/>
      <c r="XDO1" s="198"/>
      <c r="XDP1" s="198"/>
      <c r="XDQ1" s="198"/>
      <c r="XDR1" s="198"/>
      <c r="XDS1" s="198"/>
      <c r="XDT1" s="198"/>
      <c r="XDU1" s="198"/>
      <c r="XDV1" s="198"/>
      <c r="XDW1" s="198"/>
      <c r="XDX1" s="198"/>
      <c r="XDY1" s="198"/>
      <c r="XDZ1" s="198"/>
      <c r="XEA1" s="198"/>
      <c r="XEB1" s="198"/>
      <c r="XEC1" s="198"/>
      <c r="XED1" s="198"/>
      <c r="XEE1" s="198"/>
      <c r="XEF1" s="198"/>
      <c r="XEG1" s="198"/>
      <c r="XEH1" s="198"/>
      <c r="XEI1" s="198"/>
      <c r="XEJ1" s="198"/>
      <c r="XEK1" s="198"/>
      <c r="XEL1" s="198"/>
      <c r="XEM1" s="198"/>
      <c r="XEN1" s="198"/>
      <c r="XEO1" s="198"/>
      <c r="XEP1" s="198"/>
      <c r="XEQ1" s="198"/>
    </row>
    <row r="2" spans="1:16371" ht="23.25">
      <c r="A2" s="198"/>
      <c r="B2" s="201" t="s">
        <v>197</v>
      </c>
      <c r="C2" s="199"/>
      <c r="D2" s="198"/>
      <c r="E2" s="198"/>
      <c r="F2" s="198"/>
      <c r="G2" s="198"/>
      <c r="H2" s="198"/>
      <c r="I2" s="198"/>
      <c r="J2" s="198"/>
      <c r="K2" s="198"/>
      <c r="L2" s="198"/>
      <c r="M2" s="198"/>
      <c r="N2" s="200"/>
      <c r="O2" s="200"/>
      <c r="P2" s="200"/>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8"/>
      <c r="IZ2" s="198"/>
      <c r="JA2" s="198"/>
      <c r="JB2" s="198"/>
      <c r="JC2" s="198"/>
      <c r="JD2" s="198"/>
      <c r="JE2" s="198"/>
      <c r="JF2" s="198"/>
      <c r="JG2" s="198"/>
      <c r="JH2" s="198"/>
      <c r="JI2" s="198"/>
      <c r="JJ2" s="198"/>
      <c r="JK2" s="198"/>
      <c r="JL2" s="198"/>
      <c r="JM2" s="198"/>
      <c r="JN2" s="198"/>
      <c r="JO2" s="198"/>
      <c r="JP2" s="198"/>
      <c r="JQ2" s="198"/>
      <c r="JR2" s="198"/>
      <c r="JS2" s="198"/>
      <c r="JT2" s="198"/>
      <c r="JU2" s="198"/>
      <c r="JV2" s="198"/>
      <c r="JW2" s="198"/>
      <c r="JX2" s="198"/>
      <c r="JY2" s="198"/>
      <c r="JZ2" s="198"/>
      <c r="KA2" s="198"/>
      <c r="KB2" s="198"/>
      <c r="KC2" s="198"/>
      <c r="KD2" s="198"/>
      <c r="KE2" s="198"/>
      <c r="KF2" s="198"/>
      <c r="KG2" s="198"/>
      <c r="KH2" s="198"/>
      <c r="KI2" s="198"/>
      <c r="KJ2" s="198"/>
      <c r="KK2" s="198"/>
      <c r="KL2" s="198"/>
      <c r="KM2" s="198"/>
      <c r="KN2" s="198"/>
      <c r="KO2" s="198"/>
      <c r="KP2" s="198"/>
      <c r="KQ2" s="198"/>
      <c r="KR2" s="198"/>
      <c r="KS2" s="198"/>
      <c r="KT2" s="198"/>
      <c r="KU2" s="198"/>
      <c r="KV2" s="198"/>
      <c r="KW2" s="198"/>
      <c r="KX2" s="198"/>
      <c r="KY2" s="198"/>
      <c r="KZ2" s="198"/>
      <c r="LA2" s="198"/>
      <c r="LB2" s="198"/>
      <c r="LC2" s="198"/>
      <c r="LD2" s="198"/>
      <c r="LE2" s="198"/>
      <c r="LF2" s="198"/>
      <c r="LG2" s="198"/>
      <c r="LH2" s="198"/>
      <c r="LI2" s="198"/>
      <c r="LJ2" s="198"/>
      <c r="LK2" s="198"/>
      <c r="LL2" s="198"/>
      <c r="LM2" s="198"/>
      <c r="LN2" s="198"/>
      <c r="LO2" s="198"/>
      <c r="LP2" s="198"/>
      <c r="LQ2" s="198"/>
      <c r="LR2" s="198"/>
      <c r="LS2" s="198"/>
      <c r="LT2" s="198"/>
      <c r="LU2" s="198"/>
      <c r="LV2" s="198"/>
      <c r="LW2" s="198"/>
      <c r="LX2" s="198"/>
      <c r="LY2" s="198"/>
      <c r="LZ2" s="198"/>
      <c r="MA2" s="198"/>
      <c r="MB2" s="198"/>
      <c r="MC2" s="198"/>
      <c r="MD2" s="198"/>
      <c r="ME2" s="198"/>
      <c r="MF2" s="198"/>
      <c r="MG2" s="198"/>
      <c r="MH2" s="198"/>
      <c r="MI2" s="198"/>
      <c r="MJ2" s="198"/>
      <c r="MK2" s="198"/>
      <c r="ML2" s="198"/>
      <c r="MM2" s="198"/>
      <c r="MN2" s="198"/>
      <c r="MO2" s="198"/>
      <c r="MP2" s="198"/>
      <c r="MQ2" s="198"/>
      <c r="MR2" s="198"/>
      <c r="MS2" s="198"/>
      <c r="MT2" s="198"/>
      <c r="MU2" s="198"/>
      <c r="MV2" s="198"/>
      <c r="MW2" s="198"/>
      <c r="MX2" s="198"/>
      <c r="MY2" s="198"/>
      <c r="MZ2" s="198"/>
      <c r="NA2" s="198"/>
      <c r="NB2" s="198"/>
      <c r="NC2" s="198"/>
      <c r="ND2" s="198"/>
      <c r="NE2" s="198"/>
      <c r="NF2" s="198"/>
      <c r="NG2" s="198"/>
      <c r="NH2" s="198"/>
      <c r="NI2" s="198"/>
      <c r="NJ2" s="198"/>
      <c r="NK2" s="198"/>
      <c r="NL2" s="198"/>
      <c r="NM2" s="198"/>
      <c r="NN2" s="198"/>
      <c r="NO2" s="198"/>
      <c r="NP2" s="198"/>
      <c r="NQ2" s="198"/>
      <c r="NR2" s="198"/>
      <c r="NS2" s="198"/>
      <c r="NT2" s="198"/>
      <c r="NU2" s="198"/>
      <c r="NV2" s="198"/>
      <c r="NW2" s="198"/>
      <c r="NX2" s="198"/>
      <c r="NY2" s="198"/>
      <c r="NZ2" s="198"/>
      <c r="OA2" s="198"/>
      <c r="OB2" s="198"/>
      <c r="OC2" s="198"/>
      <c r="OD2" s="198"/>
      <c r="OE2" s="198"/>
      <c r="OF2" s="198"/>
      <c r="OG2" s="198"/>
      <c r="OH2" s="198"/>
      <c r="OI2" s="198"/>
      <c r="OJ2" s="198"/>
      <c r="OK2" s="198"/>
      <c r="OL2" s="198"/>
      <c r="OM2" s="198"/>
      <c r="ON2" s="198"/>
      <c r="OO2" s="198"/>
      <c r="OP2" s="198"/>
      <c r="OQ2" s="198"/>
      <c r="OR2" s="198"/>
      <c r="OS2" s="198"/>
      <c r="OT2" s="198"/>
      <c r="OU2" s="198"/>
      <c r="OV2" s="198"/>
      <c r="OW2" s="198"/>
      <c r="OX2" s="198"/>
      <c r="OY2" s="198"/>
      <c r="OZ2" s="198"/>
      <c r="PA2" s="198"/>
      <c r="PB2" s="198"/>
      <c r="PC2" s="198"/>
      <c r="PD2" s="198"/>
      <c r="PE2" s="198"/>
      <c r="PF2" s="198"/>
      <c r="PG2" s="198"/>
      <c r="PH2" s="198"/>
      <c r="PI2" s="198"/>
      <c r="PJ2" s="198"/>
      <c r="PK2" s="198"/>
      <c r="PL2" s="198"/>
      <c r="PM2" s="198"/>
      <c r="PN2" s="198"/>
      <c r="PO2" s="198"/>
      <c r="PP2" s="198"/>
      <c r="PQ2" s="198"/>
      <c r="PR2" s="198"/>
      <c r="PS2" s="198"/>
      <c r="PT2" s="198"/>
      <c r="PU2" s="198"/>
      <c r="PV2" s="198"/>
      <c r="PW2" s="198"/>
      <c r="PX2" s="198"/>
      <c r="PY2" s="198"/>
      <c r="PZ2" s="198"/>
      <c r="QA2" s="198"/>
      <c r="QB2" s="198"/>
      <c r="QC2" s="198"/>
      <c r="QD2" s="198"/>
      <c r="QE2" s="198"/>
      <c r="QF2" s="198"/>
      <c r="QG2" s="198"/>
      <c r="QH2" s="198"/>
      <c r="QI2" s="198"/>
      <c r="QJ2" s="198"/>
      <c r="QK2" s="198"/>
      <c r="QL2" s="198"/>
      <c r="QM2" s="198"/>
      <c r="QN2" s="198"/>
      <c r="QO2" s="198"/>
      <c r="QP2" s="198"/>
      <c r="QQ2" s="198"/>
      <c r="QR2" s="198"/>
      <c r="QS2" s="198"/>
      <c r="QT2" s="198"/>
      <c r="QU2" s="198"/>
      <c r="QV2" s="198"/>
      <c r="QW2" s="198"/>
      <c r="QX2" s="198"/>
      <c r="QY2" s="198"/>
      <c r="QZ2" s="198"/>
      <c r="RA2" s="198"/>
      <c r="RB2" s="198"/>
      <c r="RC2" s="198"/>
      <c r="RD2" s="198"/>
      <c r="RE2" s="198"/>
      <c r="RF2" s="198"/>
      <c r="RG2" s="198"/>
      <c r="RH2" s="198"/>
      <c r="RI2" s="198"/>
      <c r="RJ2" s="198"/>
      <c r="RK2" s="198"/>
      <c r="RL2" s="198"/>
      <c r="RM2" s="198"/>
      <c r="RN2" s="198"/>
      <c r="RO2" s="198"/>
      <c r="RP2" s="198"/>
      <c r="RQ2" s="198"/>
      <c r="RR2" s="198"/>
      <c r="RS2" s="198"/>
      <c r="RT2" s="198"/>
      <c r="RU2" s="198"/>
      <c r="RV2" s="198"/>
      <c r="RW2" s="198"/>
      <c r="RX2" s="198"/>
      <c r="RY2" s="198"/>
      <c r="RZ2" s="198"/>
      <c r="SA2" s="198"/>
      <c r="SB2" s="198"/>
      <c r="SC2" s="198"/>
      <c r="SD2" s="198"/>
      <c r="SE2" s="198"/>
      <c r="SF2" s="198"/>
      <c r="SG2" s="198"/>
      <c r="SH2" s="198"/>
      <c r="SI2" s="198"/>
      <c r="SJ2" s="198"/>
      <c r="SK2" s="198"/>
      <c r="SL2" s="198"/>
      <c r="SM2" s="198"/>
      <c r="SN2" s="198"/>
      <c r="SO2" s="198"/>
      <c r="SP2" s="198"/>
      <c r="SQ2" s="198"/>
      <c r="SR2" s="198"/>
      <c r="SS2" s="198"/>
      <c r="ST2" s="198"/>
      <c r="SU2" s="198"/>
      <c r="SV2" s="198"/>
      <c r="SW2" s="198"/>
      <c r="SX2" s="198"/>
      <c r="SY2" s="198"/>
      <c r="SZ2" s="198"/>
      <c r="TA2" s="198"/>
      <c r="TB2" s="198"/>
      <c r="TC2" s="198"/>
      <c r="TD2" s="198"/>
      <c r="TE2" s="198"/>
      <c r="TF2" s="198"/>
      <c r="TG2" s="198"/>
      <c r="TH2" s="198"/>
      <c r="TI2" s="198"/>
      <c r="TJ2" s="198"/>
      <c r="TK2" s="198"/>
      <c r="TL2" s="198"/>
      <c r="TM2" s="198"/>
      <c r="TN2" s="198"/>
      <c r="TO2" s="198"/>
      <c r="TP2" s="198"/>
      <c r="TQ2" s="198"/>
      <c r="TR2" s="198"/>
      <c r="TS2" s="198"/>
      <c r="TT2" s="198"/>
      <c r="TU2" s="198"/>
      <c r="TV2" s="198"/>
      <c r="TW2" s="198"/>
      <c r="TX2" s="198"/>
      <c r="TY2" s="198"/>
      <c r="TZ2" s="198"/>
      <c r="UA2" s="198"/>
      <c r="UB2" s="198"/>
      <c r="UC2" s="198"/>
      <c r="UD2" s="198"/>
      <c r="UE2" s="198"/>
      <c r="UF2" s="198"/>
      <c r="UG2" s="198"/>
      <c r="UH2" s="198"/>
      <c r="UI2" s="198"/>
      <c r="UJ2" s="198"/>
      <c r="UK2" s="198"/>
      <c r="UL2" s="198"/>
      <c r="UM2" s="198"/>
      <c r="UN2" s="198"/>
      <c r="UO2" s="198"/>
      <c r="UP2" s="198"/>
      <c r="UQ2" s="198"/>
      <c r="UR2" s="198"/>
      <c r="US2" s="198"/>
      <c r="UT2" s="198"/>
      <c r="UU2" s="198"/>
      <c r="UV2" s="198"/>
      <c r="UW2" s="198"/>
      <c r="UX2" s="198"/>
      <c r="UY2" s="198"/>
      <c r="UZ2" s="198"/>
      <c r="VA2" s="198"/>
      <c r="VB2" s="198"/>
      <c r="VC2" s="198"/>
      <c r="VD2" s="198"/>
      <c r="VE2" s="198"/>
      <c r="VF2" s="198"/>
      <c r="VG2" s="198"/>
      <c r="VH2" s="198"/>
      <c r="VI2" s="198"/>
      <c r="VJ2" s="198"/>
      <c r="VK2" s="198"/>
      <c r="VL2" s="198"/>
      <c r="VM2" s="198"/>
      <c r="VN2" s="198"/>
      <c r="VO2" s="198"/>
      <c r="VP2" s="198"/>
      <c r="VQ2" s="198"/>
      <c r="VR2" s="198"/>
      <c r="VS2" s="198"/>
      <c r="VT2" s="198"/>
      <c r="VU2" s="198"/>
      <c r="VV2" s="198"/>
      <c r="VW2" s="198"/>
      <c r="VX2" s="198"/>
      <c r="VY2" s="198"/>
      <c r="VZ2" s="198"/>
      <c r="WA2" s="198"/>
      <c r="WB2" s="198"/>
      <c r="WC2" s="198"/>
      <c r="WD2" s="198"/>
      <c r="WE2" s="198"/>
      <c r="WF2" s="198"/>
      <c r="WG2" s="198"/>
      <c r="WH2" s="198"/>
      <c r="WI2" s="198"/>
      <c r="WJ2" s="198"/>
      <c r="WK2" s="198"/>
      <c r="WL2" s="198"/>
      <c r="WM2" s="198"/>
      <c r="WN2" s="198"/>
      <c r="WO2" s="198"/>
      <c r="WP2" s="198"/>
      <c r="WQ2" s="198"/>
      <c r="WR2" s="198"/>
      <c r="WS2" s="198"/>
      <c r="WT2" s="198"/>
      <c r="WU2" s="198"/>
      <c r="WV2" s="198"/>
      <c r="WW2" s="198"/>
      <c r="WX2" s="198"/>
      <c r="WY2" s="198"/>
      <c r="WZ2" s="198"/>
      <c r="XA2" s="198"/>
      <c r="XB2" s="198"/>
      <c r="XC2" s="198"/>
      <c r="XD2" s="198"/>
      <c r="XE2" s="198"/>
      <c r="XF2" s="198"/>
      <c r="XG2" s="198"/>
      <c r="XH2" s="198"/>
      <c r="XI2" s="198"/>
      <c r="XJ2" s="198"/>
      <c r="XK2" s="198"/>
      <c r="XL2" s="198"/>
      <c r="XM2" s="198"/>
      <c r="XN2" s="198"/>
      <c r="XO2" s="198"/>
      <c r="XP2" s="198"/>
      <c r="XQ2" s="198"/>
      <c r="XR2" s="198"/>
      <c r="XS2" s="198"/>
      <c r="XT2" s="198"/>
      <c r="XU2" s="198"/>
      <c r="XV2" s="198"/>
      <c r="XW2" s="198"/>
      <c r="XX2" s="198"/>
      <c r="XY2" s="198"/>
      <c r="XZ2" s="198"/>
      <c r="YA2" s="198"/>
      <c r="YB2" s="198"/>
      <c r="YC2" s="198"/>
      <c r="YD2" s="198"/>
      <c r="YE2" s="198"/>
      <c r="YF2" s="198"/>
      <c r="YG2" s="198"/>
      <c r="YH2" s="198"/>
      <c r="YI2" s="198"/>
      <c r="YJ2" s="198"/>
      <c r="YK2" s="198"/>
      <c r="YL2" s="198"/>
      <c r="YM2" s="198"/>
      <c r="YN2" s="198"/>
      <c r="YO2" s="198"/>
      <c r="YP2" s="198"/>
      <c r="YQ2" s="198"/>
      <c r="YR2" s="198"/>
      <c r="YS2" s="198"/>
      <c r="YT2" s="198"/>
      <c r="YU2" s="198"/>
      <c r="YV2" s="198"/>
      <c r="YW2" s="198"/>
      <c r="YX2" s="198"/>
      <c r="YY2" s="198"/>
      <c r="YZ2" s="198"/>
      <c r="ZA2" s="198"/>
      <c r="ZB2" s="198"/>
      <c r="ZC2" s="198"/>
      <c r="ZD2" s="198"/>
      <c r="ZE2" s="198"/>
      <c r="ZF2" s="198"/>
      <c r="ZG2" s="198"/>
      <c r="ZH2" s="198"/>
      <c r="ZI2" s="198"/>
      <c r="ZJ2" s="198"/>
      <c r="ZK2" s="198"/>
      <c r="ZL2" s="198"/>
      <c r="ZM2" s="198"/>
      <c r="ZN2" s="198"/>
      <c r="ZO2" s="198"/>
      <c r="ZP2" s="198"/>
      <c r="ZQ2" s="198"/>
      <c r="ZR2" s="198"/>
      <c r="ZS2" s="198"/>
      <c r="ZT2" s="198"/>
      <c r="ZU2" s="198"/>
      <c r="ZV2" s="198"/>
      <c r="ZW2" s="198"/>
      <c r="ZX2" s="198"/>
      <c r="ZY2" s="198"/>
      <c r="ZZ2" s="198"/>
      <c r="AAA2" s="198"/>
      <c r="AAB2" s="198"/>
      <c r="AAC2" s="198"/>
      <c r="AAD2" s="198"/>
      <c r="AAE2" s="198"/>
      <c r="AAF2" s="198"/>
      <c r="AAG2" s="198"/>
      <c r="AAH2" s="198"/>
      <c r="AAI2" s="198"/>
      <c r="AAJ2" s="198"/>
      <c r="AAK2" s="198"/>
      <c r="AAL2" s="198"/>
      <c r="AAM2" s="198"/>
      <c r="AAN2" s="198"/>
      <c r="AAO2" s="198"/>
      <c r="AAP2" s="198"/>
      <c r="AAQ2" s="198"/>
      <c r="AAR2" s="198"/>
      <c r="AAS2" s="198"/>
      <c r="AAT2" s="198"/>
      <c r="AAU2" s="198"/>
      <c r="AAV2" s="198"/>
      <c r="AAW2" s="198"/>
      <c r="AAX2" s="198"/>
      <c r="AAY2" s="198"/>
      <c r="AAZ2" s="198"/>
      <c r="ABA2" s="198"/>
      <c r="ABB2" s="198"/>
      <c r="ABC2" s="198"/>
      <c r="ABD2" s="198"/>
      <c r="ABE2" s="198"/>
      <c r="ABF2" s="198"/>
      <c r="ABG2" s="198"/>
      <c r="ABH2" s="198"/>
      <c r="ABI2" s="198"/>
      <c r="ABJ2" s="198"/>
      <c r="ABK2" s="198"/>
      <c r="ABL2" s="198"/>
      <c r="ABM2" s="198"/>
      <c r="ABN2" s="198"/>
      <c r="ABO2" s="198"/>
      <c r="ABP2" s="198"/>
      <c r="ABQ2" s="198"/>
      <c r="ABR2" s="198"/>
      <c r="ABS2" s="198"/>
      <c r="ABT2" s="198"/>
      <c r="ABU2" s="198"/>
      <c r="ABV2" s="198"/>
      <c r="ABW2" s="198"/>
      <c r="ABX2" s="198"/>
      <c r="ABY2" s="198"/>
      <c r="ABZ2" s="198"/>
      <c r="ACA2" s="198"/>
      <c r="ACB2" s="198"/>
      <c r="ACC2" s="198"/>
      <c r="ACD2" s="198"/>
      <c r="ACE2" s="198"/>
      <c r="ACF2" s="198"/>
      <c r="ACG2" s="198"/>
      <c r="ACH2" s="198"/>
      <c r="ACI2" s="198"/>
      <c r="ACJ2" s="198"/>
      <c r="ACK2" s="198"/>
      <c r="ACL2" s="198"/>
      <c r="ACM2" s="198"/>
      <c r="ACN2" s="198"/>
      <c r="ACO2" s="198"/>
      <c r="ACP2" s="198"/>
      <c r="ACQ2" s="198"/>
      <c r="ACR2" s="198"/>
      <c r="ACS2" s="198"/>
      <c r="ACT2" s="198"/>
      <c r="ACU2" s="198"/>
      <c r="ACV2" s="198"/>
      <c r="ACW2" s="198"/>
      <c r="ACX2" s="198"/>
      <c r="ACY2" s="198"/>
      <c r="ACZ2" s="198"/>
      <c r="ADA2" s="198"/>
      <c r="ADB2" s="198"/>
      <c r="ADC2" s="198"/>
      <c r="ADD2" s="198"/>
      <c r="ADE2" s="198"/>
      <c r="ADF2" s="198"/>
      <c r="ADG2" s="198"/>
      <c r="ADH2" s="198"/>
      <c r="ADI2" s="198"/>
      <c r="ADJ2" s="198"/>
      <c r="ADK2" s="198"/>
      <c r="ADL2" s="198"/>
      <c r="ADM2" s="198"/>
      <c r="ADN2" s="198"/>
      <c r="ADO2" s="198"/>
      <c r="ADP2" s="198"/>
      <c r="ADQ2" s="198"/>
      <c r="ADR2" s="198"/>
      <c r="ADS2" s="198"/>
      <c r="ADT2" s="198"/>
      <c r="ADU2" s="198"/>
      <c r="ADV2" s="198"/>
      <c r="ADW2" s="198"/>
      <c r="ADX2" s="198"/>
      <c r="ADY2" s="198"/>
      <c r="ADZ2" s="198"/>
      <c r="AEA2" s="198"/>
      <c r="AEB2" s="198"/>
      <c r="AEC2" s="198"/>
      <c r="AED2" s="198"/>
      <c r="AEE2" s="198"/>
      <c r="AEF2" s="198"/>
      <c r="AEG2" s="198"/>
      <c r="AEH2" s="198"/>
      <c r="AEI2" s="198"/>
      <c r="AEJ2" s="198"/>
      <c r="AEK2" s="198"/>
      <c r="AEL2" s="198"/>
      <c r="AEM2" s="198"/>
      <c r="AEN2" s="198"/>
      <c r="AEO2" s="198"/>
      <c r="AEP2" s="198"/>
      <c r="AEQ2" s="198"/>
      <c r="AER2" s="198"/>
      <c r="AES2" s="198"/>
      <c r="AET2" s="198"/>
      <c r="AEU2" s="198"/>
      <c r="AEV2" s="198"/>
      <c r="AEW2" s="198"/>
      <c r="AEX2" s="198"/>
      <c r="AEY2" s="198"/>
      <c r="AEZ2" s="198"/>
      <c r="AFA2" s="198"/>
      <c r="AFB2" s="198"/>
      <c r="AFC2" s="198"/>
      <c r="AFD2" s="198"/>
      <c r="AFE2" s="198"/>
      <c r="AFF2" s="198"/>
      <c r="AFG2" s="198"/>
      <c r="AFH2" s="198"/>
      <c r="AFI2" s="198"/>
      <c r="AFJ2" s="198"/>
      <c r="AFK2" s="198"/>
      <c r="AFL2" s="198"/>
      <c r="AFM2" s="198"/>
      <c r="AFN2" s="198"/>
      <c r="AFO2" s="198"/>
      <c r="AFP2" s="198"/>
      <c r="AFQ2" s="198"/>
      <c r="AFR2" s="198"/>
      <c r="AFS2" s="198"/>
      <c r="AFT2" s="198"/>
      <c r="AFU2" s="198"/>
      <c r="AFV2" s="198"/>
      <c r="AFW2" s="198"/>
      <c r="AFX2" s="198"/>
      <c r="AFY2" s="198"/>
      <c r="AFZ2" s="198"/>
      <c r="AGA2" s="198"/>
      <c r="AGB2" s="198"/>
      <c r="AGC2" s="198"/>
      <c r="AGD2" s="198"/>
      <c r="AGE2" s="198"/>
      <c r="AGF2" s="198"/>
      <c r="AGG2" s="198"/>
      <c r="AGH2" s="198"/>
      <c r="AGI2" s="198"/>
      <c r="AGJ2" s="198"/>
      <c r="AGK2" s="198"/>
      <c r="AGL2" s="198"/>
      <c r="AGM2" s="198"/>
      <c r="AGN2" s="198"/>
      <c r="AGO2" s="198"/>
      <c r="AGP2" s="198"/>
      <c r="AGQ2" s="198"/>
      <c r="AGR2" s="198"/>
      <c r="AGS2" s="198"/>
      <c r="AGT2" s="198"/>
      <c r="AGU2" s="198"/>
      <c r="AGV2" s="198"/>
      <c r="AGW2" s="198"/>
      <c r="AGX2" s="198"/>
      <c r="AGY2" s="198"/>
      <c r="AGZ2" s="198"/>
      <c r="AHA2" s="198"/>
      <c r="AHB2" s="198"/>
      <c r="AHC2" s="198"/>
      <c r="AHD2" s="198"/>
      <c r="AHE2" s="198"/>
      <c r="AHF2" s="198"/>
      <c r="AHG2" s="198"/>
      <c r="AHH2" s="198"/>
      <c r="AHI2" s="198"/>
      <c r="AHJ2" s="198"/>
      <c r="AHK2" s="198"/>
      <c r="AHL2" s="198"/>
      <c r="AHM2" s="198"/>
      <c r="AHN2" s="198"/>
      <c r="AHO2" s="198"/>
      <c r="AHP2" s="198"/>
      <c r="AHQ2" s="198"/>
      <c r="AHR2" s="198"/>
      <c r="AHS2" s="198"/>
      <c r="AHT2" s="198"/>
      <c r="AHU2" s="198"/>
      <c r="AHV2" s="198"/>
      <c r="AHW2" s="198"/>
      <c r="AHX2" s="198"/>
      <c r="AHY2" s="198"/>
      <c r="AHZ2" s="198"/>
      <c r="AIA2" s="198"/>
      <c r="AIB2" s="198"/>
      <c r="AIC2" s="198"/>
      <c r="AID2" s="198"/>
      <c r="AIE2" s="198"/>
      <c r="AIF2" s="198"/>
      <c r="AIG2" s="198"/>
      <c r="AIH2" s="198"/>
      <c r="AII2" s="198"/>
      <c r="AIJ2" s="198"/>
      <c r="AIK2" s="198"/>
      <c r="AIL2" s="198"/>
      <c r="AIM2" s="198"/>
      <c r="AIN2" s="198"/>
      <c r="AIO2" s="198"/>
      <c r="AIP2" s="198"/>
      <c r="AIQ2" s="198"/>
      <c r="AIR2" s="198"/>
      <c r="AIS2" s="198"/>
      <c r="AIT2" s="198"/>
      <c r="AIU2" s="198"/>
      <c r="AIV2" s="198"/>
      <c r="AIW2" s="198"/>
      <c r="AIX2" s="198"/>
      <c r="AIY2" s="198"/>
      <c r="AIZ2" s="198"/>
      <c r="AJA2" s="198"/>
      <c r="AJB2" s="198"/>
      <c r="AJC2" s="198"/>
      <c r="AJD2" s="198"/>
      <c r="AJE2" s="198"/>
      <c r="AJF2" s="198"/>
      <c r="AJG2" s="198"/>
      <c r="AJH2" s="198"/>
      <c r="AJI2" s="198"/>
      <c r="AJJ2" s="198"/>
      <c r="AJK2" s="198"/>
      <c r="AJL2" s="198"/>
      <c r="AJM2" s="198"/>
      <c r="AJN2" s="198"/>
      <c r="AJO2" s="198"/>
      <c r="AJP2" s="198"/>
      <c r="AJQ2" s="198"/>
      <c r="AJR2" s="198"/>
      <c r="AJS2" s="198"/>
      <c r="AJT2" s="198"/>
      <c r="AJU2" s="198"/>
      <c r="AJV2" s="198"/>
      <c r="AJW2" s="198"/>
      <c r="AJX2" s="198"/>
      <c r="AJY2" s="198"/>
      <c r="AJZ2" s="198"/>
      <c r="AKA2" s="198"/>
      <c r="AKB2" s="198"/>
      <c r="AKC2" s="198"/>
      <c r="AKD2" s="198"/>
      <c r="AKE2" s="198"/>
      <c r="AKF2" s="198"/>
      <c r="AKG2" s="198"/>
      <c r="AKH2" s="198"/>
      <c r="AKI2" s="198"/>
      <c r="AKJ2" s="198"/>
      <c r="AKK2" s="198"/>
      <c r="AKL2" s="198"/>
      <c r="AKM2" s="198"/>
      <c r="AKN2" s="198"/>
      <c r="AKO2" s="198"/>
      <c r="AKP2" s="198"/>
      <c r="AKQ2" s="198"/>
      <c r="AKR2" s="198"/>
      <c r="AKS2" s="198"/>
      <c r="AKT2" s="198"/>
      <c r="AKU2" s="198"/>
      <c r="AKV2" s="198"/>
      <c r="AKW2" s="198"/>
      <c r="AKX2" s="198"/>
      <c r="AKY2" s="198"/>
      <c r="AKZ2" s="198"/>
      <c r="ALA2" s="198"/>
      <c r="ALB2" s="198"/>
      <c r="ALC2" s="198"/>
      <c r="ALD2" s="198"/>
      <c r="ALE2" s="198"/>
      <c r="ALF2" s="198"/>
      <c r="ALG2" s="198"/>
      <c r="ALH2" s="198"/>
      <c r="ALI2" s="198"/>
      <c r="ALJ2" s="198"/>
      <c r="ALK2" s="198"/>
      <c r="ALL2" s="198"/>
      <c r="ALM2" s="198"/>
      <c r="ALN2" s="198"/>
      <c r="ALO2" s="198"/>
      <c r="ALP2" s="198"/>
      <c r="ALQ2" s="198"/>
      <c r="ALR2" s="198"/>
      <c r="ALS2" s="198"/>
      <c r="ALT2" s="198"/>
      <c r="ALU2" s="198"/>
      <c r="ALV2" s="198"/>
      <c r="ALW2" s="198"/>
      <c r="ALX2" s="198"/>
      <c r="ALY2" s="198"/>
      <c r="ALZ2" s="198"/>
      <c r="AMA2" s="198"/>
      <c r="AMB2" s="198"/>
      <c r="AMC2" s="198"/>
      <c r="AMD2" s="198"/>
      <c r="AME2" s="198"/>
      <c r="AMF2" s="198"/>
      <c r="AMG2" s="198"/>
      <c r="AMH2" s="198"/>
      <c r="AMI2" s="198"/>
      <c r="AMJ2" s="198"/>
      <c r="AMK2" s="198"/>
      <c r="AML2" s="198"/>
      <c r="AMM2" s="198"/>
      <c r="AMN2" s="198"/>
      <c r="AMO2" s="198"/>
      <c r="AMP2" s="198"/>
      <c r="AMQ2" s="198"/>
      <c r="AMR2" s="198"/>
      <c r="AMS2" s="198"/>
      <c r="AMT2" s="198"/>
      <c r="AMU2" s="198"/>
      <c r="AMV2" s="198"/>
      <c r="AMW2" s="198"/>
      <c r="AMX2" s="198"/>
      <c r="AMY2" s="198"/>
      <c r="AMZ2" s="198"/>
      <c r="ANA2" s="198"/>
      <c r="ANB2" s="198"/>
      <c r="ANC2" s="198"/>
      <c r="AND2" s="198"/>
      <c r="ANE2" s="198"/>
      <c r="ANF2" s="198"/>
      <c r="ANG2" s="198"/>
      <c r="ANH2" s="198"/>
      <c r="ANI2" s="198"/>
      <c r="ANJ2" s="198"/>
      <c r="ANK2" s="198"/>
      <c r="ANL2" s="198"/>
      <c r="ANM2" s="198"/>
      <c r="ANN2" s="198"/>
      <c r="ANO2" s="198"/>
      <c r="ANP2" s="198"/>
      <c r="ANQ2" s="198"/>
      <c r="ANR2" s="198"/>
      <c r="ANS2" s="198"/>
      <c r="ANT2" s="198"/>
      <c r="ANU2" s="198"/>
      <c r="ANV2" s="198"/>
      <c r="ANW2" s="198"/>
      <c r="ANX2" s="198"/>
      <c r="ANY2" s="198"/>
      <c r="ANZ2" s="198"/>
      <c r="AOA2" s="198"/>
      <c r="AOB2" s="198"/>
      <c r="AOC2" s="198"/>
      <c r="AOD2" s="198"/>
      <c r="AOE2" s="198"/>
      <c r="AOF2" s="198"/>
      <c r="AOG2" s="198"/>
      <c r="AOH2" s="198"/>
      <c r="AOI2" s="198"/>
      <c r="AOJ2" s="198"/>
      <c r="AOK2" s="198"/>
      <c r="AOL2" s="198"/>
      <c r="AOM2" s="198"/>
      <c r="AON2" s="198"/>
      <c r="AOO2" s="198"/>
      <c r="AOP2" s="198"/>
      <c r="AOQ2" s="198"/>
      <c r="AOR2" s="198"/>
      <c r="AOS2" s="198"/>
      <c r="AOT2" s="198"/>
      <c r="AOU2" s="198"/>
      <c r="AOV2" s="198"/>
      <c r="AOW2" s="198"/>
      <c r="AOX2" s="198"/>
      <c r="AOY2" s="198"/>
      <c r="AOZ2" s="198"/>
      <c r="APA2" s="198"/>
      <c r="APB2" s="198"/>
      <c r="APC2" s="198"/>
      <c r="APD2" s="198"/>
      <c r="APE2" s="198"/>
      <c r="APF2" s="198"/>
      <c r="APG2" s="198"/>
      <c r="APH2" s="198"/>
      <c r="API2" s="198"/>
      <c r="APJ2" s="198"/>
      <c r="APK2" s="198"/>
      <c r="APL2" s="198"/>
      <c r="APM2" s="198"/>
      <c r="APN2" s="198"/>
      <c r="APO2" s="198"/>
      <c r="APP2" s="198"/>
      <c r="APQ2" s="198"/>
      <c r="APR2" s="198"/>
      <c r="APS2" s="198"/>
      <c r="APT2" s="198"/>
      <c r="APU2" s="198"/>
      <c r="APV2" s="198"/>
      <c r="APW2" s="198"/>
      <c r="APX2" s="198"/>
      <c r="APY2" s="198"/>
      <c r="APZ2" s="198"/>
      <c r="AQA2" s="198"/>
      <c r="AQB2" s="198"/>
      <c r="AQC2" s="198"/>
      <c r="AQD2" s="198"/>
      <c r="AQE2" s="198"/>
      <c r="AQF2" s="198"/>
      <c r="AQG2" s="198"/>
      <c r="AQH2" s="198"/>
      <c r="AQI2" s="198"/>
      <c r="AQJ2" s="198"/>
      <c r="AQK2" s="198"/>
      <c r="AQL2" s="198"/>
      <c r="AQM2" s="198"/>
      <c r="AQN2" s="198"/>
      <c r="AQO2" s="198"/>
      <c r="AQP2" s="198"/>
      <c r="AQQ2" s="198"/>
      <c r="AQR2" s="198"/>
      <c r="AQS2" s="198"/>
      <c r="AQT2" s="198"/>
      <c r="AQU2" s="198"/>
      <c r="AQV2" s="198"/>
      <c r="AQW2" s="198"/>
      <c r="AQX2" s="198"/>
      <c r="AQY2" s="198"/>
      <c r="AQZ2" s="198"/>
      <c r="ARA2" s="198"/>
      <c r="ARB2" s="198"/>
      <c r="ARC2" s="198"/>
      <c r="ARD2" s="198"/>
      <c r="ARE2" s="198"/>
      <c r="ARF2" s="198"/>
      <c r="ARG2" s="198"/>
      <c r="ARH2" s="198"/>
      <c r="ARI2" s="198"/>
      <c r="ARJ2" s="198"/>
      <c r="ARK2" s="198"/>
      <c r="ARL2" s="198"/>
      <c r="ARM2" s="198"/>
      <c r="ARN2" s="198"/>
      <c r="ARO2" s="198"/>
      <c r="ARP2" s="198"/>
      <c r="ARQ2" s="198"/>
      <c r="ARR2" s="198"/>
      <c r="ARS2" s="198"/>
      <c r="ART2" s="198"/>
      <c r="ARU2" s="198"/>
      <c r="ARV2" s="198"/>
      <c r="ARW2" s="198"/>
      <c r="ARX2" s="198"/>
      <c r="ARY2" s="198"/>
      <c r="ARZ2" s="198"/>
      <c r="ASA2" s="198"/>
      <c r="ASB2" s="198"/>
      <c r="ASC2" s="198"/>
      <c r="ASD2" s="198"/>
      <c r="ASE2" s="198"/>
      <c r="ASF2" s="198"/>
      <c r="ASG2" s="198"/>
      <c r="ASH2" s="198"/>
      <c r="ASI2" s="198"/>
      <c r="ASJ2" s="198"/>
      <c r="ASK2" s="198"/>
      <c r="ASL2" s="198"/>
      <c r="ASM2" s="198"/>
      <c r="ASN2" s="198"/>
      <c r="ASO2" s="198"/>
      <c r="ASP2" s="198"/>
      <c r="ASQ2" s="198"/>
      <c r="ASR2" s="198"/>
      <c r="ASS2" s="198"/>
      <c r="AST2" s="198"/>
      <c r="ASU2" s="198"/>
      <c r="ASV2" s="198"/>
      <c r="ASW2" s="198"/>
      <c r="ASX2" s="198"/>
      <c r="ASY2" s="198"/>
      <c r="ASZ2" s="198"/>
      <c r="ATA2" s="198"/>
      <c r="ATB2" s="198"/>
      <c r="ATC2" s="198"/>
      <c r="ATD2" s="198"/>
      <c r="ATE2" s="198"/>
      <c r="ATF2" s="198"/>
      <c r="ATG2" s="198"/>
      <c r="ATH2" s="198"/>
      <c r="ATI2" s="198"/>
      <c r="ATJ2" s="198"/>
      <c r="ATK2" s="198"/>
      <c r="ATL2" s="198"/>
      <c r="ATM2" s="198"/>
      <c r="ATN2" s="198"/>
      <c r="ATO2" s="198"/>
      <c r="ATP2" s="198"/>
      <c r="ATQ2" s="198"/>
      <c r="ATR2" s="198"/>
      <c r="ATS2" s="198"/>
      <c r="ATT2" s="198"/>
      <c r="ATU2" s="198"/>
      <c r="ATV2" s="198"/>
      <c r="ATW2" s="198"/>
      <c r="ATX2" s="198"/>
      <c r="ATY2" s="198"/>
      <c r="ATZ2" s="198"/>
      <c r="AUA2" s="198"/>
      <c r="AUB2" s="198"/>
      <c r="AUC2" s="198"/>
      <c r="AUD2" s="198"/>
      <c r="AUE2" s="198"/>
      <c r="AUF2" s="198"/>
      <c r="AUG2" s="198"/>
      <c r="AUH2" s="198"/>
      <c r="AUI2" s="198"/>
      <c r="AUJ2" s="198"/>
      <c r="AUK2" s="198"/>
      <c r="AUL2" s="198"/>
      <c r="AUM2" s="198"/>
      <c r="AUN2" s="198"/>
      <c r="AUO2" s="198"/>
      <c r="AUP2" s="198"/>
      <c r="AUQ2" s="198"/>
      <c r="AUR2" s="198"/>
      <c r="AUS2" s="198"/>
      <c r="AUT2" s="198"/>
      <c r="AUU2" s="198"/>
      <c r="AUV2" s="198"/>
      <c r="AUW2" s="198"/>
      <c r="AUX2" s="198"/>
      <c r="AUY2" s="198"/>
      <c r="AUZ2" s="198"/>
      <c r="AVA2" s="198"/>
      <c r="AVB2" s="198"/>
      <c r="AVC2" s="198"/>
      <c r="AVD2" s="198"/>
      <c r="AVE2" s="198"/>
      <c r="AVF2" s="198"/>
      <c r="AVG2" s="198"/>
      <c r="AVH2" s="198"/>
      <c r="AVI2" s="198"/>
      <c r="AVJ2" s="198"/>
      <c r="AVK2" s="198"/>
      <c r="AVL2" s="198"/>
      <c r="AVM2" s="198"/>
      <c r="AVN2" s="198"/>
      <c r="AVO2" s="198"/>
      <c r="AVP2" s="198"/>
      <c r="AVQ2" s="198"/>
      <c r="AVR2" s="198"/>
      <c r="AVS2" s="198"/>
      <c r="AVT2" s="198"/>
      <c r="AVU2" s="198"/>
      <c r="AVV2" s="198"/>
      <c r="AVW2" s="198"/>
      <c r="AVX2" s="198"/>
      <c r="AVY2" s="198"/>
      <c r="AVZ2" s="198"/>
      <c r="AWA2" s="198"/>
      <c r="AWB2" s="198"/>
      <c r="AWC2" s="198"/>
      <c r="AWD2" s="198"/>
      <c r="AWE2" s="198"/>
      <c r="AWF2" s="198"/>
      <c r="AWG2" s="198"/>
      <c r="AWH2" s="198"/>
      <c r="AWI2" s="198"/>
      <c r="AWJ2" s="198"/>
      <c r="AWK2" s="198"/>
      <c r="AWL2" s="198"/>
      <c r="AWM2" s="198"/>
      <c r="AWN2" s="198"/>
      <c r="AWO2" s="198"/>
      <c r="AWP2" s="198"/>
      <c r="AWQ2" s="198"/>
      <c r="AWR2" s="198"/>
      <c r="AWS2" s="198"/>
      <c r="AWT2" s="198"/>
      <c r="AWU2" s="198"/>
      <c r="AWV2" s="198"/>
      <c r="AWW2" s="198"/>
      <c r="AWX2" s="198"/>
      <c r="AWY2" s="198"/>
      <c r="AWZ2" s="198"/>
      <c r="AXA2" s="198"/>
      <c r="AXB2" s="198"/>
      <c r="AXC2" s="198"/>
      <c r="AXD2" s="198"/>
      <c r="AXE2" s="198"/>
      <c r="AXF2" s="198"/>
      <c r="AXG2" s="198"/>
      <c r="AXH2" s="198"/>
      <c r="AXI2" s="198"/>
      <c r="AXJ2" s="198"/>
      <c r="AXK2" s="198"/>
      <c r="AXL2" s="198"/>
      <c r="AXM2" s="198"/>
      <c r="AXN2" s="198"/>
      <c r="AXO2" s="198"/>
      <c r="AXP2" s="198"/>
      <c r="AXQ2" s="198"/>
      <c r="AXR2" s="198"/>
      <c r="AXS2" s="198"/>
      <c r="AXT2" s="198"/>
      <c r="AXU2" s="198"/>
      <c r="AXV2" s="198"/>
      <c r="AXW2" s="198"/>
      <c r="AXX2" s="198"/>
      <c r="AXY2" s="198"/>
      <c r="AXZ2" s="198"/>
      <c r="AYA2" s="198"/>
      <c r="AYB2" s="198"/>
      <c r="AYC2" s="198"/>
      <c r="AYD2" s="198"/>
      <c r="AYE2" s="198"/>
      <c r="AYF2" s="198"/>
      <c r="AYG2" s="198"/>
      <c r="AYH2" s="198"/>
      <c r="AYI2" s="198"/>
      <c r="AYJ2" s="198"/>
      <c r="AYK2" s="198"/>
      <c r="AYL2" s="198"/>
      <c r="AYM2" s="198"/>
      <c r="AYN2" s="198"/>
      <c r="AYO2" s="198"/>
      <c r="AYP2" s="198"/>
      <c r="AYQ2" s="198"/>
      <c r="AYR2" s="198"/>
      <c r="AYS2" s="198"/>
      <c r="AYT2" s="198"/>
      <c r="AYU2" s="198"/>
      <c r="AYV2" s="198"/>
      <c r="AYW2" s="198"/>
      <c r="AYX2" s="198"/>
      <c r="AYY2" s="198"/>
      <c r="AYZ2" s="198"/>
      <c r="AZA2" s="198"/>
      <c r="AZB2" s="198"/>
      <c r="AZC2" s="198"/>
      <c r="AZD2" s="198"/>
      <c r="AZE2" s="198"/>
      <c r="AZF2" s="198"/>
      <c r="AZG2" s="198"/>
      <c r="AZH2" s="198"/>
      <c r="AZI2" s="198"/>
      <c r="AZJ2" s="198"/>
      <c r="AZK2" s="198"/>
      <c r="AZL2" s="198"/>
      <c r="AZM2" s="198"/>
      <c r="AZN2" s="198"/>
      <c r="AZO2" s="198"/>
      <c r="AZP2" s="198"/>
      <c r="AZQ2" s="198"/>
      <c r="AZR2" s="198"/>
      <c r="AZS2" s="198"/>
      <c r="AZT2" s="198"/>
      <c r="AZU2" s="198"/>
      <c r="AZV2" s="198"/>
      <c r="AZW2" s="198"/>
      <c r="AZX2" s="198"/>
      <c r="AZY2" s="198"/>
      <c r="AZZ2" s="198"/>
      <c r="BAA2" s="198"/>
      <c r="BAB2" s="198"/>
      <c r="BAC2" s="198"/>
      <c r="BAD2" s="198"/>
      <c r="BAE2" s="198"/>
      <c r="BAF2" s="198"/>
      <c r="BAG2" s="198"/>
      <c r="BAH2" s="198"/>
      <c r="BAI2" s="198"/>
      <c r="BAJ2" s="198"/>
      <c r="BAK2" s="198"/>
      <c r="BAL2" s="198"/>
      <c r="BAM2" s="198"/>
      <c r="BAN2" s="198"/>
      <c r="BAO2" s="198"/>
      <c r="BAP2" s="198"/>
      <c r="BAQ2" s="198"/>
      <c r="BAR2" s="198"/>
      <c r="BAS2" s="198"/>
      <c r="BAT2" s="198"/>
      <c r="BAU2" s="198"/>
      <c r="BAV2" s="198"/>
      <c r="BAW2" s="198"/>
      <c r="BAX2" s="198"/>
      <c r="BAY2" s="198"/>
      <c r="BAZ2" s="198"/>
      <c r="BBA2" s="198"/>
      <c r="BBB2" s="198"/>
      <c r="BBC2" s="198"/>
      <c r="BBD2" s="198"/>
      <c r="BBE2" s="198"/>
      <c r="BBF2" s="198"/>
      <c r="BBG2" s="198"/>
      <c r="BBH2" s="198"/>
      <c r="BBI2" s="198"/>
      <c r="BBJ2" s="198"/>
      <c r="BBK2" s="198"/>
      <c r="BBL2" s="198"/>
      <c r="BBM2" s="198"/>
      <c r="BBN2" s="198"/>
      <c r="BBO2" s="198"/>
      <c r="BBP2" s="198"/>
      <c r="BBQ2" s="198"/>
      <c r="BBR2" s="198"/>
      <c r="BBS2" s="198"/>
      <c r="BBT2" s="198"/>
      <c r="BBU2" s="198"/>
      <c r="BBV2" s="198"/>
      <c r="BBW2" s="198"/>
      <c r="BBX2" s="198"/>
      <c r="BBY2" s="198"/>
      <c r="BBZ2" s="198"/>
      <c r="BCA2" s="198"/>
      <c r="BCB2" s="198"/>
      <c r="BCC2" s="198"/>
      <c r="BCD2" s="198"/>
      <c r="BCE2" s="198"/>
      <c r="BCF2" s="198"/>
      <c r="BCG2" s="198"/>
      <c r="BCH2" s="198"/>
      <c r="BCI2" s="198"/>
      <c r="BCJ2" s="198"/>
      <c r="BCK2" s="198"/>
      <c r="BCL2" s="198"/>
      <c r="BCM2" s="198"/>
      <c r="BCN2" s="198"/>
      <c r="BCO2" s="198"/>
      <c r="BCP2" s="198"/>
      <c r="BCQ2" s="198"/>
      <c r="BCR2" s="198"/>
      <c r="BCS2" s="198"/>
      <c r="BCT2" s="198"/>
      <c r="BCU2" s="198"/>
      <c r="BCV2" s="198"/>
      <c r="BCW2" s="198"/>
      <c r="BCX2" s="198"/>
      <c r="BCY2" s="198"/>
      <c r="BCZ2" s="198"/>
      <c r="BDA2" s="198"/>
      <c r="BDB2" s="198"/>
      <c r="BDC2" s="198"/>
      <c r="BDD2" s="198"/>
      <c r="BDE2" s="198"/>
      <c r="BDF2" s="198"/>
      <c r="BDG2" s="198"/>
      <c r="BDH2" s="198"/>
      <c r="BDI2" s="198"/>
      <c r="BDJ2" s="198"/>
      <c r="BDK2" s="198"/>
      <c r="BDL2" s="198"/>
      <c r="BDM2" s="198"/>
      <c r="BDN2" s="198"/>
      <c r="BDO2" s="198"/>
      <c r="BDP2" s="198"/>
      <c r="BDQ2" s="198"/>
      <c r="BDR2" s="198"/>
      <c r="BDS2" s="198"/>
      <c r="BDT2" s="198"/>
      <c r="BDU2" s="198"/>
      <c r="BDV2" s="198"/>
      <c r="BDW2" s="198"/>
      <c r="BDX2" s="198"/>
      <c r="BDY2" s="198"/>
      <c r="BDZ2" s="198"/>
      <c r="BEA2" s="198"/>
      <c r="BEB2" s="198"/>
      <c r="BEC2" s="198"/>
      <c r="BED2" s="198"/>
      <c r="BEE2" s="198"/>
      <c r="BEF2" s="198"/>
      <c r="BEG2" s="198"/>
      <c r="BEH2" s="198"/>
      <c r="BEI2" s="198"/>
      <c r="BEJ2" s="198"/>
      <c r="BEK2" s="198"/>
      <c r="BEL2" s="198"/>
      <c r="BEM2" s="198"/>
      <c r="BEN2" s="198"/>
      <c r="BEO2" s="198"/>
      <c r="BEP2" s="198"/>
      <c r="BEQ2" s="198"/>
      <c r="BER2" s="198"/>
      <c r="BES2" s="198"/>
      <c r="BET2" s="198"/>
      <c r="BEU2" s="198"/>
      <c r="BEV2" s="198"/>
      <c r="BEW2" s="198"/>
      <c r="BEX2" s="198"/>
      <c r="BEY2" s="198"/>
      <c r="BEZ2" s="198"/>
      <c r="BFA2" s="198"/>
      <c r="BFB2" s="198"/>
      <c r="BFC2" s="198"/>
      <c r="BFD2" s="198"/>
      <c r="BFE2" s="198"/>
      <c r="BFF2" s="198"/>
      <c r="BFG2" s="198"/>
      <c r="BFH2" s="198"/>
      <c r="BFI2" s="198"/>
      <c r="BFJ2" s="198"/>
      <c r="BFK2" s="198"/>
      <c r="BFL2" s="198"/>
      <c r="BFM2" s="198"/>
      <c r="BFN2" s="198"/>
      <c r="BFO2" s="198"/>
      <c r="BFP2" s="198"/>
      <c r="BFQ2" s="198"/>
      <c r="BFR2" s="198"/>
      <c r="BFS2" s="198"/>
      <c r="BFT2" s="198"/>
      <c r="BFU2" s="198"/>
      <c r="BFV2" s="198"/>
      <c r="BFW2" s="198"/>
      <c r="BFX2" s="198"/>
      <c r="BFY2" s="198"/>
      <c r="BFZ2" s="198"/>
      <c r="BGA2" s="198"/>
      <c r="BGB2" s="198"/>
      <c r="BGC2" s="198"/>
      <c r="BGD2" s="198"/>
      <c r="BGE2" s="198"/>
      <c r="BGF2" s="198"/>
      <c r="BGG2" s="198"/>
      <c r="BGH2" s="198"/>
      <c r="BGI2" s="198"/>
      <c r="BGJ2" s="198"/>
      <c r="BGK2" s="198"/>
      <c r="BGL2" s="198"/>
      <c r="BGM2" s="198"/>
      <c r="BGN2" s="198"/>
      <c r="BGO2" s="198"/>
      <c r="BGP2" s="198"/>
      <c r="BGQ2" s="198"/>
      <c r="BGR2" s="198"/>
      <c r="BGS2" s="198"/>
      <c r="BGT2" s="198"/>
      <c r="BGU2" s="198"/>
      <c r="BGV2" s="198"/>
      <c r="BGW2" s="198"/>
      <c r="BGX2" s="198"/>
      <c r="BGY2" s="198"/>
      <c r="BGZ2" s="198"/>
      <c r="BHA2" s="198"/>
      <c r="BHB2" s="198"/>
      <c r="BHC2" s="198"/>
      <c r="BHD2" s="198"/>
      <c r="BHE2" s="198"/>
      <c r="BHF2" s="198"/>
      <c r="BHG2" s="198"/>
      <c r="BHH2" s="198"/>
      <c r="BHI2" s="198"/>
      <c r="BHJ2" s="198"/>
      <c r="BHK2" s="198"/>
      <c r="BHL2" s="198"/>
      <c r="BHM2" s="198"/>
      <c r="BHN2" s="198"/>
      <c r="BHO2" s="198"/>
      <c r="BHP2" s="198"/>
      <c r="BHQ2" s="198"/>
      <c r="BHR2" s="198"/>
      <c r="BHS2" s="198"/>
      <c r="BHT2" s="198"/>
      <c r="BHU2" s="198"/>
      <c r="BHV2" s="198"/>
      <c r="BHW2" s="198"/>
      <c r="BHX2" s="198"/>
      <c r="BHY2" s="198"/>
      <c r="BHZ2" s="198"/>
      <c r="BIA2" s="198"/>
      <c r="BIB2" s="198"/>
      <c r="BIC2" s="198"/>
      <c r="BID2" s="198"/>
      <c r="BIE2" s="198"/>
      <c r="BIF2" s="198"/>
      <c r="BIG2" s="198"/>
      <c r="BIH2" s="198"/>
      <c r="BII2" s="198"/>
      <c r="BIJ2" s="198"/>
      <c r="BIK2" s="198"/>
      <c r="BIL2" s="198"/>
      <c r="BIM2" s="198"/>
      <c r="BIN2" s="198"/>
      <c r="BIO2" s="198"/>
      <c r="BIP2" s="198"/>
      <c r="BIQ2" s="198"/>
      <c r="BIR2" s="198"/>
      <c r="BIS2" s="198"/>
      <c r="BIT2" s="198"/>
      <c r="BIU2" s="198"/>
      <c r="BIV2" s="198"/>
      <c r="BIW2" s="198"/>
      <c r="BIX2" s="198"/>
      <c r="BIY2" s="198"/>
      <c r="BIZ2" s="198"/>
      <c r="BJA2" s="198"/>
      <c r="BJB2" s="198"/>
      <c r="BJC2" s="198"/>
      <c r="BJD2" s="198"/>
      <c r="BJE2" s="198"/>
      <c r="BJF2" s="198"/>
      <c r="BJG2" s="198"/>
      <c r="BJH2" s="198"/>
      <c r="BJI2" s="198"/>
      <c r="BJJ2" s="198"/>
      <c r="BJK2" s="198"/>
      <c r="BJL2" s="198"/>
      <c r="BJM2" s="198"/>
      <c r="BJN2" s="198"/>
      <c r="BJO2" s="198"/>
      <c r="BJP2" s="198"/>
      <c r="BJQ2" s="198"/>
      <c r="BJR2" s="198"/>
      <c r="BJS2" s="198"/>
      <c r="BJT2" s="198"/>
      <c r="BJU2" s="198"/>
      <c r="BJV2" s="198"/>
      <c r="BJW2" s="198"/>
      <c r="BJX2" s="198"/>
      <c r="BJY2" s="198"/>
      <c r="BJZ2" s="198"/>
      <c r="BKA2" s="198"/>
      <c r="BKB2" s="198"/>
      <c r="BKC2" s="198"/>
      <c r="BKD2" s="198"/>
      <c r="BKE2" s="198"/>
      <c r="BKF2" s="198"/>
      <c r="BKG2" s="198"/>
      <c r="BKH2" s="198"/>
      <c r="BKI2" s="198"/>
      <c r="BKJ2" s="198"/>
      <c r="BKK2" s="198"/>
      <c r="BKL2" s="198"/>
      <c r="BKM2" s="198"/>
      <c r="BKN2" s="198"/>
      <c r="BKO2" s="198"/>
      <c r="BKP2" s="198"/>
      <c r="BKQ2" s="198"/>
      <c r="BKR2" s="198"/>
      <c r="BKS2" s="198"/>
      <c r="BKT2" s="198"/>
      <c r="BKU2" s="198"/>
      <c r="BKV2" s="198"/>
      <c r="BKW2" s="198"/>
      <c r="BKX2" s="198"/>
      <c r="BKY2" s="198"/>
      <c r="BKZ2" s="198"/>
      <c r="BLA2" s="198"/>
      <c r="BLB2" s="198"/>
      <c r="BLC2" s="198"/>
      <c r="BLD2" s="198"/>
      <c r="BLE2" s="198"/>
      <c r="BLF2" s="198"/>
      <c r="BLG2" s="198"/>
      <c r="BLH2" s="198"/>
      <c r="BLI2" s="198"/>
      <c r="BLJ2" s="198"/>
      <c r="BLK2" s="198"/>
      <c r="BLL2" s="198"/>
      <c r="BLM2" s="198"/>
      <c r="BLN2" s="198"/>
      <c r="BLO2" s="198"/>
      <c r="BLP2" s="198"/>
      <c r="BLQ2" s="198"/>
      <c r="BLR2" s="198"/>
      <c r="BLS2" s="198"/>
      <c r="BLT2" s="198"/>
      <c r="BLU2" s="198"/>
      <c r="BLV2" s="198"/>
      <c r="BLW2" s="198"/>
      <c r="BLX2" s="198"/>
      <c r="BLY2" s="198"/>
      <c r="BLZ2" s="198"/>
      <c r="BMA2" s="198"/>
      <c r="BMB2" s="198"/>
      <c r="BMC2" s="198"/>
      <c r="BMD2" s="198"/>
      <c r="BME2" s="198"/>
      <c r="BMF2" s="198"/>
      <c r="BMG2" s="198"/>
      <c r="BMH2" s="198"/>
      <c r="BMI2" s="198"/>
      <c r="BMJ2" s="198"/>
      <c r="BMK2" s="198"/>
      <c r="BML2" s="198"/>
      <c r="BMM2" s="198"/>
      <c r="BMN2" s="198"/>
      <c r="BMO2" s="198"/>
      <c r="BMP2" s="198"/>
      <c r="BMQ2" s="198"/>
      <c r="BMR2" s="198"/>
      <c r="BMS2" s="198"/>
      <c r="BMT2" s="198"/>
      <c r="BMU2" s="198"/>
      <c r="BMV2" s="198"/>
      <c r="BMW2" s="198"/>
      <c r="BMX2" s="198"/>
      <c r="BMY2" s="198"/>
      <c r="BMZ2" s="198"/>
      <c r="BNA2" s="198"/>
      <c r="BNB2" s="198"/>
      <c r="BNC2" s="198"/>
      <c r="BND2" s="198"/>
      <c r="BNE2" s="198"/>
      <c r="BNF2" s="198"/>
      <c r="BNG2" s="198"/>
      <c r="BNH2" s="198"/>
      <c r="BNI2" s="198"/>
      <c r="BNJ2" s="198"/>
      <c r="BNK2" s="198"/>
      <c r="BNL2" s="198"/>
      <c r="BNM2" s="198"/>
      <c r="BNN2" s="198"/>
      <c r="BNO2" s="198"/>
      <c r="BNP2" s="198"/>
      <c r="BNQ2" s="198"/>
      <c r="BNR2" s="198"/>
      <c r="BNS2" s="198"/>
      <c r="BNT2" s="198"/>
      <c r="BNU2" s="198"/>
      <c r="BNV2" s="198"/>
      <c r="BNW2" s="198"/>
      <c r="BNX2" s="198"/>
      <c r="BNY2" s="198"/>
      <c r="BNZ2" s="198"/>
      <c r="BOA2" s="198"/>
      <c r="BOB2" s="198"/>
      <c r="BOC2" s="198"/>
      <c r="BOD2" s="198"/>
      <c r="BOE2" s="198"/>
      <c r="BOF2" s="198"/>
      <c r="BOG2" s="198"/>
      <c r="BOH2" s="198"/>
      <c r="BOI2" s="198"/>
      <c r="BOJ2" s="198"/>
      <c r="BOK2" s="198"/>
      <c r="BOL2" s="198"/>
      <c r="BOM2" s="198"/>
      <c r="BON2" s="198"/>
      <c r="BOO2" s="198"/>
      <c r="BOP2" s="198"/>
      <c r="BOQ2" s="198"/>
      <c r="BOR2" s="198"/>
      <c r="BOS2" s="198"/>
      <c r="BOT2" s="198"/>
      <c r="BOU2" s="198"/>
      <c r="BOV2" s="198"/>
      <c r="BOW2" s="198"/>
      <c r="BOX2" s="198"/>
      <c r="BOY2" s="198"/>
      <c r="BOZ2" s="198"/>
      <c r="BPA2" s="198"/>
      <c r="BPB2" s="198"/>
      <c r="BPC2" s="198"/>
      <c r="BPD2" s="198"/>
      <c r="BPE2" s="198"/>
      <c r="BPF2" s="198"/>
      <c r="BPG2" s="198"/>
      <c r="BPH2" s="198"/>
      <c r="BPI2" s="198"/>
      <c r="BPJ2" s="198"/>
      <c r="BPK2" s="198"/>
      <c r="BPL2" s="198"/>
      <c r="BPM2" s="198"/>
      <c r="BPN2" s="198"/>
      <c r="BPO2" s="198"/>
      <c r="BPP2" s="198"/>
      <c r="BPQ2" s="198"/>
      <c r="BPR2" s="198"/>
      <c r="BPS2" s="198"/>
      <c r="BPT2" s="198"/>
      <c r="BPU2" s="198"/>
      <c r="BPV2" s="198"/>
      <c r="BPW2" s="198"/>
      <c r="BPX2" s="198"/>
      <c r="BPY2" s="198"/>
      <c r="BPZ2" s="198"/>
      <c r="BQA2" s="198"/>
      <c r="BQB2" s="198"/>
      <c r="BQC2" s="198"/>
      <c r="BQD2" s="198"/>
      <c r="BQE2" s="198"/>
      <c r="BQF2" s="198"/>
      <c r="BQG2" s="198"/>
      <c r="BQH2" s="198"/>
      <c r="BQI2" s="198"/>
      <c r="BQJ2" s="198"/>
      <c r="BQK2" s="198"/>
      <c r="BQL2" s="198"/>
      <c r="BQM2" s="198"/>
      <c r="BQN2" s="198"/>
      <c r="BQO2" s="198"/>
      <c r="BQP2" s="198"/>
      <c r="BQQ2" s="198"/>
      <c r="BQR2" s="198"/>
      <c r="BQS2" s="198"/>
      <c r="BQT2" s="198"/>
      <c r="BQU2" s="198"/>
      <c r="BQV2" s="198"/>
      <c r="BQW2" s="198"/>
      <c r="BQX2" s="198"/>
      <c r="BQY2" s="198"/>
      <c r="BQZ2" s="198"/>
      <c r="BRA2" s="198"/>
      <c r="BRB2" s="198"/>
      <c r="BRC2" s="198"/>
      <c r="BRD2" s="198"/>
      <c r="BRE2" s="198"/>
      <c r="BRF2" s="198"/>
      <c r="BRG2" s="198"/>
      <c r="BRH2" s="198"/>
      <c r="BRI2" s="198"/>
      <c r="BRJ2" s="198"/>
      <c r="BRK2" s="198"/>
      <c r="BRL2" s="198"/>
      <c r="BRM2" s="198"/>
      <c r="BRN2" s="198"/>
      <c r="BRO2" s="198"/>
      <c r="BRP2" s="198"/>
      <c r="BRQ2" s="198"/>
      <c r="BRR2" s="198"/>
      <c r="BRS2" s="198"/>
      <c r="BRT2" s="198"/>
      <c r="BRU2" s="198"/>
      <c r="BRV2" s="198"/>
      <c r="BRW2" s="198"/>
      <c r="BRX2" s="198"/>
      <c r="BRY2" s="198"/>
      <c r="BRZ2" s="198"/>
      <c r="BSA2" s="198"/>
      <c r="BSB2" s="198"/>
      <c r="BSC2" s="198"/>
      <c r="BSD2" s="198"/>
      <c r="BSE2" s="198"/>
      <c r="BSF2" s="198"/>
      <c r="BSG2" s="198"/>
      <c r="BSH2" s="198"/>
      <c r="BSI2" s="198"/>
      <c r="BSJ2" s="198"/>
      <c r="BSK2" s="198"/>
      <c r="BSL2" s="198"/>
      <c r="BSM2" s="198"/>
      <c r="BSN2" s="198"/>
      <c r="BSO2" s="198"/>
      <c r="BSP2" s="198"/>
      <c r="BSQ2" s="198"/>
      <c r="BSR2" s="198"/>
      <c r="BSS2" s="198"/>
      <c r="BST2" s="198"/>
      <c r="BSU2" s="198"/>
      <c r="BSV2" s="198"/>
      <c r="BSW2" s="198"/>
      <c r="BSX2" s="198"/>
      <c r="BSY2" s="198"/>
      <c r="BSZ2" s="198"/>
      <c r="BTA2" s="198"/>
      <c r="BTB2" s="198"/>
      <c r="BTC2" s="198"/>
      <c r="BTD2" s="198"/>
      <c r="BTE2" s="198"/>
      <c r="BTF2" s="198"/>
      <c r="BTG2" s="198"/>
      <c r="BTH2" s="198"/>
      <c r="BTI2" s="198"/>
      <c r="BTJ2" s="198"/>
      <c r="BTK2" s="198"/>
      <c r="BTL2" s="198"/>
      <c r="BTM2" s="198"/>
      <c r="BTN2" s="198"/>
      <c r="BTO2" s="198"/>
      <c r="BTP2" s="198"/>
      <c r="BTQ2" s="198"/>
      <c r="BTR2" s="198"/>
      <c r="BTS2" s="198"/>
      <c r="BTT2" s="198"/>
      <c r="BTU2" s="198"/>
      <c r="BTV2" s="198"/>
      <c r="BTW2" s="198"/>
      <c r="BTX2" s="198"/>
      <c r="BTY2" s="198"/>
      <c r="BTZ2" s="198"/>
      <c r="BUA2" s="198"/>
      <c r="BUB2" s="198"/>
      <c r="BUC2" s="198"/>
      <c r="BUD2" s="198"/>
      <c r="BUE2" s="198"/>
      <c r="BUF2" s="198"/>
      <c r="BUG2" s="198"/>
      <c r="BUH2" s="198"/>
      <c r="BUI2" s="198"/>
      <c r="BUJ2" s="198"/>
      <c r="BUK2" s="198"/>
      <c r="BUL2" s="198"/>
      <c r="BUM2" s="198"/>
      <c r="BUN2" s="198"/>
      <c r="BUO2" s="198"/>
      <c r="BUP2" s="198"/>
      <c r="BUQ2" s="198"/>
      <c r="BUR2" s="198"/>
      <c r="BUS2" s="198"/>
      <c r="BUT2" s="198"/>
      <c r="BUU2" s="198"/>
      <c r="BUV2" s="198"/>
      <c r="BUW2" s="198"/>
      <c r="BUX2" s="198"/>
      <c r="BUY2" s="198"/>
      <c r="BUZ2" s="198"/>
      <c r="BVA2" s="198"/>
      <c r="BVB2" s="198"/>
      <c r="BVC2" s="198"/>
      <c r="BVD2" s="198"/>
      <c r="BVE2" s="198"/>
      <c r="BVF2" s="198"/>
      <c r="BVG2" s="198"/>
      <c r="BVH2" s="198"/>
      <c r="BVI2" s="198"/>
      <c r="BVJ2" s="198"/>
      <c r="BVK2" s="198"/>
      <c r="BVL2" s="198"/>
      <c r="BVM2" s="198"/>
      <c r="BVN2" s="198"/>
      <c r="BVO2" s="198"/>
      <c r="BVP2" s="198"/>
      <c r="BVQ2" s="198"/>
      <c r="BVR2" s="198"/>
      <c r="BVS2" s="198"/>
      <c r="BVT2" s="198"/>
      <c r="BVU2" s="198"/>
      <c r="BVV2" s="198"/>
      <c r="BVW2" s="198"/>
      <c r="BVX2" s="198"/>
      <c r="BVY2" s="198"/>
      <c r="BVZ2" s="198"/>
      <c r="BWA2" s="198"/>
      <c r="BWB2" s="198"/>
      <c r="BWC2" s="198"/>
      <c r="BWD2" s="198"/>
      <c r="BWE2" s="198"/>
      <c r="BWF2" s="198"/>
      <c r="BWG2" s="198"/>
      <c r="BWH2" s="198"/>
      <c r="BWI2" s="198"/>
      <c r="BWJ2" s="198"/>
      <c r="BWK2" s="198"/>
      <c r="BWL2" s="198"/>
      <c r="BWM2" s="198"/>
      <c r="BWN2" s="198"/>
      <c r="BWO2" s="198"/>
      <c r="BWP2" s="198"/>
      <c r="BWQ2" s="198"/>
      <c r="BWR2" s="198"/>
      <c r="BWS2" s="198"/>
      <c r="BWT2" s="198"/>
      <c r="BWU2" s="198"/>
      <c r="BWV2" s="198"/>
      <c r="BWW2" s="198"/>
      <c r="BWX2" s="198"/>
      <c r="BWY2" s="198"/>
      <c r="BWZ2" s="198"/>
      <c r="BXA2" s="198"/>
      <c r="BXB2" s="198"/>
      <c r="BXC2" s="198"/>
      <c r="BXD2" s="198"/>
      <c r="BXE2" s="198"/>
      <c r="BXF2" s="198"/>
      <c r="BXG2" s="198"/>
      <c r="BXH2" s="198"/>
      <c r="BXI2" s="198"/>
      <c r="BXJ2" s="198"/>
      <c r="BXK2" s="198"/>
      <c r="BXL2" s="198"/>
      <c r="BXM2" s="198"/>
      <c r="BXN2" s="198"/>
      <c r="BXO2" s="198"/>
      <c r="BXP2" s="198"/>
      <c r="BXQ2" s="198"/>
      <c r="BXR2" s="198"/>
      <c r="BXS2" s="198"/>
      <c r="BXT2" s="198"/>
      <c r="BXU2" s="198"/>
      <c r="BXV2" s="198"/>
      <c r="BXW2" s="198"/>
      <c r="BXX2" s="198"/>
      <c r="BXY2" s="198"/>
      <c r="BXZ2" s="198"/>
      <c r="BYA2" s="198"/>
      <c r="BYB2" s="198"/>
      <c r="BYC2" s="198"/>
      <c r="BYD2" s="198"/>
      <c r="BYE2" s="198"/>
      <c r="BYF2" s="198"/>
      <c r="BYG2" s="198"/>
      <c r="BYH2" s="198"/>
      <c r="BYI2" s="198"/>
      <c r="BYJ2" s="198"/>
      <c r="BYK2" s="198"/>
      <c r="BYL2" s="198"/>
      <c r="BYM2" s="198"/>
      <c r="BYN2" s="198"/>
      <c r="BYO2" s="198"/>
      <c r="BYP2" s="198"/>
      <c r="BYQ2" s="198"/>
      <c r="BYR2" s="198"/>
      <c r="BYS2" s="198"/>
      <c r="BYT2" s="198"/>
      <c r="BYU2" s="198"/>
      <c r="BYV2" s="198"/>
      <c r="BYW2" s="198"/>
      <c r="BYX2" s="198"/>
      <c r="BYY2" s="198"/>
      <c r="BYZ2" s="198"/>
      <c r="BZA2" s="198"/>
      <c r="BZB2" s="198"/>
      <c r="BZC2" s="198"/>
      <c r="BZD2" s="198"/>
      <c r="BZE2" s="198"/>
      <c r="BZF2" s="198"/>
      <c r="BZG2" s="198"/>
      <c r="BZH2" s="198"/>
      <c r="BZI2" s="198"/>
      <c r="BZJ2" s="198"/>
      <c r="BZK2" s="198"/>
      <c r="BZL2" s="198"/>
      <c r="BZM2" s="198"/>
      <c r="BZN2" s="198"/>
      <c r="BZO2" s="198"/>
      <c r="BZP2" s="198"/>
      <c r="BZQ2" s="198"/>
      <c r="BZR2" s="198"/>
      <c r="BZS2" s="198"/>
      <c r="BZT2" s="198"/>
      <c r="BZU2" s="198"/>
      <c r="BZV2" s="198"/>
      <c r="BZW2" s="198"/>
      <c r="BZX2" s="198"/>
      <c r="BZY2" s="198"/>
      <c r="BZZ2" s="198"/>
      <c r="CAA2" s="198"/>
      <c r="CAB2" s="198"/>
      <c r="CAC2" s="198"/>
      <c r="CAD2" s="198"/>
      <c r="CAE2" s="198"/>
      <c r="CAF2" s="198"/>
      <c r="CAG2" s="198"/>
      <c r="CAH2" s="198"/>
      <c r="CAI2" s="198"/>
      <c r="CAJ2" s="198"/>
      <c r="CAK2" s="198"/>
      <c r="CAL2" s="198"/>
      <c r="CAM2" s="198"/>
      <c r="CAN2" s="198"/>
      <c r="CAO2" s="198"/>
      <c r="CAP2" s="198"/>
      <c r="CAQ2" s="198"/>
      <c r="CAR2" s="198"/>
      <c r="CAS2" s="198"/>
      <c r="CAT2" s="198"/>
      <c r="CAU2" s="198"/>
      <c r="CAV2" s="198"/>
      <c r="CAW2" s="198"/>
      <c r="CAX2" s="198"/>
      <c r="CAY2" s="198"/>
      <c r="CAZ2" s="198"/>
      <c r="CBA2" s="198"/>
      <c r="CBB2" s="198"/>
      <c r="CBC2" s="198"/>
      <c r="CBD2" s="198"/>
      <c r="CBE2" s="198"/>
      <c r="CBF2" s="198"/>
      <c r="CBG2" s="198"/>
      <c r="CBH2" s="198"/>
      <c r="CBI2" s="198"/>
      <c r="CBJ2" s="198"/>
      <c r="CBK2" s="198"/>
      <c r="CBL2" s="198"/>
      <c r="CBM2" s="198"/>
      <c r="CBN2" s="198"/>
      <c r="CBO2" s="198"/>
      <c r="CBP2" s="198"/>
      <c r="CBQ2" s="198"/>
      <c r="CBR2" s="198"/>
      <c r="CBS2" s="198"/>
      <c r="CBT2" s="198"/>
      <c r="CBU2" s="198"/>
      <c r="CBV2" s="198"/>
      <c r="CBW2" s="198"/>
      <c r="CBX2" s="198"/>
      <c r="CBY2" s="198"/>
      <c r="CBZ2" s="198"/>
      <c r="CCA2" s="198"/>
      <c r="CCB2" s="198"/>
      <c r="CCC2" s="198"/>
      <c r="CCD2" s="198"/>
      <c r="CCE2" s="198"/>
      <c r="CCF2" s="198"/>
      <c r="CCG2" s="198"/>
      <c r="CCH2" s="198"/>
      <c r="CCI2" s="198"/>
      <c r="CCJ2" s="198"/>
      <c r="CCK2" s="198"/>
      <c r="CCL2" s="198"/>
      <c r="CCM2" s="198"/>
      <c r="CCN2" s="198"/>
      <c r="CCO2" s="198"/>
      <c r="CCP2" s="198"/>
      <c r="CCQ2" s="198"/>
      <c r="CCR2" s="198"/>
      <c r="CCS2" s="198"/>
      <c r="CCT2" s="198"/>
      <c r="CCU2" s="198"/>
      <c r="CCV2" s="198"/>
      <c r="CCW2" s="198"/>
      <c r="CCX2" s="198"/>
      <c r="CCY2" s="198"/>
      <c r="CCZ2" s="198"/>
      <c r="CDA2" s="198"/>
      <c r="CDB2" s="198"/>
      <c r="CDC2" s="198"/>
      <c r="CDD2" s="198"/>
      <c r="CDE2" s="198"/>
      <c r="CDF2" s="198"/>
      <c r="CDG2" s="198"/>
      <c r="CDH2" s="198"/>
      <c r="CDI2" s="198"/>
      <c r="CDJ2" s="198"/>
      <c r="CDK2" s="198"/>
      <c r="CDL2" s="198"/>
      <c r="CDM2" s="198"/>
      <c r="CDN2" s="198"/>
      <c r="CDO2" s="198"/>
      <c r="CDP2" s="198"/>
      <c r="CDQ2" s="198"/>
      <c r="CDR2" s="198"/>
      <c r="CDS2" s="198"/>
      <c r="CDT2" s="198"/>
      <c r="CDU2" s="198"/>
      <c r="CDV2" s="198"/>
      <c r="CDW2" s="198"/>
      <c r="CDX2" s="198"/>
      <c r="CDY2" s="198"/>
      <c r="CDZ2" s="198"/>
      <c r="CEA2" s="198"/>
      <c r="CEB2" s="198"/>
      <c r="CEC2" s="198"/>
      <c r="CED2" s="198"/>
      <c r="CEE2" s="198"/>
      <c r="CEF2" s="198"/>
      <c r="CEG2" s="198"/>
      <c r="CEH2" s="198"/>
      <c r="CEI2" s="198"/>
      <c r="CEJ2" s="198"/>
      <c r="CEK2" s="198"/>
      <c r="CEL2" s="198"/>
      <c r="CEM2" s="198"/>
      <c r="CEN2" s="198"/>
      <c r="CEO2" s="198"/>
      <c r="CEP2" s="198"/>
      <c r="CEQ2" s="198"/>
      <c r="CER2" s="198"/>
      <c r="CES2" s="198"/>
      <c r="CET2" s="198"/>
      <c r="CEU2" s="198"/>
      <c r="CEV2" s="198"/>
      <c r="CEW2" s="198"/>
      <c r="CEX2" s="198"/>
      <c r="CEY2" s="198"/>
      <c r="CEZ2" s="198"/>
      <c r="CFA2" s="198"/>
      <c r="CFB2" s="198"/>
      <c r="CFC2" s="198"/>
      <c r="CFD2" s="198"/>
      <c r="CFE2" s="198"/>
      <c r="CFF2" s="198"/>
      <c r="CFG2" s="198"/>
      <c r="CFH2" s="198"/>
      <c r="CFI2" s="198"/>
      <c r="CFJ2" s="198"/>
      <c r="CFK2" s="198"/>
      <c r="CFL2" s="198"/>
      <c r="CFM2" s="198"/>
      <c r="CFN2" s="198"/>
      <c r="CFO2" s="198"/>
      <c r="CFP2" s="198"/>
      <c r="CFQ2" s="198"/>
      <c r="CFR2" s="198"/>
      <c r="CFS2" s="198"/>
      <c r="CFT2" s="198"/>
      <c r="CFU2" s="198"/>
      <c r="CFV2" s="198"/>
      <c r="CFW2" s="198"/>
      <c r="CFX2" s="198"/>
      <c r="CFY2" s="198"/>
      <c r="CFZ2" s="198"/>
      <c r="CGA2" s="198"/>
      <c r="CGB2" s="198"/>
      <c r="CGC2" s="198"/>
      <c r="CGD2" s="198"/>
      <c r="CGE2" s="198"/>
      <c r="CGF2" s="198"/>
      <c r="CGG2" s="198"/>
      <c r="CGH2" s="198"/>
      <c r="CGI2" s="198"/>
      <c r="CGJ2" s="198"/>
      <c r="CGK2" s="198"/>
      <c r="CGL2" s="198"/>
      <c r="CGM2" s="198"/>
      <c r="CGN2" s="198"/>
      <c r="CGO2" s="198"/>
      <c r="CGP2" s="198"/>
      <c r="CGQ2" s="198"/>
      <c r="CGR2" s="198"/>
      <c r="CGS2" s="198"/>
      <c r="CGT2" s="198"/>
      <c r="CGU2" s="198"/>
      <c r="CGV2" s="198"/>
      <c r="CGW2" s="198"/>
      <c r="CGX2" s="198"/>
      <c r="CGY2" s="198"/>
      <c r="CGZ2" s="198"/>
      <c r="CHA2" s="198"/>
      <c r="CHB2" s="198"/>
      <c r="CHC2" s="198"/>
      <c r="CHD2" s="198"/>
      <c r="CHE2" s="198"/>
      <c r="CHF2" s="198"/>
      <c r="CHG2" s="198"/>
      <c r="CHH2" s="198"/>
      <c r="CHI2" s="198"/>
      <c r="CHJ2" s="198"/>
      <c r="CHK2" s="198"/>
      <c r="CHL2" s="198"/>
      <c r="CHM2" s="198"/>
      <c r="CHN2" s="198"/>
      <c r="CHO2" s="198"/>
      <c r="CHP2" s="198"/>
      <c r="CHQ2" s="198"/>
      <c r="CHR2" s="198"/>
      <c r="CHS2" s="198"/>
      <c r="CHT2" s="198"/>
      <c r="CHU2" s="198"/>
      <c r="CHV2" s="198"/>
      <c r="CHW2" s="198"/>
      <c r="CHX2" s="198"/>
      <c r="CHY2" s="198"/>
      <c r="CHZ2" s="198"/>
      <c r="CIA2" s="198"/>
      <c r="CIB2" s="198"/>
      <c r="CIC2" s="198"/>
      <c r="CID2" s="198"/>
      <c r="CIE2" s="198"/>
      <c r="CIF2" s="198"/>
      <c r="CIG2" s="198"/>
      <c r="CIH2" s="198"/>
      <c r="CII2" s="198"/>
      <c r="CIJ2" s="198"/>
      <c r="CIK2" s="198"/>
      <c r="CIL2" s="198"/>
      <c r="CIM2" s="198"/>
      <c r="CIN2" s="198"/>
      <c r="CIO2" s="198"/>
      <c r="CIP2" s="198"/>
      <c r="CIQ2" s="198"/>
      <c r="CIR2" s="198"/>
      <c r="CIS2" s="198"/>
      <c r="CIT2" s="198"/>
      <c r="CIU2" s="198"/>
      <c r="CIV2" s="198"/>
      <c r="CIW2" s="198"/>
      <c r="CIX2" s="198"/>
      <c r="CIY2" s="198"/>
      <c r="CIZ2" s="198"/>
      <c r="CJA2" s="198"/>
      <c r="CJB2" s="198"/>
      <c r="CJC2" s="198"/>
      <c r="CJD2" s="198"/>
      <c r="CJE2" s="198"/>
      <c r="CJF2" s="198"/>
      <c r="CJG2" s="198"/>
      <c r="CJH2" s="198"/>
      <c r="CJI2" s="198"/>
      <c r="CJJ2" s="198"/>
      <c r="CJK2" s="198"/>
      <c r="CJL2" s="198"/>
      <c r="CJM2" s="198"/>
      <c r="CJN2" s="198"/>
      <c r="CJO2" s="198"/>
      <c r="CJP2" s="198"/>
      <c r="CJQ2" s="198"/>
      <c r="CJR2" s="198"/>
      <c r="CJS2" s="198"/>
      <c r="CJT2" s="198"/>
      <c r="CJU2" s="198"/>
      <c r="CJV2" s="198"/>
      <c r="CJW2" s="198"/>
      <c r="CJX2" s="198"/>
      <c r="CJY2" s="198"/>
      <c r="CJZ2" s="198"/>
      <c r="CKA2" s="198"/>
      <c r="CKB2" s="198"/>
      <c r="CKC2" s="198"/>
      <c r="CKD2" s="198"/>
      <c r="CKE2" s="198"/>
      <c r="CKF2" s="198"/>
      <c r="CKG2" s="198"/>
      <c r="CKH2" s="198"/>
      <c r="CKI2" s="198"/>
      <c r="CKJ2" s="198"/>
      <c r="CKK2" s="198"/>
      <c r="CKL2" s="198"/>
      <c r="CKM2" s="198"/>
      <c r="CKN2" s="198"/>
      <c r="CKO2" s="198"/>
      <c r="CKP2" s="198"/>
      <c r="CKQ2" s="198"/>
      <c r="CKR2" s="198"/>
      <c r="CKS2" s="198"/>
      <c r="CKT2" s="198"/>
      <c r="CKU2" s="198"/>
      <c r="CKV2" s="198"/>
      <c r="CKW2" s="198"/>
      <c r="CKX2" s="198"/>
      <c r="CKY2" s="198"/>
      <c r="CKZ2" s="198"/>
      <c r="CLA2" s="198"/>
      <c r="CLB2" s="198"/>
      <c r="CLC2" s="198"/>
      <c r="CLD2" s="198"/>
      <c r="CLE2" s="198"/>
      <c r="CLF2" s="198"/>
      <c r="CLG2" s="198"/>
      <c r="CLH2" s="198"/>
      <c r="CLI2" s="198"/>
      <c r="CLJ2" s="198"/>
      <c r="CLK2" s="198"/>
      <c r="CLL2" s="198"/>
      <c r="CLM2" s="198"/>
      <c r="CLN2" s="198"/>
      <c r="CLO2" s="198"/>
      <c r="CLP2" s="198"/>
      <c r="CLQ2" s="198"/>
      <c r="CLR2" s="198"/>
      <c r="CLS2" s="198"/>
      <c r="CLT2" s="198"/>
      <c r="CLU2" s="198"/>
      <c r="CLV2" s="198"/>
      <c r="CLW2" s="198"/>
      <c r="CLX2" s="198"/>
      <c r="CLY2" s="198"/>
      <c r="CLZ2" s="198"/>
      <c r="CMA2" s="198"/>
      <c r="CMB2" s="198"/>
      <c r="CMC2" s="198"/>
      <c r="CMD2" s="198"/>
      <c r="CME2" s="198"/>
      <c r="CMF2" s="198"/>
      <c r="CMG2" s="198"/>
      <c r="CMH2" s="198"/>
      <c r="CMI2" s="198"/>
      <c r="CMJ2" s="198"/>
      <c r="CMK2" s="198"/>
      <c r="CML2" s="198"/>
      <c r="CMM2" s="198"/>
      <c r="CMN2" s="198"/>
      <c r="CMO2" s="198"/>
      <c r="CMP2" s="198"/>
      <c r="CMQ2" s="198"/>
      <c r="CMR2" s="198"/>
      <c r="CMS2" s="198"/>
      <c r="CMT2" s="198"/>
      <c r="CMU2" s="198"/>
      <c r="CMV2" s="198"/>
      <c r="CMW2" s="198"/>
      <c r="CMX2" s="198"/>
      <c r="CMY2" s="198"/>
      <c r="CMZ2" s="198"/>
      <c r="CNA2" s="198"/>
      <c r="CNB2" s="198"/>
      <c r="CNC2" s="198"/>
      <c r="CND2" s="198"/>
      <c r="CNE2" s="198"/>
      <c r="CNF2" s="198"/>
      <c r="CNG2" s="198"/>
      <c r="CNH2" s="198"/>
      <c r="CNI2" s="198"/>
      <c r="CNJ2" s="198"/>
      <c r="CNK2" s="198"/>
      <c r="CNL2" s="198"/>
      <c r="CNM2" s="198"/>
      <c r="CNN2" s="198"/>
      <c r="CNO2" s="198"/>
      <c r="CNP2" s="198"/>
      <c r="CNQ2" s="198"/>
      <c r="CNR2" s="198"/>
      <c r="CNS2" s="198"/>
      <c r="CNT2" s="198"/>
      <c r="CNU2" s="198"/>
      <c r="CNV2" s="198"/>
      <c r="CNW2" s="198"/>
      <c r="CNX2" s="198"/>
      <c r="CNY2" s="198"/>
      <c r="CNZ2" s="198"/>
      <c r="COA2" s="198"/>
      <c r="COB2" s="198"/>
      <c r="COC2" s="198"/>
      <c r="COD2" s="198"/>
      <c r="COE2" s="198"/>
      <c r="COF2" s="198"/>
      <c r="COG2" s="198"/>
      <c r="COH2" s="198"/>
      <c r="COI2" s="198"/>
      <c r="COJ2" s="198"/>
      <c r="COK2" s="198"/>
      <c r="COL2" s="198"/>
      <c r="COM2" s="198"/>
      <c r="CON2" s="198"/>
      <c r="COO2" s="198"/>
      <c r="COP2" s="198"/>
      <c r="COQ2" s="198"/>
      <c r="COR2" s="198"/>
      <c r="COS2" s="198"/>
      <c r="COT2" s="198"/>
      <c r="COU2" s="198"/>
      <c r="COV2" s="198"/>
      <c r="COW2" s="198"/>
      <c r="COX2" s="198"/>
      <c r="COY2" s="198"/>
      <c r="COZ2" s="198"/>
      <c r="CPA2" s="198"/>
      <c r="CPB2" s="198"/>
      <c r="CPC2" s="198"/>
      <c r="CPD2" s="198"/>
      <c r="CPE2" s="198"/>
      <c r="CPF2" s="198"/>
      <c r="CPG2" s="198"/>
      <c r="CPH2" s="198"/>
      <c r="CPI2" s="198"/>
      <c r="CPJ2" s="198"/>
      <c r="CPK2" s="198"/>
      <c r="CPL2" s="198"/>
      <c r="CPM2" s="198"/>
      <c r="CPN2" s="198"/>
      <c r="CPO2" s="198"/>
      <c r="CPP2" s="198"/>
      <c r="CPQ2" s="198"/>
      <c r="CPR2" s="198"/>
      <c r="CPS2" s="198"/>
      <c r="CPT2" s="198"/>
      <c r="CPU2" s="198"/>
      <c r="CPV2" s="198"/>
      <c r="CPW2" s="198"/>
      <c r="CPX2" s="198"/>
      <c r="CPY2" s="198"/>
      <c r="CPZ2" s="198"/>
      <c r="CQA2" s="198"/>
      <c r="CQB2" s="198"/>
      <c r="CQC2" s="198"/>
      <c r="CQD2" s="198"/>
      <c r="CQE2" s="198"/>
      <c r="CQF2" s="198"/>
      <c r="CQG2" s="198"/>
      <c r="CQH2" s="198"/>
      <c r="CQI2" s="198"/>
      <c r="CQJ2" s="198"/>
      <c r="CQK2" s="198"/>
      <c r="CQL2" s="198"/>
      <c r="CQM2" s="198"/>
      <c r="CQN2" s="198"/>
      <c r="CQO2" s="198"/>
      <c r="CQP2" s="198"/>
      <c r="CQQ2" s="198"/>
      <c r="CQR2" s="198"/>
      <c r="CQS2" s="198"/>
      <c r="CQT2" s="198"/>
      <c r="CQU2" s="198"/>
      <c r="CQV2" s="198"/>
      <c r="CQW2" s="198"/>
      <c r="CQX2" s="198"/>
      <c r="CQY2" s="198"/>
      <c r="CQZ2" s="198"/>
      <c r="CRA2" s="198"/>
      <c r="CRB2" s="198"/>
      <c r="CRC2" s="198"/>
      <c r="CRD2" s="198"/>
      <c r="CRE2" s="198"/>
      <c r="CRF2" s="198"/>
      <c r="CRG2" s="198"/>
      <c r="CRH2" s="198"/>
      <c r="CRI2" s="198"/>
      <c r="CRJ2" s="198"/>
      <c r="CRK2" s="198"/>
      <c r="CRL2" s="198"/>
      <c r="CRM2" s="198"/>
      <c r="CRN2" s="198"/>
      <c r="CRO2" s="198"/>
      <c r="CRP2" s="198"/>
      <c r="CRQ2" s="198"/>
      <c r="CRR2" s="198"/>
      <c r="CRS2" s="198"/>
      <c r="CRT2" s="198"/>
      <c r="CRU2" s="198"/>
      <c r="CRV2" s="198"/>
      <c r="CRW2" s="198"/>
      <c r="CRX2" s="198"/>
      <c r="CRY2" s="198"/>
      <c r="CRZ2" s="198"/>
      <c r="CSA2" s="198"/>
      <c r="CSB2" s="198"/>
      <c r="CSC2" s="198"/>
      <c r="CSD2" s="198"/>
      <c r="CSE2" s="198"/>
      <c r="CSF2" s="198"/>
      <c r="CSG2" s="198"/>
      <c r="CSH2" s="198"/>
      <c r="CSI2" s="198"/>
      <c r="CSJ2" s="198"/>
      <c r="CSK2" s="198"/>
      <c r="CSL2" s="198"/>
      <c r="CSM2" s="198"/>
      <c r="CSN2" s="198"/>
      <c r="CSO2" s="198"/>
      <c r="CSP2" s="198"/>
      <c r="CSQ2" s="198"/>
      <c r="CSR2" s="198"/>
      <c r="CSS2" s="198"/>
      <c r="CST2" s="198"/>
      <c r="CSU2" s="198"/>
      <c r="CSV2" s="198"/>
      <c r="CSW2" s="198"/>
      <c r="CSX2" s="198"/>
      <c r="CSY2" s="198"/>
      <c r="CSZ2" s="198"/>
      <c r="CTA2" s="198"/>
      <c r="CTB2" s="198"/>
      <c r="CTC2" s="198"/>
      <c r="CTD2" s="198"/>
      <c r="CTE2" s="198"/>
      <c r="CTF2" s="198"/>
      <c r="CTG2" s="198"/>
      <c r="CTH2" s="198"/>
      <c r="CTI2" s="198"/>
      <c r="CTJ2" s="198"/>
      <c r="CTK2" s="198"/>
      <c r="CTL2" s="198"/>
      <c r="CTM2" s="198"/>
      <c r="CTN2" s="198"/>
      <c r="CTO2" s="198"/>
      <c r="CTP2" s="198"/>
      <c r="CTQ2" s="198"/>
      <c r="CTR2" s="198"/>
      <c r="CTS2" s="198"/>
      <c r="CTT2" s="198"/>
      <c r="CTU2" s="198"/>
      <c r="CTV2" s="198"/>
      <c r="CTW2" s="198"/>
      <c r="CTX2" s="198"/>
      <c r="CTY2" s="198"/>
      <c r="CTZ2" s="198"/>
      <c r="CUA2" s="198"/>
      <c r="CUB2" s="198"/>
      <c r="CUC2" s="198"/>
      <c r="CUD2" s="198"/>
      <c r="CUE2" s="198"/>
      <c r="CUF2" s="198"/>
      <c r="CUG2" s="198"/>
      <c r="CUH2" s="198"/>
      <c r="CUI2" s="198"/>
      <c r="CUJ2" s="198"/>
      <c r="CUK2" s="198"/>
      <c r="CUL2" s="198"/>
      <c r="CUM2" s="198"/>
      <c r="CUN2" s="198"/>
      <c r="CUO2" s="198"/>
      <c r="CUP2" s="198"/>
      <c r="CUQ2" s="198"/>
      <c r="CUR2" s="198"/>
      <c r="CUS2" s="198"/>
      <c r="CUT2" s="198"/>
      <c r="CUU2" s="198"/>
      <c r="CUV2" s="198"/>
      <c r="CUW2" s="198"/>
      <c r="CUX2" s="198"/>
      <c r="CUY2" s="198"/>
      <c r="CUZ2" s="198"/>
      <c r="CVA2" s="198"/>
      <c r="CVB2" s="198"/>
      <c r="CVC2" s="198"/>
      <c r="CVD2" s="198"/>
      <c r="CVE2" s="198"/>
      <c r="CVF2" s="198"/>
      <c r="CVG2" s="198"/>
      <c r="CVH2" s="198"/>
      <c r="CVI2" s="198"/>
      <c r="CVJ2" s="198"/>
      <c r="CVK2" s="198"/>
      <c r="CVL2" s="198"/>
      <c r="CVM2" s="198"/>
      <c r="CVN2" s="198"/>
      <c r="CVO2" s="198"/>
      <c r="CVP2" s="198"/>
      <c r="CVQ2" s="198"/>
      <c r="CVR2" s="198"/>
      <c r="CVS2" s="198"/>
      <c r="CVT2" s="198"/>
      <c r="CVU2" s="198"/>
      <c r="CVV2" s="198"/>
      <c r="CVW2" s="198"/>
      <c r="CVX2" s="198"/>
      <c r="CVY2" s="198"/>
      <c r="CVZ2" s="198"/>
      <c r="CWA2" s="198"/>
      <c r="CWB2" s="198"/>
      <c r="CWC2" s="198"/>
      <c r="CWD2" s="198"/>
      <c r="CWE2" s="198"/>
      <c r="CWF2" s="198"/>
      <c r="CWG2" s="198"/>
      <c r="CWH2" s="198"/>
      <c r="CWI2" s="198"/>
      <c r="CWJ2" s="198"/>
      <c r="CWK2" s="198"/>
      <c r="CWL2" s="198"/>
      <c r="CWM2" s="198"/>
      <c r="CWN2" s="198"/>
      <c r="CWO2" s="198"/>
      <c r="CWP2" s="198"/>
      <c r="CWQ2" s="198"/>
      <c r="CWR2" s="198"/>
      <c r="CWS2" s="198"/>
      <c r="CWT2" s="198"/>
      <c r="CWU2" s="198"/>
      <c r="CWV2" s="198"/>
      <c r="CWW2" s="198"/>
      <c r="CWX2" s="198"/>
      <c r="CWY2" s="198"/>
      <c r="CWZ2" s="198"/>
      <c r="CXA2" s="198"/>
      <c r="CXB2" s="198"/>
      <c r="CXC2" s="198"/>
      <c r="CXD2" s="198"/>
      <c r="CXE2" s="198"/>
      <c r="CXF2" s="198"/>
      <c r="CXG2" s="198"/>
      <c r="CXH2" s="198"/>
      <c r="CXI2" s="198"/>
      <c r="CXJ2" s="198"/>
      <c r="CXK2" s="198"/>
      <c r="CXL2" s="198"/>
      <c r="CXM2" s="198"/>
      <c r="CXN2" s="198"/>
      <c r="CXO2" s="198"/>
      <c r="CXP2" s="198"/>
      <c r="CXQ2" s="198"/>
      <c r="CXR2" s="198"/>
      <c r="CXS2" s="198"/>
      <c r="CXT2" s="198"/>
      <c r="CXU2" s="198"/>
      <c r="CXV2" s="198"/>
      <c r="CXW2" s="198"/>
      <c r="CXX2" s="198"/>
      <c r="CXY2" s="198"/>
      <c r="CXZ2" s="198"/>
      <c r="CYA2" s="198"/>
      <c r="CYB2" s="198"/>
      <c r="CYC2" s="198"/>
      <c r="CYD2" s="198"/>
      <c r="CYE2" s="198"/>
      <c r="CYF2" s="198"/>
      <c r="CYG2" s="198"/>
      <c r="CYH2" s="198"/>
      <c r="CYI2" s="198"/>
      <c r="CYJ2" s="198"/>
      <c r="CYK2" s="198"/>
      <c r="CYL2" s="198"/>
      <c r="CYM2" s="198"/>
      <c r="CYN2" s="198"/>
      <c r="CYO2" s="198"/>
      <c r="CYP2" s="198"/>
      <c r="CYQ2" s="198"/>
      <c r="CYR2" s="198"/>
      <c r="CYS2" s="198"/>
      <c r="CYT2" s="198"/>
      <c r="CYU2" s="198"/>
      <c r="CYV2" s="198"/>
      <c r="CYW2" s="198"/>
      <c r="CYX2" s="198"/>
      <c r="CYY2" s="198"/>
      <c r="CYZ2" s="198"/>
      <c r="CZA2" s="198"/>
      <c r="CZB2" s="198"/>
      <c r="CZC2" s="198"/>
      <c r="CZD2" s="198"/>
      <c r="CZE2" s="198"/>
      <c r="CZF2" s="198"/>
      <c r="CZG2" s="198"/>
      <c r="CZH2" s="198"/>
      <c r="CZI2" s="198"/>
      <c r="CZJ2" s="198"/>
      <c r="CZK2" s="198"/>
      <c r="CZL2" s="198"/>
      <c r="CZM2" s="198"/>
      <c r="CZN2" s="198"/>
      <c r="CZO2" s="198"/>
      <c r="CZP2" s="198"/>
      <c r="CZQ2" s="198"/>
      <c r="CZR2" s="198"/>
      <c r="CZS2" s="198"/>
      <c r="CZT2" s="198"/>
      <c r="CZU2" s="198"/>
      <c r="CZV2" s="198"/>
      <c r="CZW2" s="198"/>
      <c r="CZX2" s="198"/>
      <c r="CZY2" s="198"/>
      <c r="CZZ2" s="198"/>
      <c r="DAA2" s="198"/>
      <c r="DAB2" s="198"/>
      <c r="DAC2" s="198"/>
      <c r="DAD2" s="198"/>
      <c r="DAE2" s="198"/>
      <c r="DAF2" s="198"/>
      <c r="DAG2" s="198"/>
      <c r="DAH2" s="198"/>
      <c r="DAI2" s="198"/>
      <c r="DAJ2" s="198"/>
      <c r="DAK2" s="198"/>
      <c r="DAL2" s="198"/>
      <c r="DAM2" s="198"/>
      <c r="DAN2" s="198"/>
      <c r="DAO2" s="198"/>
      <c r="DAP2" s="198"/>
      <c r="DAQ2" s="198"/>
      <c r="DAR2" s="198"/>
      <c r="DAS2" s="198"/>
      <c r="DAT2" s="198"/>
      <c r="DAU2" s="198"/>
      <c r="DAV2" s="198"/>
      <c r="DAW2" s="198"/>
      <c r="DAX2" s="198"/>
      <c r="DAY2" s="198"/>
      <c r="DAZ2" s="198"/>
      <c r="DBA2" s="198"/>
      <c r="DBB2" s="198"/>
      <c r="DBC2" s="198"/>
      <c r="DBD2" s="198"/>
      <c r="DBE2" s="198"/>
      <c r="DBF2" s="198"/>
      <c r="DBG2" s="198"/>
      <c r="DBH2" s="198"/>
      <c r="DBI2" s="198"/>
      <c r="DBJ2" s="198"/>
      <c r="DBK2" s="198"/>
      <c r="DBL2" s="198"/>
      <c r="DBM2" s="198"/>
      <c r="DBN2" s="198"/>
      <c r="DBO2" s="198"/>
      <c r="DBP2" s="198"/>
      <c r="DBQ2" s="198"/>
      <c r="DBR2" s="198"/>
      <c r="DBS2" s="198"/>
      <c r="DBT2" s="198"/>
      <c r="DBU2" s="198"/>
      <c r="DBV2" s="198"/>
      <c r="DBW2" s="198"/>
      <c r="DBX2" s="198"/>
      <c r="DBY2" s="198"/>
      <c r="DBZ2" s="198"/>
      <c r="DCA2" s="198"/>
      <c r="DCB2" s="198"/>
      <c r="DCC2" s="198"/>
      <c r="DCD2" s="198"/>
      <c r="DCE2" s="198"/>
      <c r="DCF2" s="198"/>
      <c r="DCG2" s="198"/>
      <c r="DCH2" s="198"/>
      <c r="DCI2" s="198"/>
      <c r="DCJ2" s="198"/>
      <c r="DCK2" s="198"/>
      <c r="DCL2" s="198"/>
      <c r="DCM2" s="198"/>
      <c r="DCN2" s="198"/>
      <c r="DCO2" s="198"/>
      <c r="DCP2" s="198"/>
      <c r="DCQ2" s="198"/>
      <c r="DCR2" s="198"/>
      <c r="DCS2" s="198"/>
      <c r="DCT2" s="198"/>
      <c r="DCU2" s="198"/>
      <c r="DCV2" s="198"/>
      <c r="DCW2" s="198"/>
      <c r="DCX2" s="198"/>
      <c r="DCY2" s="198"/>
      <c r="DCZ2" s="198"/>
      <c r="DDA2" s="198"/>
      <c r="DDB2" s="198"/>
      <c r="DDC2" s="198"/>
      <c r="DDD2" s="198"/>
      <c r="DDE2" s="198"/>
      <c r="DDF2" s="198"/>
      <c r="DDG2" s="198"/>
      <c r="DDH2" s="198"/>
      <c r="DDI2" s="198"/>
      <c r="DDJ2" s="198"/>
      <c r="DDK2" s="198"/>
      <c r="DDL2" s="198"/>
      <c r="DDM2" s="198"/>
      <c r="DDN2" s="198"/>
      <c r="DDO2" s="198"/>
      <c r="DDP2" s="198"/>
      <c r="DDQ2" s="198"/>
      <c r="DDR2" s="198"/>
      <c r="DDS2" s="198"/>
      <c r="DDT2" s="198"/>
      <c r="DDU2" s="198"/>
      <c r="DDV2" s="198"/>
      <c r="DDW2" s="198"/>
      <c r="DDX2" s="198"/>
      <c r="DDY2" s="198"/>
      <c r="DDZ2" s="198"/>
      <c r="DEA2" s="198"/>
      <c r="DEB2" s="198"/>
      <c r="DEC2" s="198"/>
      <c r="DED2" s="198"/>
      <c r="DEE2" s="198"/>
      <c r="DEF2" s="198"/>
      <c r="DEG2" s="198"/>
      <c r="DEH2" s="198"/>
      <c r="DEI2" s="198"/>
      <c r="DEJ2" s="198"/>
      <c r="DEK2" s="198"/>
      <c r="DEL2" s="198"/>
      <c r="DEM2" s="198"/>
      <c r="DEN2" s="198"/>
      <c r="DEO2" s="198"/>
      <c r="DEP2" s="198"/>
      <c r="DEQ2" s="198"/>
      <c r="DER2" s="198"/>
      <c r="DES2" s="198"/>
      <c r="DET2" s="198"/>
      <c r="DEU2" s="198"/>
      <c r="DEV2" s="198"/>
      <c r="DEW2" s="198"/>
      <c r="DEX2" s="198"/>
      <c r="DEY2" s="198"/>
      <c r="DEZ2" s="198"/>
      <c r="DFA2" s="198"/>
      <c r="DFB2" s="198"/>
      <c r="DFC2" s="198"/>
      <c r="DFD2" s="198"/>
      <c r="DFE2" s="198"/>
      <c r="DFF2" s="198"/>
      <c r="DFG2" s="198"/>
      <c r="DFH2" s="198"/>
      <c r="DFI2" s="198"/>
      <c r="DFJ2" s="198"/>
      <c r="DFK2" s="198"/>
      <c r="DFL2" s="198"/>
      <c r="DFM2" s="198"/>
      <c r="DFN2" s="198"/>
      <c r="DFO2" s="198"/>
      <c r="DFP2" s="198"/>
      <c r="DFQ2" s="198"/>
      <c r="DFR2" s="198"/>
      <c r="DFS2" s="198"/>
      <c r="DFT2" s="198"/>
      <c r="DFU2" s="198"/>
      <c r="DFV2" s="198"/>
      <c r="DFW2" s="198"/>
      <c r="DFX2" s="198"/>
      <c r="DFY2" s="198"/>
      <c r="DFZ2" s="198"/>
      <c r="DGA2" s="198"/>
      <c r="DGB2" s="198"/>
      <c r="DGC2" s="198"/>
      <c r="DGD2" s="198"/>
      <c r="DGE2" s="198"/>
      <c r="DGF2" s="198"/>
      <c r="DGG2" s="198"/>
      <c r="DGH2" s="198"/>
      <c r="DGI2" s="198"/>
      <c r="DGJ2" s="198"/>
      <c r="DGK2" s="198"/>
      <c r="DGL2" s="198"/>
      <c r="DGM2" s="198"/>
      <c r="DGN2" s="198"/>
      <c r="DGO2" s="198"/>
      <c r="DGP2" s="198"/>
      <c r="DGQ2" s="198"/>
      <c r="DGR2" s="198"/>
      <c r="DGS2" s="198"/>
      <c r="DGT2" s="198"/>
      <c r="DGU2" s="198"/>
      <c r="DGV2" s="198"/>
      <c r="DGW2" s="198"/>
      <c r="DGX2" s="198"/>
      <c r="DGY2" s="198"/>
      <c r="DGZ2" s="198"/>
      <c r="DHA2" s="198"/>
      <c r="DHB2" s="198"/>
      <c r="DHC2" s="198"/>
      <c r="DHD2" s="198"/>
      <c r="DHE2" s="198"/>
      <c r="DHF2" s="198"/>
      <c r="DHG2" s="198"/>
      <c r="DHH2" s="198"/>
      <c r="DHI2" s="198"/>
      <c r="DHJ2" s="198"/>
      <c r="DHK2" s="198"/>
      <c r="DHL2" s="198"/>
      <c r="DHM2" s="198"/>
      <c r="DHN2" s="198"/>
      <c r="DHO2" s="198"/>
      <c r="DHP2" s="198"/>
      <c r="DHQ2" s="198"/>
      <c r="DHR2" s="198"/>
      <c r="DHS2" s="198"/>
      <c r="DHT2" s="198"/>
      <c r="DHU2" s="198"/>
      <c r="DHV2" s="198"/>
      <c r="DHW2" s="198"/>
      <c r="DHX2" s="198"/>
      <c r="DHY2" s="198"/>
      <c r="DHZ2" s="198"/>
      <c r="DIA2" s="198"/>
      <c r="DIB2" s="198"/>
      <c r="DIC2" s="198"/>
      <c r="DID2" s="198"/>
      <c r="DIE2" s="198"/>
      <c r="DIF2" s="198"/>
      <c r="DIG2" s="198"/>
      <c r="DIH2" s="198"/>
      <c r="DII2" s="198"/>
      <c r="DIJ2" s="198"/>
      <c r="DIK2" s="198"/>
      <c r="DIL2" s="198"/>
      <c r="DIM2" s="198"/>
      <c r="DIN2" s="198"/>
      <c r="DIO2" s="198"/>
      <c r="DIP2" s="198"/>
      <c r="DIQ2" s="198"/>
      <c r="DIR2" s="198"/>
      <c r="DIS2" s="198"/>
      <c r="DIT2" s="198"/>
      <c r="DIU2" s="198"/>
      <c r="DIV2" s="198"/>
      <c r="DIW2" s="198"/>
      <c r="DIX2" s="198"/>
      <c r="DIY2" s="198"/>
      <c r="DIZ2" s="198"/>
      <c r="DJA2" s="198"/>
      <c r="DJB2" s="198"/>
      <c r="DJC2" s="198"/>
      <c r="DJD2" s="198"/>
      <c r="DJE2" s="198"/>
      <c r="DJF2" s="198"/>
      <c r="DJG2" s="198"/>
      <c r="DJH2" s="198"/>
      <c r="DJI2" s="198"/>
      <c r="DJJ2" s="198"/>
      <c r="DJK2" s="198"/>
      <c r="DJL2" s="198"/>
      <c r="DJM2" s="198"/>
      <c r="DJN2" s="198"/>
      <c r="DJO2" s="198"/>
      <c r="DJP2" s="198"/>
      <c r="DJQ2" s="198"/>
      <c r="DJR2" s="198"/>
      <c r="DJS2" s="198"/>
      <c r="DJT2" s="198"/>
      <c r="DJU2" s="198"/>
      <c r="DJV2" s="198"/>
      <c r="DJW2" s="198"/>
      <c r="DJX2" s="198"/>
      <c r="DJY2" s="198"/>
      <c r="DJZ2" s="198"/>
      <c r="DKA2" s="198"/>
      <c r="DKB2" s="198"/>
      <c r="DKC2" s="198"/>
      <c r="DKD2" s="198"/>
      <c r="DKE2" s="198"/>
      <c r="DKF2" s="198"/>
      <c r="DKG2" s="198"/>
      <c r="DKH2" s="198"/>
      <c r="DKI2" s="198"/>
      <c r="DKJ2" s="198"/>
      <c r="DKK2" s="198"/>
      <c r="DKL2" s="198"/>
      <c r="DKM2" s="198"/>
      <c r="DKN2" s="198"/>
      <c r="DKO2" s="198"/>
      <c r="DKP2" s="198"/>
      <c r="DKQ2" s="198"/>
      <c r="DKR2" s="198"/>
      <c r="DKS2" s="198"/>
      <c r="DKT2" s="198"/>
      <c r="DKU2" s="198"/>
      <c r="DKV2" s="198"/>
      <c r="DKW2" s="198"/>
      <c r="DKX2" s="198"/>
      <c r="DKY2" s="198"/>
      <c r="DKZ2" s="198"/>
      <c r="DLA2" s="198"/>
      <c r="DLB2" s="198"/>
      <c r="DLC2" s="198"/>
      <c r="DLD2" s="198"/>
      <c r="DLE2" s="198"/>
      <c r="DLF2" s="198"/>
      <c r="DLG2" s="198"/>
      <c r="DLH2" s="198"/>
      <c r="DLI2" s="198"/>
      <c r="DLJ2" s="198"/>
      <c r="DLK2" s="198"/>
      <c r="DLL2" s="198"/>
      <c r="DLM2" s="198"/>
      <c r="DLN2" s="198"/>
      <c r="DLO2" s="198"/>
      <c r="DLP2" s="198"/>
      <c r="DLQ2" s="198"/>
      <c r="DLR2" s="198"/>
      <c r="DLS2" s="198"/>
      <c r="DLT2" s="198"/>
      <c r="DLU2" s="198"/>
      <c r="DLV2" s="198"/>
      <c r="DLW2" s="198"/>
      <c r="DLX2" s="198"/>
      <c r="DLY2" s="198"/>
      <c r="DLZ2" s="198"/>
      <c r="DMA2" s="198"/>
      <c r="DMB2" s="198"/>
      <c r="DMC2" s="198"/>
      <c r="DMD2" s="198"/>
      <c r="DME2" s="198"/>
      <c r="DMF2" s="198"/>
      <c r="DMG2" s="198"/>
      <c r="DMH2" s="198"/>
      <c r="DMI2" s="198"/>
      <c r="DMJ2" s="198"/>
      <c r="DMK2" s="198"/>
      <c r="DML2" s="198"/>
      <c r="DMM2" s="198"/>
      <c r="DMN2" s="198"/>
      <c r="DMO2" s="198"/>
      <c r="DMP2" s="198"/>
      <c r="DMQ2" s="198"/>
      <c r="DMR2" s="198"/>
      <c r="DMS2" s="198"/>
      <c r="DMT2" s="198"/>
      <c r="DMU2" s="198"/>
      <c r="DMV2" s="198"/>
      <c r="DMW2" s="198"/>
      <c r="DMX2" s="198"/>
      <c r="DMY2" s="198"/>
      <c r="DMZ2" s="198"/>
      <c r="DNA2" s="198"/>
      <c r="DNB2" s="198"/>
      <c r="DNC2" s="198"/>
      <c r="DND2" s="198"/>
      <c r="DNE2" s="198"/>
      <c r="DNF2" s="198"/>
      <c r="DNG2" s="198"/>
      <c r="DNH2" s="198"/>
      <c r="DNI2" s="198"/>
      <c r="DNJ2" s="198"/>
      <c r="DNK2" s="198"/>
      <c r="DNL2" s="198"/>
      <c r="DNM2" s="198"/>
      <c r="DNN2" s="198"/>
      <c r="DNO2" s="198"/>
      <c r="DNP2" s="198"/>
      <c r="DNQ2" s="198"/>
      <c r="DNR2" s="198"/>
      <c r="DNS2" s="198"/>
      <c r="DNT2" s="198"/>
      <c r="DNU2" s="198"/>
      <c r="DNV2" s="198"/>
      <c r="DNW2" s="198"/>
      <c r="DNX2" s="198"/>
      <c r="DNY2" s="198"/>
      <c r="DNZ2" s="198"/>
      <c r="DOA2" s="198"/>
      <c r="DOB2" s="198"/>
      <c r="DOC2" s="198"/>
      <c r="DOD2" s="198"/>
      <c r="DOE2" s="198"/>
      <c r="DOF2" s="198"/>
      <c r="DOG2" s="198"/>
      <c r="DOH2" s="198"/>
      <c r="DOI2" s="198"/>
      <c r="DOJ2" s="198"/>
      <c r="DOK2" s="198"/>
      <c r="DOL2" s="198"/>
      <c r="DOM2" s="198"/>
      <c r="DON2" s="198"/>
      <c r="DOO2" s="198"/>
      <c r="DOP2" s="198"/>
      <c r="DOQ2" s="198"/>
      <c r="DOR2" s="198"/>
      <c r="DOS2" s="198"/>
      <c r="DOT2" s="198"/>
      <c r="DOU2" s="198"/>
      <c r="DOV2" s="198"/>
      <c r="DOW2" s="198"/>
      <c r="DOX2" s="198"/>
      <c r="DOY2" s="198"/>
      <c r="DOZ2" s="198"/>
      <c r="DPA2" s="198"/>
      <c r="DPB2" s="198"/>
      <c r="DPC2" s="198"/>
      <c r="DPD2" s="198"/>
      <c r="DPE2" s="198"/>
      <c r="DPF2" s="198"/>
      <c r="DPG2" s="198"/>
      <c r="DPH2" s="198"/>
      <c r="DPI2" s="198"/>
      <c r="DPJ2" s="198"/>
      <c r="DPK2" s="198"/>
      <c r="DPL2" s="198"/>
      <c r="DPM2" s="198"/>
      <c r="DPN2" s="198"/>
      <c r="DPO2" s="198"/>
      <c r="DPP2" s="198"/>
      <c r="DPQ2" s="198"/>
      <c r="DPR2" s="198"/>
      <c r="DPS2" s="198"/>
      <c r="DPT2" s="198"/>
      <c r="DPU2" s="198"/>
      <c r="DPV2" s="198"/>
      <c r="DPW2" s="198"/>
      <c r="DPX2" s="198"/>
      <c r="DPY2" s="198"/>
      <c r="DPZ2" s="198"/>
      <c r="DQA2" s="198"/>
      <c r="DQB2" s="198"/>
      <c r="DQC2" s="198"/>
      <c r="DQD2" s="198"/>
      <c r="DQE2" s="198"/>
      <c r="DQF2" s="198"/>
      <c r="DQG2" s="198"/>
      <c r="DQH2" s="198"/>
      <c r="DQI2" s="198"/>
      <c r="DQJ2" s="198"/>
      <c r="DQK2" s="198"/>
      <c r="DQL2" s="198"/>
      <c r="DQM2" s="198"/>
      <c r="DQN2" s="198"/>
      <c r="DQO2" s="198"/>
      <c r="DQP2" s="198"/>
      <c r="DQQ2" s="198"/>
      <c r="DQR2" s="198"/>
      <c r="DQS2" s="198"/>
      <c r="DQT2" s="198"/>
      <c r="DQU2" s="198"/>
      <c r="DQV2" s="198"/>
      <c r="DQW2" s="198"/>
      <c r="DQX2" s="198"/>
      <c r="DQY2" s="198"/>
      <c r="DQZ2" s="198"/>
      <c r="DRA2" s="198"/>
      <c r="DRB2" s="198"/>
      <c r="DRC2" s="198"/>
      <c r="DRD2" s="198"/>
      <c r="DRE2" s="198"/>
      <c r="DRF2" s="198"/>
      <c r="DRG2" s="198"/>
      <c r="DRH2" s="198"/>
      <c r="DRI2" s="198"/>
      <c r="DRJ2" s="198"/>
      <c r="DRK2" s="198"/>
      <c r="DRL2" s="198"/>
      <c r="DRM2" s="198"/>
      <c r="DRN2" s="198"/>
      <c r="DRO2" s="198"/>
      <c r="DRP2" s="198"/>
      <c r="DRQ2" s="198"/>
      <c r="DRR2" s="198"/>
      <c r="DRS2" s="198"/>
      <c r="DRT2" s="198"/>
      <c r="DRU2" s="198"/>
      <c r="DRV2" s="198"/>
      <c r="DRW2" s="198"/>
      <c r="DRX2" s="198"/>
      <c r="DRY2" s="198"/>
      <c r="DRZ2" s="198"/>
      <c r="DSA2" s="198"/>
      <c r="DSB2" s="198"/>
      <c r="DSC2" s="198"/>
      <c r="DSD2" s="198"/>
      <c r="DSE2" s="198"/>
      <c r="DSF2" s="198"/>
      <c r="DSG2" s="198"/>
      <c r="DSH2" s="198"/>
      <c r="DSI2" s="198"/>
      <c r="DSJ2" s="198"/>
      <c r="DSK2" s="198"/>
      <c r="DSL2" s="198"/>
      <c r="DSM2" s="198"/>
      <c r="DSN2" s="198"/>
      <c r="DSO2" s="198"/>
      <c r="DSP2" s="198"/>
      <c r="DSQ2" s="198"/>
      <c r="DSR2" s="198"/>
      <c r="DSS2" s="198"/>
      <c r="DST2" s="198"/>
      <c r="DSU2" s="198"/>
      <c r="DSV2" s="198"/>
      <c r="DSW2" s="198"/>
      <c r="DSX2" s="198"/>
      <c r="DSY2" s="198"/>
      <c r="DSZ2" s="198"/>
      <c r="DTA2" s="198"/>
      <c r="DTB2" s="198"/>
      <c r="DTC2" s="198"/>
      <c r="DTD2" s="198"/>
      <c r="DTE2" s="198"/>
      <c r="DTF2" s="198"/>
      <c r="DTG2" s="198"/>
      <c r="DTH2" s="198"/>
      <c r="DTI2" s="198"/>
      <c r="DTJ2" s="198"/>
      <c r="DTK2" s="198"/>
      <c r="DTL2" s="198"/>
      <c r="DTM2" s="198"/>
      <c r="DTN2" s="198"/>
      <c r="DTO2" s="198"/>
      <c r="DTP2" s="198"/>
      <c r="DTQ2" s="198"/>
      <c r="DTR2" s="198"/>
      <c r="DTS2" s="198"/>
      <c r="DTT2" s="198"/>
      <c r="DTU2" s="198"/>
      <c r="DTV2" s="198"/>
      <c r="DTW2" s="198"/>
      <c r="DTX2" s="198"/>
      <c r="DTY2" s="198"/>
      <c r="DTZ2" s="198"/>
      <c r="DUA2" s="198"/>
      <c r="DUB2" s="198"/>
      <c r="DUC2" s="198"/>
      <c r="DUD2" s="198"/>
      <c r="DUE2" s="198"/>
      <c r="DUF2" s="198"/>
      <c r="DUG2" s="198"/>
      <c r="DUH2" s="198"/>
      <c r="DUI2" s="198"/>
      <c r="DUJ2" s="198"/>
      <c r="DUK2" s="198"/>
      <c r="DUL2" s="198"/>
      <c r="DUM2" s="198"/>
      <c r="DUN2" s="198"/>
      <c r="DUO2" s="198"/>
      <c r="DUP2" s="198"/>
      <c r="DUQ2" s="198"/>
      <c r="DUR2" s="198"/>
      <c r="DUS2" s="198"/>
      <c r="DUT2" s="198"/>
      <c r="DUU2" s="198"/>
      <c r="DUV2" s="198"/>
      <c r="DUW2" s="198"/>
      <c r="DUX2" s="198"/>
      <c r="DUY2" s="198"/>
      <c r="DUZ2" s="198"/>
      <c r="DVA2" s="198"/>
      <c r="DVB2" s="198"/>
      <c r="DVC2" s="198"/>
      <c r="DVD2" s="198"/>
      <c r="DVE2" s="198"/>
      <c r="DVF2" s="198"/>
      <c r="DVG2" s="198"/>
      <c r="DVH2" s="198"/>
      <c r="DVI2" s="198"/>
      <c r="DVJ2" s="198"/>
      <c r="DVK2" s="198"/>
      <c r="DVL2" s="198"/>
      <c r="DVM2" s="198"/>
      <c r="DVN2" s="198"/>
      <c r="DVO2" s="198"/>
      <c r="DVP2" s="198"/>
      <c r="DVQ2" s="198"/>
      <c r="DVR2" s="198"/>
      <c r="DVS2" s="198"/>
      <c r="DVT2" s="198"/>
      <c r="DVU2" s="198"/>
      <c r="DVV2" s="198"/>
      <c r="DVW2" s="198"/>
      <c r="DVX2" s="198"/>
      <c r="DVY2" s="198"/>
      <c r="DVZ2" s="198"/>
      <c r="DWA2" s="198"/>
      <c r="DWB2" s="198"/>
      <c r="DWC2" s="198"/>
      <c r="DWD2" s="198"/>
      <c r="DWE2" s="198"/>
      <c r="DWF2" s="198"/>
      <c r="DWG2" s="198"/>
      <c r="DWH2" s="198"/>
      <c r="DWI2" s="198"/>
      <c r="DWJ2" s="198"/>
      <c r="DWK2" s="198"/>
      <c r="DWL2" s="198"/>
      <c r="DWM2" s="198"/>
      <c r="DWN2" s="198"/>
      <c r="DWO2" s="198"/>
      <c r="DWP2" s="198"/>
      <c r="DWQ2" s="198"/>
      <c r="DWR2" s="198"/>
      <c r="DWS2" s="198"/>
      <c r="DWT2" s="198"/>
      <c r="DWU2" s="198"/>
      <c r="DWV2" s="198"/>
      <c r="DWW2" s="198"/>
      <c r="DWX2" s="198"/>
      <c r="DWY2" s="198"/>
      <c r="DWZ2" s="198"/>
      <c r="DXA2" s="198"/>
      <c r="DXB2" s="198"/>
      <c r="DXC2" s="198"/>
      <c r="DXD2" s="198"/>
      <c r="DXE2" s="198"/>
      <c r="DXF2" s="198"/>
      <c r="DXG2" s="198"/>
      <c r="DXH2" s="198"/>
      <c r="DXI2" s="198"/>
      <c r="DXJ2" s="198"/>
      <c r="DXK2" s="198"/>
      <c r="DXL2" s="198"/>
      <c r="DXM2" s="198"/>
      <c r="DXN2" s="198"/>
      <c r="DXO2" s="198"/>
      <c r="DXP2" s="198"/>
      <c r="DXQ2" s="198"/>
      <c r="DXR2" s="198"/>
      <c r="DXS2" s="198"/>
      <c r="DXT2" s="198"/>
      <c r="DXU2" s="198"/>
      <c r="DXV2" s="198"/>
      <c r="DXW2" s="198"/>
      <c r="DXX2" s="198"/>
      <c r="DXY2" s="198"/>
      <c r="DXZ2" s="198"/>
      <c r="DYA2" s="198"/>
      <c r="DYB2" s="198"/>
      <c r="DYC2" s="198"/>
      <c r="DYD2" s="198"/>
      <c r="DYE2" s="198"/>
      <c r="DYF2" s="198"/>
      <c r="DYG2" s="198"/>
      <c r="DYH2" s="198"/>
      <c r="DYI2" s="198"/>
      <c r="DYJ2" s="198"/>
      <c r="DYK2" s="198"/>
      <c r="DYL2" s="198"/>
      <c r="DYM2" s="198"/>
      <c r="DYN2" s="198"/>
      <c r="DYO2" s="198"/>
      <c r="DYP2" s="198"/>
      <c r="DYQ2" s="198"/>
      <c r="DYR2" s="198"/>
      <c r="DYS2" s="198"/>
      <c r="DYT2" s="198"/>
      <c r="DYU2" s="198"/>
      <c r="DYV2" s="198"/>
      <c r="DYW2" s="198"/>
      <c r="DYX2" s="198"/>
      <c r="DYY2" s="198"/>
      <c r="DYZ2" s="198"/>
      <c r="DZA2" s="198"/>
      <c r="DZB2" s="198"/>
      <c r="DZC2" s="198"/>
      <c r="DZD2" s="198"/>
      <c r="DZE2" s="198"/>
      <c r="DZF2" s="198"/>
      <c r="DZG2" s="198"/>
      <c r="DZH2" s="198"/>
      <c r="DZI2" s="198"/>
      <c r="DZJ2" s="198"/>
      <c r="DZK2" s="198"/>
      <c r="DZL2" s="198"/>
      <c r="DZM2" s="198"/>
      <c r="DZN2" s="198"/>
      <c r="DZO2" s="198"/>
      <c r="DZP2" s="198"/>
      <c r="DZQ2" s="198"/>
      <c r="DZR2" s="198"/>
      <c r="DZS2" s="198"/>
      <c r="DZT2" s="198"/>
      <c r="DZU2" s="198"/>
      <c r="DZV2" s="198"/>
      <c r="DZW2" s="198"/>
      <c r="DZX2" s="198"/>
      <c r="DZY2" s="198"/>
      <c r="DZZ2" s="198"/>
      <c r="EAA2" s="198"/>
      <c r="EAB2" s="198"/>
      <c r="EAC2" s="198"/>
      <c r="EAD2" s="198"/>
      <c r="EAE2" s="198"/>
      <c r="EAF2" s="198"/>
      <c r="EAG2" s="198"/>
      <c r="EAH2" s="198"/>
      <c r="EAI2" s="198"/>
      <c r="EAJ2" s="198"/>
      <c r="EAK2" s="198"/>
      <c r="EAL2" s="198"/>
      <c r="EAM2" s="198"/>
      <c r="EAN2" s="198"/>
      <c r="EAO2" s="198"/>
      <c r="EAP2" s="198"/>
      <c r="EAQ2" s="198"/>
      <c r="EAR2" s="198"/>
      <c r="EAS2" s="198"/>
      <c r="EAT2" s="198"/>
      <c r="EAU2" s="198"/>
      <c r="EAV2" s="198"/>
      <c r="EAW2" s="198"/>
      <c r="EAX2" s="198"/>
      <c r="EAY2" s="198"/>
      <c r="EAZ2" s="198"/>
      <c r="EBA2" s="198"/>
      <c r="EBB2" s="198"/>
      <c r="EBC2" s="198"/>
      <c r="EBD2" s="198"/>
      <c r="EBE2" s="198"/>
      <c r="EBF2" s="198"/>
      <c r="EBG2" s="198"/>
      <c r="EBH2" s="198"/>
      <c r="EBI2" s="198"/>
      <c r="EBJ2" s="198"/>
      <c r="EBK2" s="198"/>
      <c r="EBL2" s="198"/>
      <c r="EBM2" s="198"/>
      <c r="EBN2" s="198"/>
      <c r="EBO2" s="198"/>
      <c r="EBP2" s="198"/>
      <c r="EBQ2" s="198"/>
      <c r="EBR2" s="198"/>
      <c r="EBS2" s="198"/>
      <c r="EBT2" s="198"/>
      <c r="EBU2" s="198"/>
      <c r="EBV2" s="198"/>
      <c r="EBW2" s="198"/>
      <c r="EBX2" s="198"/>
      <c r="EBY2" s="198"/>
      <c r="EBZ2" s="198"/>
      <c r="ECA2" s="198"/>
      <c r="ECB2" s="198"/>
      <c r="ECC2" s="198"/>
      <c r="ECD2" s="198"/>
      <c r="ECE2" s="198"/>
      <c r="ECF2" s="198"/>
      <c r="ECG2" s="198"/>
      <c r="ECH2" s="198"/>
      <c r="ECI2" s="198"/>
      <c r="ECJ2" s="198"/>
      <c r="ECK2" s="198"/>
      <c r="ECL2" s="198"/>
      <c r="ECM2" s="198"/>
      <c r="ECN2" s="198"/>
      <c r="ECO2" s="198"/>
      <c r="ECP2" s="198"/>
      <c r="ECQ2" s="198"/>
      <c r="ECR2" s="198"/>
      <c r="ECS2" s="198"/>
      <c r="ECT2" s="198"/>
      <c r="ECU2" s="198"/>
      <c r="ECV2" s="198"/>
      <c r="ECW2" s="198"/>
      <c r="ECX2" s="198"/>
      <c r="ECY2" s="198"/>
      <c r="ECZ2" s="198"/>
      <c r="EDA2" s="198"/>
      <c r="EDB2" s="198"/>
      <c r="EDC2" s="198"/>
      <c r="EDD2" s="198"/>
      <c r="EDE2" s="198"/>
      <c r="EDF2" s="198"/>
      <c r="EDG2" s="198"/>
      <c r="EDH2" s="198"/>
      <c r="EDI2" s="198"/>
      <c r="EDJ2" s="198"/>
      <c r="EDK2" s="198"/>
      <c r="EDL2" s="198"/>
      <c r="EDM2" s="198"/>
      <c r="EDN2" s="198"/>
      <c r="EDO2" s="198"/>
      <c r="EDP2" s="198"/>
      <c r="EDQ2" s="198"/>
      <c r="EDR2" s="198"/>
      <c r="EDS2" s="198"/>
      <c r="EDT2" s="198"/>
      <c r="EDU2" s="198"/>
      <c r="EDV2" s="198"/>
      <c r="EDW2" s="198"/>
      <c r="EDX2" s="198"/>
      <c r="EDY2" s="198"/>
      <c r="EDZ2" s="198"/>
      <c r="EEA2" s="198"/>
      <c r="EEB2" s="198"/>
      <c r="EEC2" s="198"/>
      <c r="EED2" s="198"/>
      <c r="EEE2" s="198"/>
      <c r="EEF2" s="198"/>
      <c r="EEG2" s="198"/>
      <c r="EEH2" s="198"/>
      <c r="EEI2" s="198"/>
      <c r="EEJ2" s="198"/>
      <c r="EEK2" s="198"/>
      <c r="EEL2" s="198"/>
      <c r="EEM2" s="198"/>
      <c r="EEN2" s="198"/>
      <c r="EEO2" s="198"/>
      <c r="EEP2" s="198"/>
      <c r="EEQ2" s="198"/>
      <c r="EER2" s="198"/>
      <c r="EES2" s="198"/>
      <c r="EET2" s="198"/>
      <c r="EEU2" s="198"/>
      <c r="EEV2" s="198"/>
      <c r="EEW2" s="198"/>
      <c r="EEX2" s="198"/>
      <c r="EEY2" s="198"/>
      <c r="EEZ2" s="198"/>
      <c r="EFA2" s="198"/>
      <c r="EFB2" s="198"/>
      <c r="EFC2" s="198"/>
      <c r="EFD2" s="198"/>
      <c r="EFE2" s="198"/>
      <c r="EFF2" s="198"/>
      <c r="EFG2" s="198"/>
      <c r="EFH2" s="198"/>
      <c r="EFI2" s="198"/>
      <c r="EFJ2" s="198"/>
      <c r="EFK2" s="198"/>
      <c r="EFL2" s="198"/>
      <c r="EFM2" s="198"/>
      <c r="EFN2" s="198"/>
      <c r="EFO2" s="198"/>
      <c r="EFP2" s="198"/>
      <c r="EFQ2" s="198"/>
      <c r="EFR2" s="198"/>
      <c r="EFS2" s="198"/>
      <c r="EFT2" s="198"/>
      <c r="EFU2" s="198"/>
      <c r="EFV2" s="198"/>
      <c r="EFW2" s="198"/>
      <c r="EFX2" s="198"/>
      <c r="EFY2" s="198"/>
      <c r="EFZ2" s="198"/>
      <c r="EGA2" s="198"/>
      <c r="EGB2" s="198"/>
      <c r="EGC2" s="198"/>
      <c r="EGD2" s="198"/>
      <c r="EGE2" s="198"/>
      <c r="EGF2" s="198"/>
      <c r="EGG2" s="198"/>
      <c r="EGH2" s="198"/>
      <c r="EGI2" s="198"/>
      <c r="EGJ2" s="198"/>
      <c r="EGK2" s="198"/>
      <c r="EGL2" s="198"/>
      <c r="EGM2" s="198"/>
      <c r="EGN2" s="198"/>
      <c r="EGO2" s="198"/>
      <c r="EGP2" s="198"/>
      <c r="EGQ2" s="198"/>
      <c r="EGR2" s="198"/>
      <c r="EGS2" s="198"/>
      <c r="EGT2" s="198"/>
      <c r="EGU2" s="198"/>
      <c r="EGV2" s="198"/>
      <c r="EGW2" s="198"/>
      <c r="EGX2" s="198"/>
      <c r="EGY2" s="198"/>
      <c r="EGZ2" s="198"/>
      <c r="EHA2" s="198"/>
      <c r="EHB2" s="198"/>
      <c r="EHC2" s="198"/>
      <c r="EHD2" s="198"/>
      <c r="EHE2" s="198"/>
      <c r="EHF2" s="198"/>
      <c r="EHG2" s="198"/>
      <c r="EHH2" s="198"/>
      <c r="EHI2" s="198"/>
      <c r="EHJ2" s="198"/>
      <c r="EHK2" s="198"/>
      <c r="EHL2" s="198"/>
      <c r="EHM2" s="198"/>
      <c r="EHN2" s="198"/>
      <c r="EHO2" s="198"/>
      <c r="EHP2" s="198"/>
      <c r="EHQ2" s="198"/>
      <c r="EHR2" s="198"/>
      <c r="EHS2" s="198"/>
      <c r="EHT2" s="198"/>
      <c r="EHU2" s="198"/>
      <c r="EHV2" s="198"/>
      <c r="EHW2" s="198"/>
      <c r="EHX2" s="198"/>
      <c r="EHY2" s="198"/>
      <c r="EHZ2" s="198"/>
      <c r="EIA2" s="198"/>
      <c r="EIB2" s="198"/>
      <c r="EIC2" s="198"/>
      <c r="EID2" s="198"/>
      <c r="EIE2" s="198"/>
      <c r="EIF2" s="198"/>
      <c r="EIG2" s="198"/>
      <c r="EIH2" s="198"/>
      <c r="EII2" s="198"/>
      <c r="EIJ2" s="198"/>
      <c r="EIK2" s="198"/>
      <c r="EIL2" s="198"/>
      <c r="EIM2" s="198"/>
      <c r="EIN2" s="198"/>
      <c r="EIO2" s="198"/>
      <c r="EIP2" s="198"/>
      <c r="EIQ2" s="198"/>
      <c r="EIR2" s="198"/>
      <c r="EIS2" s="198"/>
      <c r="EIT2" s="198"/>
      <c r="EIU2" s="198"/>
      <c r="EIV2" s="198"/>
      <c r="EIW2" s="198"/>
      <c r="EIX2" s="198"/>
      <c r="EIY2" s="198"/>
      <c r="EIZ2" s="198"/>
      <c r="EJA2" s="198"/>
      <c r="EJB2" s="198"/>
      <c r="EJC2" s="198"/>
      <c r="EJD2" s="198"/>
      <c r="EJE2" s="198"/>
      <c r="EJF2" s="198"/>
      <c r="EJG2" s="198"/>
      <c r="EJH2" s="198"/>
      <c r="EJI2" s="198"/>
      <c r="EJJ2" s="198"/>
      <c r="EJK2" s="198"/>
      <c r="EJL2" s="198"/>
      <c r="EJM2" s="198"/>
      <c r="EJN2" s="198"/>
      <c r="EJO2" s="198"/>
      <c r="EJP2" s="198"/>
      <c r="EJQ2" s="198"/>
      <c r="EJR2" s="198"/>
      <c r="EJS2" s="198"/>
      <c r="EJT2" s="198"/>
      <c r="EJU2" s="198"/>
      <c r="EJV2" s="198"/>
      <c r="EJW2" s="198"/>
      <c r="EJX2" s="198"/>
      <c r="EJY2" s="198"/>
      <c r="EJZ2" s="198"/>
      <c r="EKA2" s="198"/>
      <c r="EKB2" s="198"/>
      <c r="EKC2" s="198"/>
      <c r="EKD2" s="198"/>
      <c r="EKE2" s="198"/>
      <c r="EKF2" s="198"/>
      <c r="EKG2" s="198"/>
      <c r="EKH2" s="198"/>
      <c r="EKI2" s="198"/>
      <c r="EKJ2" s="198"/>
      <c r="EKK2" s="198"/>
      <c r="EKL2" s="198"/>
      <c r="EKM2" s="198"/>
      <c r="EKN2" s="198"/>
      <c r="EKO2" s="198"/>
      <c r="EKP2" s="198"/>
      <c r="EKQ2" s="198"/>
      <c r="EKR2" s="198"/>
      <c r="EKS2" s="198"/>
      <c r="EKT2" s="198"/>
      <c r="EKU2" s="198"/>
      <c r="EKV2" s="198"/>
      <c r="EKW2" s="198"/>
      <c r="EKX2" s="198"/>
      <c r="EKY2" s="198"/>
      <c r="EKZ2" s="198"/>
      <c r="ELA2" s="198"/>
      <c r="ELB2" s="198"/>
      <c r="ELC2" s="198"/>
      <c r="ELD2" s="198"/>
      <c r="ELE2" s="198"/>
      <c r="ELF2" s="198"/>
      <c r="ELG2" s="198"/>
      <c r="ELH2" s="198"/>
      <c r="ELI2" s="198"/>
      <c r="ELJ2" s="198"/>
      <c r="ELK2" s="198"/>
      <c r="ELL2" s="198"/>
      <c r="ELM2" s="198"/>
      <c r="ELN2" s="198"/>
      <c r="ELO2" s="198"/>
      <c r="ELP2" s="198"/>
      <c r="ELQ2" s="198"/>
      <c r="ELR2" s="198"/>
      <c r="ELS2" s="198"/>
      <c r="ELT2" s="198"/>
      <c r="ELU2" s="198"/>
      <c r="ELV2" s="198"/>
      <c r="ELW2" s="198"/>
      <c r="ELX2" s="198"/>
      <c r="ELY2" s="198"/>
      <c r="ELZ2" s="198"/>
      <c r="EMA2" s="198"/>
      <c r="EMB2" s="198"/>
      <c r="EMC2" s="198"/>
      <c r="EMD2" s="198"/>
      <c r="EME2" s="198"/>
      <c r="EMF2" s="198"/>
      <c r="EMG2" s="198"/>
      <c r="EMH2" s="198"/>
      <c r="EMI2" s="198"/>
      <c r="EMJ2" s="198"/>
      <c r="EMK2" s="198"/>
      <c r="EML2" s="198"/>
      <c r="EMM2" s="198"/>
      <c r="EMN2" s="198"/>
      <c r="EMO2" s="198"/>
      <c r="EMP2" s="198"/>
      <c r="EMQ2" s="198"/>
      <c r="EMR2" s="198"/>
      <c r="EMS2" s="198"/>
      <c r="EMT2" s="198"/>
      <c r="EMU2" s="198"/>
      <c r="EMV2" s="198"/>
      <c r="EMW2" s="198"/>
      <c r="EMX2" s="198"/>
      <c r="EMY2" s="198"/>
      <c r="EMZ2" s="198"/>
      <c r="ENA2" s="198"/>
      <c r="ENB2" s="198"/>
      <c r="ENC2" s="198"/>
      <c r="END2" s="198"/>
      <c r="ENE2" s="198"/>
      <c r="ENF2" s="198"/>
      <c r="ENG2" s="198"/>
      <c r="ENH2" s="198"/>
      <c r="ENI2" s="198"/>
      <c r="ENJ2" s="198"/>
      <c r="ENK2" s="198"/>
      <c r="ENL2" s="198"/>
      <c r="ENM2" s="198"/>
      <c r="ENN2" s="198"/>
      <c r="ENO2" s="198"/>
      <c r="ENP2" s="198"/>
      <c r="ENQ2" s="198"/>
      <c r="ENR2" s="198"/>
      <c r="ENS2" s="198"/>
      <c r="ENT2" s="198"/>
      <c r="ENU2" s="198"/>
      <c r="ENV2" s="198"/>
      <c r="ENW2" s="198"/>
      <c r="ENX2" s="198"/>
      <c r="ENY2" s="198"/>
      <c r="ENZ2" s="198"/>
      <c r="EOA2" s="198"/>
      <c r="EOB2" s="198"/>
      <c r="EOC2" s="198"/>
      <c r="EOD2" s="198"/>
      <c r="EOE2" s="198"/>
      <c r="EOF2" s="198"/>
      <c r="EOG2" s="198"/>
      <c r="EOH2" s="198"/>
      <c r="EOI2" s="198"/>
      <c r="EOJ2" s="198"/>
      <c r="EOK2" s="198"/>
      <c r="EOL2" s="198"/>
      <c r="EOM2" s="198"/>
      <c r="EON2" s="198"/>
      <c r="EOO2" s="198"/>
      <c r="EOP2" s="198"/>
      <c r="EOQ2" s="198"/>
      <c r="EOR2" s="198"/>
      <c r="EOS2" s="198"/>
      <c r="EOT2" s="198"/>
      <c r="EOU2" s="198"/>
      <c r="EOV2" s="198"/>
      <c r="EOW2" s="198"/>
      <c r="EOX2" s="198"/>
      <c r="EOY2" s="198"/>
      <c r="EOZ2" s="198"/>
      <c r="EPA2" s="198"/>
      <c r="EPB2" s="198"/>
      <c r="EPC2" s="198"/>
      <c r="EPD2" s="198"/>
      <c r="EPE2" s="198"/>
      <c r="EPF2" s="198"/>
      <c r="EPG2" s="198"/>
      <c r="EPH2" s="198"/>
      <c r="EPI2" s="198"/>
      <c r="EPJ2" s="198"/>
      <c r="EPK2" s="198"/>
      <c r="EPL2" s="198"/>
      <c r="EPM2" s="198"/>
      <c r="EPN2" s="198"/>
      <c r="EPO2" s="198"/>
      <c r="EPP2" s="198"/>
      <c r="EPQ2" s="198"/>
      <c r="EPR2" s="198"/>
      <c r="EPS2" s="198"/>
      <c r="EPT2" s="198"/>
      <c r="EPU2" s="198"/>
      <c r="EPV2" s="198"/>
      <c r="EPW2" s="198"/>
      <c r="EPX2" s="198"/>
      <c r="EPY2" s="198"/>
      <c r="EPZ2" s="198"/>
      <c r="EQA2" s="198"/>
      <c r="EQB2" s="198"/>
      <c r="EQC2" s="198"/>
      <c r="EQD2" s="198"/>
      <c r="EQE2" s="198"/>
      <c r="EQF2" s="198"/>
      <c r="EQG2" s="198"/>
      <c r="EQH2" s="198"/>
      <c r="EQI2" s="198"/>
      <c r="EQJ2" s="198"/>
      <c r="EQK2" s="198"/>
      <c r="EQL2" s="198"/>
      <c r="EQM2" s="198"/>
      <c r="EQN2" s="198"/>
      <c r="EQO2" s="198"/>
      <c r="EQP2" s="198"/>
      <c r="EQQ2" s="198"/>
      <c r="EQR2" s="198"/>
      <c r="EQS2" s="198"/>
      <c r="EQT2" s="198"/>
      <c r="EQU2" s="198"/>
      <c r="EQV2" s="198"/>
      <c r="EQW2" s="198"/>
      <c r="EQX2" s="198"/>
      <c r="EQY2" s="198"/>
      <c r="EQZ2" s="198"/>
      <c r="ERA2" s="198"/>
      <c r="ERB2" s="198"/>
      <c r="ERC2" s="198"/>
      <c r="ERD2" s="198"/>
      <c r="ERE2" s="198"/>
      <c r="ERF2" s="198"/>
      <c r="ERG2" s="198"/>
      <c r="ERH2" s="198"/>
      <c r="ERI2" s="198"/>
      <c r="ERJ2" s="198"/>
      <c r="ERK2" s="198"/>
      <c r="ERL2" s="198"/>
      <c r="ERM2" s="198"/>
      <c r="ERN2" s="198"/>
      <c r="ERO2" s="198"/>
      <c r="ERP2" s="198"/>
      <c r="ERQ2" s="198"/>
      <c r="ERR2" s="198"/>
      <c r="ERS2" s="198"/>
      <c r="ERT2" s="198"/>
      <c r="ERU2" s="198"/>
      <c r="ERV2" s="198"/>
      <c r="ERW2" s="198"/>
      <c r="ERX2" s="198"/>
      <c r="ERY2" s="198"/>
      <c r="ERZ2" s="198"/>
      <c r="ESA2" s="198"/>
      <c r="ESB2" s="198"/>
      <c r="ESC2" s="198"/>
      <c r="ESD2" s="198"/>
      <c r="ESE2" s="198"/>
      <c r="ESF2" s="198"/>
      <c r="ESG2" s="198"/>
      <c r="ESH2" s="198"/>
      <c r="ESI2" s="198"/>
      <c r="ESJ2" s="198"/>
      <c r="ESK2" s="198"/>
      <c r="ESL2" s="198"/>
      <c r="ESM2" s="198"/>
      <c r="ESN2" s="198"/>
      <c r="ESO2" s="198"/>
      <c r="ESP2" s="198"/>
      <c r="ESQ2" s="198"/>
      <c r="ESR2" s="198"/>
      <c r="ESS2" s="198"/>
      <c r="EST2" s="198"/>
      <c r="ESU2" s="198"/>
      <c r="ESV2" s="198"/>
      <c r="ESW2" s="198"/>
      <c r="ESX2" s="198"/>
      <c r="ESY2" s="198"/>
      <c r="ESZ2" s="198"/>
      <c r="ETA2" s="198"/>
      <c r="ETB2" s="198"/>
      <c r="ETC2" s="198"/>
      <c r="ETD2" s="198"/>
      <c r="ETE2" s="198"/>
      <c r="ETF2" s="198"/>
      <c r="ETG2" s="198"/>
      <c r="ETH2" s="198"/>
      <c r="ETI2" s="198"/>
      <c r="ETJ2" s="198"/>
      <c r="ETK2" s="198"/>
      <c r="ETL2" s="198"/>
      <c r="ETM2" s="198"/>
      <c r="ETN2" s="198"/>
      <c r="ETO2" s="198"/>
      <c r="ETP2" s="198"/>
      <c r="ETQ2" s="198"/>
      <c r="ETR2" s="198"/>
      <c r="ETS2" s="198"/>
      <c r="ETT2" s="198"/>
      <c r="ETU2" s="198"/>
      <c r="ETV2" s="198"/>
      <c r="ETW2" s="198"/>
      <c r="ETX2" s="198"/>
      <c r="ETY2" s="198"/>
      <c r="ETZ2" s="198"/>
      <c r="EUA2" s="198"/>
      <c r="EUB2" s="198"/>
      <c r="EUC2" s="198"/>
      <c r="EUD2" s="198"/>
      <c r="EUE2" s="198"/>
      <c r="EUF2" s="198"/>
      <c r="EUG2" s="198"/>
      <c r="EUH2" s="198"/>
      <c r="EUI2" s="198"/>
      <c r="EUJ2" s="198"/>
      <c r="EUK2" s="198"/>
      <c r="EUL2" s="198"/>
      <c r="EUM2" s="198"/>
      <c r="EUN2" s="198"/>
      <c r="EUO2" s="198"/>
      <c r="EUP2" s="198"/>
      <c r="EUQ2" s="198"/>
      <c r="EUR2" s="198"/>
      <c r="EUS2" s="198"/>
      <c r="EUT2" s="198"/>
      <c r="EUU2" s="198"/>
      <c r="EUV2" s="198"/>
      <c r="EUW2" s="198"/>
      <c r="EUX2" s="198"/>
      <c r="EUY2" s="198"/>
      <c r="EUZ2" s="198"/>
      <c r="EVA2" s="198"/>
      <c r="EVB2" s="198"/>
      <c r="EVC2" s="198"/>
      <c r="EVD2" s="198"/>
      <c r="EVE2" s="198"/>
      <c r="EVF2" s="198"/>
      <c r="EVG2" s="198"/>
      <c r="EVH2" s="198"/>
      <c r="EVI2" s="198"/>
      <c r="EVJ2" s="198"/>
      <c r="EVK2" s="198"/>
      <c r="EVL2" s="198"/>
      <c r="EVM2" s="198"/>
      <c r="EVN2" s="198"/>
      <c r="EVO2" s="198"/>
      <c r="EVP2" s="198"/>
      <c r="EVQ2" s="198"/>
      <c r="EVR2" s="198"/>
      <c r="EVS2" s="198"/>
      <c r="EVT2" s="198"/>
      <c r="EVU2" s="198"/>
      <c r="EVV2" s="198"/>
      <c r="EVW2" s="198"/>
      <c r="EVX2" s="198"/>
      <c r="EVY2" s="198"/>
      <c r="EVZ2" s="198"/>
      <c r="EWA2" s="198"/>
      <c r="EWB2" s="198"/>
      <c r="EWC2" s="198"/>
      <c r="EWD2" s="198"/>
      <c r="EWE2" s="198"/>
      <c r="EWF2" s="198"/>
      <c r="EWG2" s="198"/>
      <c r="EWH2" s="198"/>
      <c r="EWI2" s="198"/>
      <c r="EWJ2" s="198"/>
      <c r="EWK2" s="198"/>
      <c r="EWL2" s="198"/>
      <c r="EWM2" s="198"/>
      <c r="EWN2" s="198"/>
      <c r="EWO2" s="198"/>
      <c r="EWP2" s="198"/>
      <c r="EWQ2" s="198"/>
      <c r="EWR2" s="198"/>
      <c r="EWS2" s="198"/>
      <c r="EWT2" s="198"/>
      <c r="EWU2" s="198"/>
      <c r="EWV2" s="198"/>
      <c r="EWW2" s="198"/>
      <c r="EWX2" s="198"/>
      <c r="EWY2" s="198"/>
      <c r="EWZ2" s="198"/>
      <c r="EXA2" s="198"/>
      <c r="EXB2" s="198"/>
      <c r="EXC2" s="198"/>
      <c r="EXD2" s="198"/>
      <c r="EXE2" s="198"/>
      <c r="EXF2" s="198"/>
      <c r="EXG2" s="198"/>
      <c r="EXH2" s="198"/>
      <c r="EXI2" s="198"/>
      <c r="EXJ2" s="198"/>
      <c r="EXK2" s="198"/>
      <c r="EXL2" s="198"/>
      <c r="EXM2" s="198"/>
      <c r="EXN2" s="198"/>
      <c r="EXO2" s="198"/>
      <c r="EXP2" s="198"/>
      <c r="EXQ2" s="198"/>
      <c r="EXR2" s="198"/>
      <c r="EXS2" s="198"/>
      <c r="EXT2" s="198"/>
      <c r="EXU2" s="198"/>
      <c r="EXV2" s="198"/>
      <c r="EXW2" s="198"/>
      <c r="EXX2" s="198"/>
      <c r="EXY2" s="198"/>
      <c r="EXZ2" s="198"/>
      <c r="EYA2" s="198"/>
      <c r="EYB2" s="198"/>
      <c r="EYC2" s="198"/>
      <c r="EYD2" s="198"/>
      <c r="EYE2" s="198"/>
      <c r="EYF2" s="198"/>
      <c r="EYG2" s="198"/>
      <c r="EYH2" s="198"/>
      <c r="EYI2" s="198"/>
      <c r="EYJ2" s="198"/>
      <c r="EYK2" s="198"/>
      <c r="EYL2" s="198"/>
      <c r="EYM2" s="198"/>
      <c r="EYN2" s="198"/>
      <c r="EYO2" s="198"/>
      <c r="EYP2" s="198"/>
      <c r="EYQ2" s="198"/>
      <c r="EYR2" s="198"/>
      <c r="EYS2" s="198"/>
      <c r="EYT2" s="198"/>
      <c r="EYU2" s="198"/>
      <c r="EYV2" s="198"/>
      <c r="EYW2" s="198"/>
      <c r="EYX2" s="198"/>
      <c r="EYY2" s="198"/>
      <c r="EYZ2" s="198"/>
      <c r="EZA2" s="198"/>
      <c r="EZB2" s="198"/>
      <c r="EZC2" s="198"/>
      <c r="EZD2" s="198"/>
      <c r="EZE2" s="198"/>
      <c r="EZF2" s="198"/>
      <c r="EZG2" s="198"/>
      <c r="EZH2" s="198"/>
      <c r="EZI2" s="198"/>
      <c r="EZJ2" s="198"/>
      <c r="EZK2" s="198"/>
      <c r="EZL2" s="198"/>
      <c r="EZM2" s="198"/>
      <c r="EZN2" s="198"/>
      <c r="EZO2" s="198"/>
      <c r="EZP2" s="198"/>
      <c r="EZQ2" s="198"/>
      <c r="EZR2" s="198"/>
      <c r="EZS2" s="198"/>
      <c r="EZT2" s="198"/>
      <c r="EZU2" s="198"/>
      <c r="EZV2" s="198"/>
      <c r="EZW2" s="198"/>
      <c r="EZX2" s="198"/>
      <c r="EZY2" s="198"/>
      <c r="EZZ2" s="198"/>
      <c r="FAA2" s="198"/>
      <c r="FAB2" s="198"/>
      <c r="FAC2" s="198"/>
      <c r="FAD2" s="198"/>
      <c r="FAE2" s="198"/>
      <c r="FAF2" s="198"/>
      <c r="FAG2" s="198"/>
      <c r="FAH2" s="198"/>
      <c r="FAI2" s="198"/>
      <c r="FAJ2" s="198"/>
      <c r="FAK2" s="198"/>
      <c r="FAL2" s="198"/>
      <c r="FAM2" s="198"/>
      <c r="FAN2" s="198"/>
      <c r="FAO2" s="198"/>
      <c r="FAP2" s="198"/>
      <c r="FAQ2" s="198"/>
      <c r="FAR2" s="198"/>
      <c r="FAS2" s="198"/>
      <c r="FAT2" s="198"/>
      <c r="FAU2" s="198"/>
      <c r="FAV2" s="198"/>
      <c r="FAW2" s="198"/>
      <c r="FAX2" s="198"/>
      <c r="FAY2" s="198"/>
      <c r="FAZ2" s="198"/>
      <c r="FBA2" s="198"/>
      <c r="FBB2" s="198"/>
      <c r="FBC2" s="198"/>
      <c r="FBD2" s="198"/>
      <c r="FBE2" s="198"/>
      <c r="FBF2" s="198"/>
      <c r="FBG2" s="198"/>
      <c r="FBH2" s="198"/>
      <c r="FBI2" s="198"/>
      <c r="FBJ2" s="198"/>
      <c r="FBK2" s="198"/>
      <c r="FBL2" s="198"/>
      <c r="FBM2" s="198"/>
      <c r="FBN2" s="198"/>
      <c r="FBO2" s="198"/>
      <c r="FBP2" s="198"/>
      <c r="FBQ2" s="198"/>
      <c r="FBR2" s="198"/>
      <c r="FBS2" s="198"/>
      <c r="FBT2" s="198"/>
      <c r="FBU2" s="198"/>
      <c r="FBV2" s="198"/>
      <c r="FBW2" s="198"/>
      <c r="FBX2" s="198"/>
      <c r="FBY2" s="198"/>
      <c r="FBZ2" s="198"/>
      <c r="FCA2" s="198"/>
      <c r="FCB2" s="198"/>
      <c r="FCC2" s="198"/>
      <c r="FCD2" s="198"/>
      <c r="FCE2" s="198"/>
      <c r="FCF2" s="198"/>
      <c r="FCG2" s="198"/>
      <c r="FCH2" s="198"/>
      <c r="FCI2" s="198"/>
      <c r="FCJ2" s="198"/>
      <c r="FCK2" s="198"/>
      <c r="FCL2" s="198"/>
      <c r="FCM2" s="198"/>
      <c r="FCN2" s="198"/>
      <c r="FCO2" s="198"/>
      <c r="FCP2" s="198"/>
      <c r="FCQ2" s="198"/>
      <c r="FCR2" s="198"/>
      <c r="FCS2" s="198"/>
      <c r="FCT2" s="198"/>
      <c r="FCU2" s="198"/>
      <c r="FCV2" s="198"/>
      <c r="FCW2" s="198"/>
      <c r="FCX2" s="198"/>
      <c r="FCY2" s="198"/>
      <c r="FCZ2" s="198"/>
      <c r="FDA2" s="198"/>
      <c r="FDB2" s="198"/>
      <c r="FDC2" s="198"/>
      <c r="FDD2" s="198"/>
      <c r="FDE2" s="198"/>
      <c r="FDF2" s="198"/>
      <c r="FDG2" s="198"/>
      <c r="FDH2" s="198"/>
      <c r="FDI2" s="198"/>
      <c r="FDJ2" s="198"/>
      <c r="FDK2" s="198"/>
      <c r="FDL2" s="198"/>
      <c r="FDM2" s="198"/>
      <c r="FDN2" s="198"/>
      <c r="FDO2" s="198"/>
      <c r="FDP2" s="198"/>
      <c r="FDQ2" s="198"/>
      <c r="FDR2" s="198"/>
      <c r="FDS2" s="198"/>
      <c r="FDT2" s="198"/>
      <c r="FDU2" s="198"/>
      <c r="FDV2" s="198"/>
      <c r="FDW2" s="198"/>
      <c r="FDX2" s="198"/>
      <c r="FDY2" s="198"/>
      <c r="FDZ2" s="198"/>
      <c r="FEA2" s="198"/>
      <c r="FEB2" s="198"/>
      <c r="FEC2" s="198"/>
      <c r="FED2" s="198"/>
      <c r="FEE2" s="198"/>
      <c r="FEF2" s="198"/>
      <c r="FEG2" s="198"/>
      <c r="FEH2" s="198"/>
      <c r="FEI2" s="198"/>
      <c r="FEJ2" s="198"/>
      <c r="FEK2" s="198"/>
      <c r="FEL2" s="198"/>
      <c r="FEM2" s="198"/>
      <c r="FEN2" s="198"/>
      <c r="FEO2" s="198"/>
      <c r="FEP2" s="198"/>
      <c r="FEQ2" s="198"/>
      <c r="FER2" s="198"/>
      <c r="FES2" s="198"/>
      <c r="FET2" s="198"/>
      <c r="FEU2" s="198"/>
      <c r="FEV2" s="198"/>
      <c r="FEW2" s="198"/>
      <c r="FEX2" s="198"/>
      <c r="FEY2" s="198"/>
      <c r="FEZ2" s="198"/>
      <c r="FFA2" s="198"/>
      <c r="FFB2" s="198"/>
      <c r="FFC2" s="198"/>
      <c r="FFD2" s="198"/>
      <c r="FFE2" s="198"/>
      <c r="FFF2" s="198"/>
      <c r="FFG2" s="198"/>
      <c r="FFH2" s="198"/>
      <c r="FFI2" s="198"/>
      <c r="FFJ2" s="198"/>
      <c r="FFK2" s="198"/>
      <c r="FFL2" s="198"/>
      <c r="FFM2" s="198"/>
      <c r="FFN2" s="198"/>
      <c r="FFO2" s="198"/>
      <c r="FFP2" s="198"/>
      <c r="FFQ2" s="198"/>
      <c r="FFR2" s="198"/>
      <c r="FFS2" s="198"/>
      <c r="FFT2" s="198"/>
      <c r="FFU2" s="198"/>
      <c r="FFV2" s="198"/>
      <c r="FFW2" s="198"/>
      <c r="FFX2" s="198"/>
      <c r="FFY2" s="198"/>
      <c r="FFZ2" s="198"/>
      <c r="FGA2" s="198"/>
      <c r="FGB2" s="198"/>
      <c r="FGC2" s="198"/>
      <c r="FGD2" s="198"/>
      <c r="FGE2" s="198"/>
      <c r="FGF2" s="198"/>
      <c r="FGG2" s="198"/>
      <c r="FGH2" s="198"/>
      <c r="FGI2" s="198"/>
      <c r="FGJ2" s="198"/>
      <c r="FGK2" s="198"/>
      <c r="FGL2" s="198"/>
      <c r="FGM2" s="198"/>
      <c r="FGN2" s="198"/>
      <c r="FGO2" s="198"/>
      <c r="FGP2" s="198"/>
      <c r="FGQ2" s="198"/>
      <c r="FGR2" s="198"/>
      <c r="FGS2" s="198"/>
      <c r="FGT2" s="198"/>
      <c r="FGU2" s="198"/>
      <c r="FGV2" s="198"/>
      <c r="FGW2" s="198"/>
      <c r="FGX2" s="198"/>
      <c r="FGY2" s="198"/>
      <c r="FGZ2" s="198"/>
      <c r="FHA2" s="198"/>
      <c r="FHB2" s="198"/>
      <c r="FHC2" s="198"/>
      <c r="FHD2" s="198"/>
      <c r="FHE2" s="198"/>
      <c r="FHF2" s="198"/>
      <c r="FHG2" s="198"/>
      <c r="FHH2" s="198"/>
      <c r="FHI2" s="198"/>
      <c r="FHJ2" s="198"/>
      <c r="FHK2" s="198"/>
      <c r="FHL2" s="198"/>
      <c r="FHM2" s="198"/>
      <c r="FHN2" s="198"/>
      <c r="FHO2" s="198"/>
      <c r="FHP2" s="198"/>
      <c r="FHQ2" s="198"/>
      <c r="FHR2" s="198"/>
      <c r="FHS2" s="198"/>
      <c r="FHT2" s="198"/>
      <c r="FHU2" s="198"/>
      <c r="FHV2" s="198"/>
      <c r="FHW2" s="198"/>
      <c r="FHX2" s="198"/>
      <c r="FHY2" s="198"/>
      <c r="FHZ2" s="198"/>
      <c r="FIA2" s="198"/>
      <c r="FIB2" s="198"/>
      <c r="FIC2" s="198"/>
      <c r="FID2" s="198"/>
      <c r="FIE2" s="198"/>
      <c r="FIF2" s="198"/>
      <c r="FIG2" s="198"/>
      <c r="FIH2" s="198"/>
      <c r="FII2" s="198"/>
      <c r="FIJ2" s="198"/>
      <c r="FIK2" s="198"/>
      <c r="FIL2" s="198"/>
      <c r="FIM2" s="198"/>
      <c r="FIN2" s="198"/>
      <c r="FIO2" s="198"/>
      <c r="FIP2" s="198"/>
      <c r="FIQ2" s="198"/>
      <c r="FIR2" s="198"/>
      <c r="FIS2" s="198"/>
      <c r="FIT2" s="198"/>
      <c r="FIU2" s="198"/>
      <c r="FIV2" s="198"/>
      <c r="FIW2" s="198"/>
      <c r="FIX2" s="198"/>
      <c r="FIY2" s="198"/>
      <c r="FIZ2" s="198"/>
      <c r="FJA2" s="198"/>
      <c r="FJB2" s="198"/>
      <c r="FJC2" s="198"/>
      <c r="FJD2" s="198"/>
      <c r="FJE2" s="198"/>
      <c r="FJF2" s="198"/>
      <c r="FJG2" s="198"/>
      <c r="FJH2" s="198"/>
      <c r="FJI2" s="198"/>
      <c r="FJJ2" s="198"/>
      <c r="FJK2" s="198"/>
      <c r="FJL2" s="198"/>
      <c r="FJM2" s="198"/>
      <c r="FJN2" s="198"/>
      <c r="FJO2" s="198"/>
      <c r="FJP2" s="198"/>
      <c r="FJQ2" s="198"/>
      <c r="FJR2" s="198"/>
      <c r="FJS2" s="198"/>
      <c r="FJT2" s="198"/>
      <c r="FJU2" s="198"/>
      <c r="FJV2" s="198"/>
      <c r="FJW2" s="198"/>
      <c r="FJX2" s="198"/>
      <c r="FJY2" s="198"/>
      <c r="FJZ2" s="198"/>
      <c r="FKA2" s="198"/>
      <c r="FKB2" s="198"/>
      <c r="FKC2" s="198"/>
      <c r="FKD2" s="198"/>
      <c r="FKE2" s="198"/>
      <c r="FKF2" s="198"/>
      <c r="FKG2" s="198"/>
      <c r="FKH2" s="198"/>
      <c r="FKI2" s="198"/>
      <c r="FKJ2" s="198"/>
      <c r="FKK2" s="198"/>
      <c r="FKL2" s="198"/>
      <c r="FKM2" s="198"/>
      <c r="FKN2" s="198"/>
      <c r="FKO2" s="198"/>
      <c r="FKP2" s="198"/>
      <c r="FKQ2" s="198"/>
      <c r="FKR2" s="198"/>
      <c r="FKS2" s="198"/>
      <c r="FKT2" s="198"/>
      <c r="FKU2" s="198"/>
      <c r="FKV2" s="198"/>
      <c r="FKW2" s="198"/>
      <c r="FKX2" s="198"/>
      <c r="FKY2" s="198"/>
      <c r="FKZ2" s="198"/>
      <c r="FLA2" s="198"/>
      <c r="FLB2" s="198"/>
      <c r="FLC2" s="198"/>
      <c r="FLD2" s="198"/>
      <c r="FLE2" s="198"/>
      <c r="FLF2" s="198"/>
      <c r="FLG2" s="198"/>
      <c r="FLH2" s="198"/>
      <c r="FLI2" s="198"/>
      <c r="FLJ2" s="198"/>
      <c r="FLK2" s="198"/>
      <c r="FLL2" s="198"/>
      <c r="FLM2" s="198"/>
      <c r="FLN2" s="198"/>
      <c r="FLO2" s="198"/>
      <c r="FLP2" s="198"/>
      <c r="FLQ2" s="198"/>
      <c r="FLR2" s="198"/>
      <c r="FLS2" s="198"/>
      <c r="FLT2" s="198"/>
      <c r="FLU2" s="198"/>
      <c r="FLV2" s="198"/>
      <c r="FLW2" s="198"/>
      <c r="FLX2" s="198"/>
      <c r="FLY2" s="198"/>
      <c r="FLZ2" s="198"/>
      <c r="FMA2" s="198"/>
      <c r="FMB2" s="198"/>
      <c r="FMC2" s="198"/>
      <c r="FMD2" s="198"/>
      <c r="FME2" s="198"/>
      <c r="FMF2" s="198"/>
      <c r="FMG2" s="198"/>
      <c r="FMH2" s="198"/>
      <c r="FMI2" s="198"/>
      <c r="FMJ2" s="198"/>
      <c r="FMK2" s="198"/>
      <c r="FML2" s="198"/>
      <c r="FMM2" s="198"/>
      <c r="FMN2" s="198"/>
      <c r="FMO2" s="198"/>
      <c r="FMP2" s="198"/>
      <c r="FMQ2" s="198"/>
      <c r="FMR2" s="198"/>
      <c r="FMS2" s="198"/>
      <c r="FMT2" s="198"/>
      <c r="FMU2" s="198"/>
      <c r="FMV2" s="198"/>
      <c r="FMW2" s="198"/>
      <c r="FMX2" s="198"/>
      <c r="FMY2" s="198"/>
      <c r="FMZ2" s="198"/>
      <c r="FNA2" s="198"/>
      <c r="FNB2" s="198"/>
      <c r="FNC2" s="198"/>
      <c r="FND2" s="198"/>
      <c r="FNE2" s="198"/>
      <c r="FNF2" s="198"/>
      <c r="FNG2" s="198"/>
      <c r="FNH2" s="198"/>
      <c r="FNI2" s="198"/>
      <c r="FNJ2" s="198"/>
      <c r="FNK2" s="198"/>
      <c r="FNL2" s="198"/>
      <c r="FNM2" s="198"/>
      <c r="FNN2" s="198"/>
      <c r="FNO2" s="198"/>
      <c r="FNP2" s="198"/>
      <c r="FNQ2" s="198"/>
      <c r="FNR2" s="198"/>
      <c r="FNS2" s="198"/>
      <c r="FNT2" s="198"/>
      <c r="FNU2" s="198"/>
      <c r="FNV2" s="198"/>
      <c r="FNW2" s="198"/>
      <c r="FNX2" s="198"/>
      <c r="FNY2" s="198"/>
      <c r="FNZ2" s="198"/>
      <c r="FOA2" s="198"/>
      <c r="FOB2" s="198"/>
      <c r="FOC2" s="198"/>
      <c r="FOD2" s="198"/>
      <c r="FOE2" s="198"/>
      <c r="FOF2" s="198"/>
      <c r="FOG2" s="198"/>
      <c r="FOH2" s="198"/>
      <c r="FOI2" s="198"/>
      <c r="FOJ2" s="198"/>
      <c r="FOK2" s="198"/>
      <c r="FOL2" s="198"/>
      <c r="FOM2" s="198"/>
      <c r="FON2" s="198"/>
      <c r="FOO2" s="198"/>
      <c r="FOP2" s="198"/>
      <c r="FOQ2" s="198"/>
      <c r="FOR2" s="198"/>
      <c r="FOS2" s="198"/>
      <c r="FOT2" s="198"/>
      <c r="FOU2" s="198"/>
      <c r="FOV2" s="198"/>
      <c r="FOW2" s="198"/>
      <c r="FOX2" s="198"/>
      <c r="FOY2" s="198"/>
      <c r="FOZ2" s="198"/>
      <c r="FPA2" s="198"/>
      <c r="FPB2" s="198"/>
      <c r="FPC2" s="198"/>
      <c r="FPD2" s="198"/>
      <c r="FPE2" s="198"/>
      <c r="FPF2" s="198"/>
      <c r="FPG2" s="198"/>
      <c r="FPH2" s="198"/>
      <c r="FPI2" s="198"/>
      <c r="FPJ2" s="198"/>
      <c r="FPK2" s="198"/>
      <c r="FPL2" s="198"/>
      <c r="FPM2" s="198"/>
      <c r="FPN2" s="198"/>
      <c r="FPO2" s="198"/>
      <c r="FPP2" s="198"/>
      <c r="FPQ2" s="198"/>
      <c r="FPR2" s="198"/>
      <c r="FPS2" s="198"/>
      <c r="FPT2" s="198"/>
      <c r="FPU2" s="198"/>
      <c r="FPV2" s="198"/>
      <c r="FPW2" s="198"/>
      <c r="FPX2" s="198"/>
      <c r="FPY2" s="198"/>
      <c r="FPZ2" s="198"/>
      <c r="FQA2" s="198"/>
      <c r="FQB2" s="198"/>
      <c r="FQC2" s="198"/>
      <c r="FQD2" s="198"/>
      <c r="FQE2" s="198"/>
      <c r="FQF2" s="198"/>
      <c r="FQG2" s="198"/>
      <c r="FQH2" s="198"/>
      <c r="FQI2" s="198"/>
      <c r="FQJ2" s="198"/>
      <c r="FQK2" s="198"/>
      <c r="FQL2" s="198"/>
      <c r="FQM2" s="198"/>
      <c r="FQN2" s="198"/>
      <c r="FQO2" s="198"/>
      <c r="FQP2" s="198"/>
      <c r="FQQ2" s="198"/>
      <c r="FQR2" s="198"/>
      <c r="FQS2" s="198"/>
      <c r="FQT2" s="198"/>
      <c r="FQU2" s="198"/>
      <c r="FQV2" s="198"/>
      <c r="FQW2" s="198"/>
      <c r="FQX2" s="198"/>
      <c r="FQY2" s="198"/>
      <c r="FQZ2" s="198"/>
      <c r="FRA2" s="198"/>
      <c r="FRB2" s="198"/>
      <c r="FRC2" s="198"/>
      <c r="FRD2" s="198"/>
      <c r="FRE2" s="198"/>
      <c r="FRF2" s="198"/>
      <c r="FRG2" s="198"/>
      <c r="FRH2" s="198"/>
      <c r="FRI2" s="198"/>
      <c r="FRJ2" s="198"/>
      <c r="FRK2" s="198"/>
      <c r="FRL2" s="198"/>
      <c r="FRM2" s="198"/>
      <c r="FRN2" s="198"/>
      <c r="FRO2" s="198"/>
      <c r="FRP2" s="198"/>
      <c r="FRQ2" s="198"/>
      <c r="FRR2" s="198"/>
      <c r="FRS2" s="198"/>
      <c r="FRT2" s="198"/>
      <c r="FRU2" s="198"/>
      <c r="FRV2" s="198"/>
      <c r="FRW2" s="198"/>
      <c r="FRX2" s="198"/>
      <c r="FRY2" s="198"/>
      <c r="FRZ2" s="198"/>
      <c r="FSA2" s="198"/>
      <c r="FSB2" s="198"/>
      <c r="FSC2" s="198"/>
      <c r="FSD2" s="198"/>
      <c r="FSE2" s="198"/>
      <c r="FSF2" s="198"/>
      <c r="FSG2" s="198"/>
      <c r="FSH2" s="198"/>
      <c r="FSI2" s="198"/>
      <c r="FSJ2" s="198"/>
      <c r="FSK2" s="198"/>
      <c r="FSL2" s="198"/>
      <c r="FSM2" s="198"/>
      <c r="FSN2" s="198"/>
      <c r="FSO2" s="198"/>
      <c r="FSP2" s="198"/>
      <c r="FSQ2" s="198"/>
      <c r="FSR2" s="198"/>
      <c r="FSS2" s="198"/>
      <c r="FST2" s="198"/>
      <c r="FSU2" s="198"/>
      <c r="FSV2" s="198"/>
      <c r="FSW2" s="198"/>
      <c r="FSX2" s="198"/>
      <c r="FSY2" s="198"/>
      <c r="FSZ2" s="198"/>
      <c r="FTA2" s="198"/>
      <c r="FTB2" s="198"/>
      <c r="FTC2" s="198"/>
      <c r="FTD2" s="198"/>
      <c r="FTE2" s="198"/>
      <c r="FTF2" s="198"/>
      <c r="FTG2" s="198"/>
      <c r="FTH2" s="198"/>
      <c r="FTI2" s="198"/>
      <c r="FTJ2" s="198"/>
      <c r="FTK2" s="198"/>
      <c r="FTL2" s="198"/>
      <c r="FTM2" s="198"/>
      <c r="FTN2" s="198"/>
      <c r="FTO2" s="198"/>
      <c r="FTP2" s="198"/>
      <c r="FTQ2" s="198"/>
      <c r="FTR2" s="198"/>
      <c r="FTS2" s="198"/>
      <c r="FTT2" s="198"/>
      <c r="FTU2" s="198"/>
      <c r="FTV2" s="198"/>
      <c r="FTW2" s="198"/>
      <c r="FTX2" s="198"/>
      <c r="FTY2" s="198"/>
      <c r="FTZ2" s="198"/>
      <c r="FUA2" s="198"/>
      <c r="FUB2" s="198"/>
      <c r="FUC2" s="198"/>
      <c r="FUD2" s="198"/>
      <c r="FUE2" s="198"/>
      <c r="FUF2" s="198"/>
      <c r="FUG2" s="198"/>
      <c r="FUH2" s="198"/>
      <c r="FUI2" s="198"/>
      <c r="FUJ2" s="198"/>
      <c r="FUK2" s="198"/>
      <c r="FUL2" s="198"/>
      <c r="FUM2" s="198"/>
      <c r="FUN2" s="198"/>
      <c r="FUO2" s="198"/>
      <c r="FUP2" s="198"/>
      <c r="FUQ2" s="198"/>
      <c r="FUR2" s="198"/>
      <c r="FUS2" s="198"/>
      <c r="FUT2" s="198"/>
      <c r="FUU2" s="198"/>
      <c r="FUV2" s="198"/>
      <c r="FUW2" s="198"/>
      <c r="FUX2" s="198"/>
      <c r="FUY2" s="198"/>
      <c r="FUZ2" s="198"/>
      <c r="FVA2" s="198"/>
      <c r="FVB2" s="198"/>
      <c r="FVC2" s="198"/>
      <c r="FVD2" s="198"/>
      <c r="FVE2" s="198"/>
      <c r="FVF2" s="198"/>
      <c r="FVG2" s="198"/>
      <c r="FVH2" s="198"/>
      <c r="FVI2" s="198"/>
      <c r="FVJ2" s="198"/>
      <c r="FVK2" s="198"/>
      <c r="FVL2" s="198"/>
      <c r="FVM2" s="198"/>
      <c r="FVN2" s="198"/>
      <c r="FVO2" s="198"/>
      <c r="FVP2" s="198"/>
      <c r="FVQ2" s="198"/>
      <c r="FVR2" s="198"/>
      <c r="FVS2" s="198"/>
      <c r="FVT2" s="198"/>
      <c r="FVU2" s="198"/>
      <c r="FVV2" s="198"/>
      <c r="FVW2" s="198"/>
      <c r="FVX2" s="198"/>
      <c r="FVY2" s="198"/>
      <c r="FVZ2" s="198"/>
      <c r="FWA2" s="198"/>
      <c r="FWB2" s="198"/>
      <c r="FWC2" s="198"/>
      <c r="FWD2" s="198"/>
      <c r="FWE2" s="198"/>
      <c r="FWF2" s="198"/>
      <c r="FWG2" s="198"/>
      <c r="FWH2" s="198"/>
      <c r="FWI2" s="198"/>
      <c r="FWJ2" s="198"/>
      <c r="FWK2" s="198"/>
      <c r="FWL2" s="198"/>
      <c r="FWM2" s="198"/>
      <c r="FWN2" s="198"/>
      <c r="FWO2" s="198"/>
      <c r="FWP2" s="198"/>
      <c r="FWQ2" s="198"/>
      <c r="FWR2" s="198"/>
      <c r="FWS2" s="198"/>
      <c r="FWT2" s="198"/>
      <c r="FWU2" s="198"/>
      <c r="FWV2" s="198"/>
      <c r="FWW2" s="198"/>
      <c r="FWX2" s="198"/>
      <c r="FWY2" s="198"/>
      <c r="FWZ2" s="198"/>
      <c r="FXA2" s="198"/>
      <c r="FXB2" s="198"/>
      <c r="FXC2" s="198"/>
      <c r="FXD2" s="198"/>
      <c r="FXE2" s="198"/>
      <c r="FXF2" s="198"/>
      <c r="FXG2" s="198"/>
      <c r="FXH2" s="198"/>
      <c r="FXI2" s="198"/>
      <c r="FXJ2" s="198"/>
      <c r="FXK2" s="198"/>
      <c r="FXL2" s="198"/>
      <c r="FXM2" s="198"/>
      <c r="FXN2" s="198"/>
      <c r="FXO2" s="198"/>
      <c r="FXP2" s="198"/>
      <c r="FXQ2" s="198"/>
      <c r="FXR2" s="198"/>
      <c r="FXS2" s="198"/>
      <c r="FXT2" s="198"/>
      <c r="FXU2" s="198"/>
      <c r="FXV2" s="198"/>
      <c r="FXW2" s="198"/>
      <c r="FXX2" s="198"/>
      <c r="FXY2" s="198"/>
      <c r="FXZ2" s="198"/>
      <c r="FYA2" s="198"/>
      <c r="FYB2" s="198"/>
      <c r="FYC2" s="198"/>
      <c r="FYD2" s="198"/>
      <c r="FYE2" s="198"/>
      <c r="FYF2" s="198"/>
      <c r="FYG2" s="198"/>
      <c r="FYH2" s="198"/>
      <c r="FYI2" s="198"/>
      <c r="FYJ2" s="198"/>
      <c r="FYK2" s="198"/>
      <c r="FYL2" s="198"/>
      <c r="FYM2" s="198"/>
      <c r="FYN2" s="198"/>
      <c r="FYO2" s="198"/>
      <c r="FYP2" s="198"/>
      <c r="FYQ2" s="198"/>
      <c r="FYR2" s="198"/>
      <c r="FYS2" s="198"/>
      <c r="FYT2" s="198"/>
      <c r="FYU2" s="198"/>
      <c r="FYV2" s="198"/>
      <c r="FYW2" s="198"/>
      <c r="FYX2" s="198"/>
      <c r="FYY2" s="198"/>
      <c r="FYZ2" s="198"/>
      <c r="FZA2" s="198"/>
      <c r="FZB2" s="198"/>
      <c r="FZC2" s="198"/>
      <c r="FZD2" s="198"/>
      <c r="FZE2" s="198"/>
      <c r="FZF2" s="198"/>
      <c r="FZG2" s="198"/>
      <c r="FZH2" s="198"/>
      <c r="FZI2" s="198"/>
      <c r="FZJ2" s="198"/>
      <c r="FZK2" s="198"/>
      <c r="FZL2" s="198"/>
      <c r="FZM2" s="198"/>
      <c r="FZN2" s="198"/>
      <c r="FZO2" s="198"/>
      <c r="FZP2" s="198"/>
      <c r="FZQ2" s="198"/>
      <c r="FZR2" s="198"/>
      <c r="FZS2" s="198"/>
      <c r="FZT2" s="198"/>
      <c r="FZU2" s="198"/>
      <c r="FZV2" s="198"/>
      <c r="FZW2" s="198"/>
      <c r="FZX2" s="198"/>
      <c r="FZY2" s="198"/>
      <c r="FZZ2" s="198"/>
      <c r="GAA2" s="198"/>
      <c r="GAB2" s="198"/>
      <c r="GAC2" s="198"/>
      <c r="GAD2" s="198"/>
      <c r="GAE2" s="198"/>
      <c r="GAF2" s="198"/>
      <c r="GAG2" s="198"/>
      <c r="GAH2" s="198"/>
      <c r="GAI2" s="198"/>
      <c r="GAJ2" s="198"/>
      <c r="GAK2" s="198"/>
      <c r="GAL2" s="198"/>
      <c r="GAM2" s="198"/>
      <c r="GAN2" s="198"/>
      <c r="GAO2" s="198"/>
      <c r="GAP2" s="198"/>
      <c r="GAQ2" s="198"/>
      <c r="GAR2" s="198"/>
      <c r="GAS2" s="198"/>
      <c r="GAT2" s="198"/>
      <c r="GAU2" s="198"/>
      <c r="GAV2" s="198"/>
      <c r="GAW2" s="198"/>
      <c r="GAX2" s="198"/>
      <c r="GAY2" s="198"/>
      <c r="GAZ2" s="198"/>
      <c r="GBA2" s="198"/>
      <c r="GBB2" s="198"/>
      <c r="GBC2" s="198"/>
      <c r="GBD2" s="198"/>
      <c r="GBE2" s="198"/>
      <c r="GBF2" s="198"/>
      <c r="GBG2" s="198"/>
      <c r="GBH2" s="198"/>
      <c r="GBI2" s="198"/>
      <c r="GBJ2" s="198"/>
      <c r="GBK2" s="198"/>
      <c r="GBL2" s="198"/>
      <c r="GBM2" s="198"/>
      <c r="GBN2" s="198"/>
      <c r="GBO2" s="198"/>
      <c r="GBP2" s="198"/>
      <c r="GBQ2" s="198"/>
      <c r="GBR2" s="198"/>
      <c r="GBS2" s="198"/>
      <c r="GBT2" s="198"/>
      <c r="GBU2" s="198"/>
      <c r="GBV2" s="198"/>
      <c r="GBW2" s="198"/>
      <c r="GBX2" s="198"/>
      <c r="GBY2" s="198"/>
      <c r="GBZ2" s="198"/>
      <c r="GCA2" s="198"/>
      <c r="GCB2" s="198"/>
      <c r="GCC2" s="198"/>
      <c r="GCD2" s="198"/>
      <c r="GCE2" s="198"/>
      <c r="GCF2" s="198"/>
      <c r="GCG2" s="198"/>
      <c r="GCH2" s="198"/>
      <c r="GCI2" s="198"/>
      <c r="GCJ2" s="198"/>
      <c r="GCK2" s="198"/>
      <c r="GCL2" s="198"/>
      <c r="GCM2" s="198"/>
      <c r="GCN2" s="198"/>
      <c r="GCO2" s="198"/>
      <c r="GCP2" s="198"/>
      <c r="GCQ2" s="198"/>
      <c r="GCR2" s="198"/>
      <c r="GCS2" s="198"/>
      <c r="GCT2" s="198"/>
      <c r="GCU2" s="198"/>
      <c r="GCV2" s="198"/>
      <c r="GCW2" s="198"/>
      <c r="GCX2" s="198"/>
      <c r="GCY2" s="198"/>
      <c r="GCZ2" s="198"/>
      <c r="GDA2" s="198"/>
      <c r="GDB2" s="198"/>
      <c r="GDC2" s="198"/>
      <c r="GDD2" s="198"/>
      <c r="GDE2" s="198"/>
      <c r="GDF2" s="198"/>
      <c r="GDG2" s="198"/>
      <c r="GDH2" s="198"/>
      <c r="GDI2" s="198"/>
      <c r="GDJ2" s="198"/>
      <c r="GDK2" s="198"/>
      <c r="GDL2" s="198"/>
      <c r="GDM2" s="198"/>
      <c r="GDN2" s="198"/>
      <c r="GDO2" s="198"/>
      <c r="GDP2" s="198"/>
      <c r="GDQ2" s="198"/>
      <c r="GDR2" s="198"/>
      <c r="GDS2" s="198"/>
      <c r="GDT2" s="198"/>
      <c r="GDU2" s="198"/>
      <c r="GDV2" s="198"/>
      <c r="GDW2" s="198"/>
      <c r="GDX2" s="198"/>
      <c r="GDY2" s="198"/>
      <c r="GDZ2" s="198"/>
      <c r="GEA2" s="198"/>
      <c r="GEB2" s="198"/>
      <c r="GEC2" s="198"/>
      <c r="GED2" s="198"/>
      <c r="GEE2" s="198"/>
      <c r="GEF2" s="198"/>
      <c r="GEG2" s="198"/>
      <c r="GEH2" s="198"/>
      <c r="GEI2" s="198"/>
      <c r="GEJ2" s="198"/>
      <c r="GEK2" s="198"/>
      <c r="GEL2" s="198"/>
      <c r="GEM2" s="198"/>
      <c r="GEN2" s="198"/>
      <c r="GEO2" s="198"/>
      <c r="GEP2" s="198"/>
      <c r="GEQ2" s="198"/>
      <c r="GER2" s="198"/>
      <c r="GES2" s="198"/>
      <c r="GET2" s="198"/>
      <c r="GEU2" s="198"/>
      <c r="GEV2" s="198"/>
      <c r="GEW2" s="198"/>
      <c r="GEX2" s="198"/>
      <c r="GEY2" s="198"/>
      <c r="GEZ2" s="198"/>
      <c r="GFA2" s="198"/>
      <c r="GFB2" s="198"/>
      <c r="GFC2" s="198"/>
      <c r="GFD2" s="198"/>
      <c r="GFE2" s="198"/>
      <c r="GFF2" s="198"/>
      <c r="GFG2" s="198"/>
      <c r="GFH2" s="198"/>
      <c r="GFI2" s="198"/>
      <c r="GFJ2" s="198"/>
      <c r="GFK2" s="198"/>
      <c r="GFL2" s="198"/>
      <c r="GFM2" s="198"/>
      <c r="GFN2" s="198"/>
      <c r="GFO2" s="198"/>
      <c r="GFP2" s="198"/>
      <c r="GFQ2" s="198"/>
      <c r="GFR2" s="198"/>
      <c r="GFS2" s="198"/>
      <c r="GFT2" s="198"/>
      <c r="GFU2" s="198"/>
      <c r="GFV2" s="198"/>
      <c r="GFW2" s="198"/>
      <c r="GFX2" s="198"/>
      <c r="GFY2" s="198"/>
      <c r="GFZ2" s="198"/>
      <c r="GGA2" s="198"/>
      <c r="GGB2" s="198"/>
      <c r="GGC2" s="198"/>
      <c r="GGD2" s="198"/>
      <c r="GGE2" s="198"/>
      <c r="GGF2" s="198"/>
      <c r="GGG2" s="198"/>
      <c r="GGH2" s="198"/>
      <c r="GGI2" s="198"/>
      <c r="GGJ2" s="198"/>
      <c r="GGK2" s="198"/>
      <c r="GGL2" s="198"/>
      <c r="GGM2" s="198"/>
      <c r="GGN2" s="198"/>
      <c r="GGO2" s="198"/>
      <c r="GGP2" s="198"/>
      <c r="GGQ2" s="198"/>
      <c r="GGR2" s="198"/>
      <c r="GGS2" s="198"/>
      <c r="GGT2" s="198"/>
      <c r="GGU2" s="198"/>
      <c r="GGV2" s="198"/>
      <c r="GGW2" s="198"/>
      <c r="GGX2" s="198"/>
      <c r="GGY2" s="198"/>
      <c r="GGZ2" s="198"/>
      <c r="GHA2" s="198"/>
      <c r="GHB2" s="198"/>
      <c r="GHC2" s="198"/>
      <c r="GHD2" s="198"/>
      <c r="GHE2" s="198"/>
      <c r="GHF2" s="198"/>
      <c r="GHG2" s="198"/>
      <c r="GHH2" s="198"/>
      <c r="GHI2" s="198"/>
      <c r="GHJ2" s="198"/>
      <c r="GHK2" s="198"/>
      <c r="GHL2" s="198"/>
      <c r="GHM2" s="198"/>
      <c r="GHN2" s="198"/>
      <c r="GHO2" s="198"/>
      <c r="GHP2" s="198"/>
      <c r="GHQ2" s="198"/>
      <c r="GHR2" s="198"/>
      <c r="GHS2" s="198"/>
      <c r="GHT2" s="198"/>
      <c r="GHU2" s="198"/>
      <c r="GHV2" s="198"/>
      <c r="GHW2" s="198"/>
      <c r="GHX2" s="198"/>
      <c r="GHY2" s="198"/>
      <c r="GHZ2" s="198"/>
      <c r="GIA2" s="198"/>
      <c r="GIB2" s="198"/>
      <c r="GIC2" s="198"/>
      <c r="GID2" s="198"/>
      <c r="GIE2" s="198"/>
      <c r="GIF2" s="198"/>
      <c r="GIG2" s="198"/>
      <c r="GIH2" s="198"/>
      <c r="GII2" s="198"/>
      <c r="GIJ2" s="198"/>
      <c r="GIK2" s="198"/>
      <c r="GIL2" s="198"/>
      <c r="GIM2" s="198"/>
      <c r="GIN2" s="198"/>
      <c r="GIO2" s="198"/>
      <c r="GIP2" s="198"/>
      <c r="GIQ2" s="198"/>
      <c r="GIR2" s="198"/>
      <c r="GIS2" s="198"/>
      <c r="GIT2" s="198"/>
      <c r="GIU2" s="198"/>
      <c r="GIV2" s="198"/>
      <c r="GIW2" s="198"/>
      <c r="GIX2" s="198"/>
      <c r="GIY2" s="198"/>
      <c r="GIZ2" s="198"/>
      <c r="GJA2" s="198"/>
      <c r="GJB2" s="198"/>
      <c r="GJC2" s="198"/>
      <c r="GJD2" s="198"/>
      <c r="GJE2" s="198"/>
      <c r="GJF2" s="198"/>
      <c r="GJG2" s="198"/>
      <c r="GJH2" s="198"/>
      <c r="GJI2" s="198"/>
      <c r="GJJ2" s="198"/>
      <c r="GJK2" s="198"/>
      <c r="GJL2" s="198"/>
      <c r="GJM2" s="198"/>
      <c r="GJN2" s="198"/>
      <c r="GJO2" s="198"/>
      <c r="GJP2" s="198"/>
      <c r="GJQ2" s="198"/>
      <c r="GJR2" s="198"/>
      <c r="GJS2" s="198"/>
      <c r="GJT2" s="198"/>
      <c r="GJU2" s="198"/>
      <c r="GJV2" s="198"/>
      <c r="GJW2" s="198"/>
      <c r="GJX2" s="198"/>
      <c r="GJY2" s="198"/>
      <c r="GJZ2" s="198"/>
      <c r="GKA2" s="198"/>
      <c r="GKB2" s="198"/>
      <c r="GKC2" s="198"/>
      <c r="GKD2" s="198"/>
      <c r="GKE2" s="198"/>
      <c r="GKF2" s="198"/>
      <c r="GKG2" s="198"/>
      <c r="GKH2" s="198"/>
      <c r="GKI2" s="198"/>
      <c r="GKJ2" s="198"/>
      <c r="GKK2" s="198"/>
      <c r="GKL2" s="198"/>
      <c r="GKM2" s="198"/>
      <c r="GKN2" s="198"/>
      <c r="GKO2" s="198"/>
      <c r="GKP2" s="198"/>
      <c r="GKQ2" s="198"/>
      <c r="GKR2" s="198"/>
      <c r="GKS2" s="198"/>
      <c r="GKT2" s="198"/>
      <c r="GKU2" s="198"/>
      <c r="GKV2" s="198"/>
      <c r="GKW2" s="198"/>
      <c r="GKX2" s="198"/>
      <c r="GKY2" s="198"/>
      <c r="GKZ2" s="198"/>
      <c r="GLA2" s="198"/>
      <c r="GLB2" s="198"/>
      <c r="GLC2" s="198"/>
      <c r="GLD2" s="198"/>
      <c r="GLE2" s="198"/>
      <c r="GLF2" s="198"/>
      <c r="GLG2" s="198"/>
      <c r="GLH2" s="198"/>
      <c r="GLI2" s="198"/>
      <c r="GLJ2" s="198"/>
      <c r="GLK2" s="198"/>
      <c r="GLL2" s="198"/>
      <c r="GLM2" s="198"/>
      <c r="GLN2" s="198"/>
      <c r="GLO2" s="198"/>
      <c r="GLP2" s="198"/>
      <c r="GLQ2" s="198"/>
      <c r="GLR2" s="198"/>
      <c r="GLS2" s="198"/>
      <c r="GLT2" s="198"/>
      <c r="GLU2" s="198"/>
      <c r="GLV2" s="198"/>
      <c r="GLW2" s="198"/>
      <c r="GLX2" s="198"/>
      <c r="GLY2" s="198"/>
      <c r="GLZ2" s="198"/>
      <c r="GMA2" s="198"/>
      <c r="GMB2" s="198"/>
      <c r="GMC2" s="198"/>
      <c r="GMD2" s="198"/>
      <c r="GME2" s="198"/>
      <c r="GMF2" s="198"/>
      <c r="GMG2" s="198"/>
      <c r="GMH2" s="198"/>
      <c r="GMI2" s="198"/>
      <c r="GMJ2" s="198"/>
      <c r="GMK2" s="198"/>
      <c r="GML2" s="198"/>
      <c r="GMM2" s="198"/>
      <c r="GMN2" s="198"/>
      <c r="GMO2" s="198"/>
      <c r="GMP2" s="198"/>
      <c r="GMQ2" s="198"/>
      <c r="GMR2" s="198"/>
      <c r="GMS2" s="198"/>
      <c r="GMT2" s="198"/>
      <c r="GMU2" s="198"/>
      <c r="GMV2" s="198"/>
      <c r="GMW2" s="198"/>
      <c r="GMX2" s="198"/>
      <c r="GMY2" s="198"/>
      <c r="GMZ2" s="198"/>
      <c r="GNA2" s="198"/>
      <c r="GNB2" s="198"/>
      <c r="GNC2" s="198"/>
      <c r="GND2" s="198"/>
      <c r="GNE2" s="198"/>
      <c r="GNF2" s="198"/>
      <c r="GNG2" s="198"/>
      <c r="GNH2" s="198"/>
      <c r="GNI2" s="198"/>
      <c r="GNJ2" s="198"/>
      <c r="GNK2" s="198"/>
      <c r="GNL2" s="198"/>
      <c r="GNM2" s="198"/>
      <c r="GNN2" s="198"/>
      <c r="GNO2" s="198"/>
      <c r="GNP2" s="198"/>
      <c r="GNQ2" s="198"/>
      <c r="GNR2" s="198"/>
      <c r="GNS2" s="198"/>
      <c r="GNT2" s="198"/>
      <c r="GNU2" s="198"/>
      <c r="GNV2" s="198"/>
      <c r="GNW2" s="198"/>
      <c r="GNX2" s="198"/>
      <c r="GNY2" s="198"/>
      <c r="GNZ2" s="198"/>
      <c r="GOA2" s="198"/>
      <c r="GOB2" s="198"/>
      <c r="GOC2" s="198"/>
      <c r="GOD2" s="198"/>
      <c r="GOE2" s="198"/>
      <c r="GOF2" s="198"/>
      <c r="GOG2" s="198"/>
      <c r="GOH2" s="198"/>
      <c r="GOI2" s="198"/>
      <c r="GOJ2" s="198"/>
      <c r="GOK2" s="198"/>
      <c r="GOL2" s="198"/>
      <c r="GOM2" s="198"/>
      <c r="GON2" s="198"/>
      <c r="GOO2" s="198"/>
      <c r="GOP2" s="198"/>
      <c r="GOQ2" s="198"/>
      <c r="GOR2" s="198"/>
      <c r="GOS2" s="198"/>
      <c r="GOT2" s="198"/>
      <c r="GOU2" s="198"/>
      <c r="GOV2" s="198"/>
      <c r="GOW2" s="198"/>
      <c r="GOX2" s="198"/>
      <c r="GOY2" s="198"/>
      <c r="GOZ2" s="198"/>
      <c r="GPA2" s="198"/>
      <c r="GPB2" s="198"/>
      <c r="GPC2" s="198"/>
      <c r="GPD2" s="198"/>
      <c r="GPE2" s="198"/>
      <c r="GPF2" s="198"/>
      <c r="GPG2" s="198"/>
      <c r="GPH2" s="198"/>
      <c r="GPI2" s="198"/>
      <c r="GPJ2" s="198"/>
      <c r="GPK2" s="198"/>
      <c r="GPL2" s="198"/>
      <c r="GPM2" s="198"/>
      <c r="GPN2" s="198"/>
      <c r="GPO2" s="198"/>
      <c r="GPP2" s="198"/>
      <c r="GPQ2" s="198"/>
      <c r="GPR2" s="198"/>
      <c r="GPS2" s="198"/>
      <c r="GPT2" s="198"/>
      <c r="GPU2" s="198"/>
      <c r="GPV2" s="198"/>
      <c r="GPW2" s="198"/>
      <c r="GPX2" s="198"/>
      <c r="GPY2" s="198"/>
      <c r="GPZ2" s="198"/>
      <c r="GQA2" s="198"/>
      <c r="GQB2" s="198"/>
      <c r="GQC2" s="198"/>
      <c r="GQD2" s="198"/>
      <c r="GQE2" s="198"/>
      <c r="GQF2" s="198"/>
      <c r="GQG2" s="198"/>
      <c r="GQH2" s="198"/>
      <c r="GQI2" s="198"/>
      <c r="GQJ2" s="198"/>
      <c r="GQK2" s="198"/>
      <c r="GQL2" s="198"/>
      <c r="GQM2" s="198"/>
      <c r="GQN2" s="198"/>
      <c r="GQO2" s="198"/>
      <c r="GQP2" s="198"/>
      <c r="GQQ2" s="198"/>
      <c r="GQR2" s="198"/>
      <c r="GQS2" s="198"/>
      <c r="GQT2" s="198"/>
      <c r="GQU2" s="198"/>
      <c r="GQV2" s="198"/>
      <c r="GQW2" s="198"/>
      <c r="GQX2" s="198"/>
      <c r="GQY2" s="198"/>
      <c r="GQZ2" s="198"/>
      <c r="GRA2" s="198"/>
      <c r="GRB2" s="198"/>
      <c r="GRC2" s="198"/>
      <c r="GRD2" s="198"/>
      <c r="GRE2" s="198"/>
      <c r="GRF2" s="198"/>
      <c r="GRG2" s="198"/>
      <c r="GRH2" s="198"/>
      <c r="GRI2" s="198"/>
      <c r="GRJ2" s="198"/>
      <c r="GRK2" s="198"/>
      <c r="GRL2" s="198"/>
      <c r="GRM2" s="198"/>
      <c r="GRN2" s="198"/>
      <c r="GRO2" s="198"/>
      <c r="GRP2" s="198"/>
      <c r="GRQ2" s="198"/>
      <c r="GRR2" s="198"/>
      <c r="GRS2" s="198"/>
      <c r="GRT2" s="198"/>
      <c r="GRU2" s="198"/>
      <c r="GRV2" s="198"/>
      <c r="GRW2" s="198"/>
      <c r="GRX2" s="198"/>
      <c r="GRY2" s="198"/>
      <c r="GRZ2" s="198"/>
      <c r="GSA2" s="198"/>
      <c r="GSB2" s="198"/>
      <c r="GSC2" s="198"/>
      <c r="GSD2" s="198"/>
      <c r="GSE2" s="198"/>
      <c r="GSF2" s="198"/>
      <c r="GSG2" s="198"/>
      <c r="GSH2" s="198"/>
      <c r="GSI2" s="198"/>
      <c r="GSJ2" s="198"/>
      <c r="GSK2" s="198"/>
      <c r="GSL2" s="198"/>
      <c r="GSM2" s="198"/>
      <c r="GSN2" s="198"/>
      <c r="GSO2" s="198"/>
      <c r="GSP2" s="198"/>
      <c r="GSQ2" s="198"/>
      <c r="GSR2" s="198"/>
      <c r="GSS2" s="198"/>
      <c r="GST2" s="198"/>
      <c r="GSU2" s="198"/>
      <c r="GSV2" s="198"/>
      <c r="GSW2" s="198"/>
      <c r="GSX2" s="198"/>
      <c r="GSY2" s="198"/>
      <c r="GSZ2" s="198"/>
      <c r="GTA2" s="198"/>
      <c r="GTB2" s="198"/>
      <c r="GTC2" s="198"/>
      <c r="GTD2" s="198"/>
      <c r="GTE2" s="198"/>
      <c r="GTF2" s="198"/>
      <c r="GTG2" s="198"/>
      <c r="GTH2" s="198"/>
      <c r="GTI2" s="198"/>
      <c r="GTJ2" s="198"/>
      <c r="GTK2" s="198"/>
      <c r="GTL2" s="198"/>
      <c r="GTM2" s="198"/>
      <c r="GTN2" s="198"/>
      <c r="GTO2" s="198"/>
      <c r="GTP2" s="198"/>
      <c r="GTQ2" s="198"/>
      <c r="GTR2" s="198"/>
      <c r="GTS2" s="198"/>
      <c r="GTT2" s="198"/>
      <c r="GTU2" s="198"/>
      <c r="GTV2" s="198"/>
      <c r="GTW2" s="198"/>
      <c r="GTX2" s="198"/>
      <c r="GTY2" s="198"/>
      <c r="GTZ2" s="198"/>
      <c r="GUA2" s="198"/>
      <c r="GUB2" s="198"/>
      <c r="GUC2" s="198"/>
      <c r="GUD2" s="198"/>
      <c r="GUE2" s="198"/>
      <c r="GUF2" s="198"/>
      <c r="GUG2" s="198"/>
      <c r="GUH2" s="198"/>
      <c r="GUI2" s="198"/>
      <c r="GUJ2" s="198"/>
      <c r="GUK2" s="198"/>
      <c r="GUL2" s="198"/>
      <c r="GUM2" s="198"/>
      <c r="GUN2" s="198"/>
      <c r="GUO2" s="198"/>
      <c r="GUP2" s="198"/>
      <c r="GUQ2" s="198"/>
      <c r="GUR2" s="198"/>
      <c r="GUS2" s="198"/>
      <c r="GUT2" s="198"/>
      <c r="GUU2" s="198"/>
      <c r="GUV2" s="198"/>
      <c r="GUW2" s="198"/>
      <c r="GUX2" s="198"/>
      <c r="GUY2" s="198"/>
      <c r="GUZ2" s="198"/>
      <c r="GVA2" s="198"/>
      <c r="GVB2" s="198"/>
      <c r="GVC2" s="198"/>
      <c r="GVD2" s="198"/>
      <c r="GVE2" s="198"/>
      <c r="GVF2" s="198"/>
      <c r="GVG2" s="198"/>
      <c r="GVH2" s="198"/>
      <c r="GVI2" s="198"/>
      <c r="GVJ2" s="198"/>
      <c r="GVK2" s="198"/>
      <c r="GVL2" s="198"/>
      <c r="GVM2" s="198"/>
      <c r="GVN2" s="198"/>
      <c r="GVO2" s="198"/>
      <c r="GVP2" s="198"/>
      <c r="GVQ2" s="198"/>
      <c r="GVR2" s="198"/>
      <c r="GVS2" s="198"/>
      <c r="GVT2" s="198"/>
      <c r="GVU2" s="198"/>
      <c r="GVV2" s="198"/>
      <c r="GVW2" s="198"/>
      <c r="GVX2" s="198"/>
      <c r="GVY2" s="198"/>
      <c r="GVZ2" s="198"/>
      <c r="GWA2" s="198"/>
      <c r="GWB2" s="198"/>
      <c r="GWC2" s="198"/>
      <c r="GWD2" s="198"/>
      <c r="GWE2" s="198"/>
      <c r="GWF2" s="198"/>
      <c r="GWG2" s="198"/>
      <c r="GWH2" s="198"/>
      <c r="GWI2" s="198"/>
      <c r="GWJ2" s="198"/>
      <c r="GWK2" s="198"/>
      <c r="GWL2" s="198"/>
      <c r="GWM2" s="198"/>
      <c r="GWN2" s="198"/>
      <c r="GWO2" s="198"/>
      <c r="GWP2" s="198"/>
      <c r="GWQ2" s="198"/>
      <c r="GWR2" s="198"/>
      <c r="GWS2" s="198"/>
      <c r="GWT2" s="198"/>
      <c r="GWU2" s="198"/>
      <c r="GWV2" s="198"/>
      <c r="GWW2" s="198"/>
      <c r="GWX2" s="198"/>
      <c r="GWY2" s="198"/>
      <c r="GWZ2" s="198"/>
      <c r="GXA2" s="198"/>
      <c r="GXB2" s="198"/>
      <c r="GXC2" s="198"/>
      <c r="GXD2" s="198"/>
      <c r="GXE2" s="198"/>
      <c r="GXF2" s="198"/>
      <c r="GXG2" s="198"/>
      <c r="GXH2" s="198"/>
      <c r="GXI2" s="198"/>
      <c r="GXJ2" s="198"/>
      <c r="GXK2" s="198"/>
      <c r="GXL2" s="198"/>
      <c r="GXM2" s="198"/>
      <c r="GXN2" s="198"/>
      <c r="GXO2" s="198"/>
      <c r="GXP2" s="198"/>
      <c r="GXQ2" s="198"/>
      <c r="GXR2" s="198"/>
      <c r="GXS2" s="198"/>
      <c r="GXT2" s="198"/>
      <c r="GXU2" s="198"/>
      <c r="GXV2" s="198"/>
      <c r="GXW2" s="198"/>
      <c r="GXX2" s="198"/>
      <c r="GXY2" s="198"/>
      <c r="GXZ2" s="198"/>
      <c r="GYA2" s="198"/>
      <c r="GYB2" s="198"/>
      <c r="GYC2" s="198"/>
      <c r="GYD2" s="198"/>
      <c r="GYE2" s="198"/>
      <c r="GYF2" s="198"/>
      <c r="GYG2" s="198"/>
      <c r="GYH2" s="198"/>
      <c r="GYI2" s="198"/>
      <c r="GYJ2" s="198"/>
      <c r="GYK2" s="198"/>
      <c r="GYL2" s="198"/>
      <c r="GYM2" s="198"/>
      <c r="GYN2" s="198"/>
      <c r="GYO2" s="198"/>
      <c r="GYP2" s="198"/>
      <c r="GYQ2" s="198"/>
      <c r="GYR2" s="198"/>
      <c r="GYS2" s="198"/>
      <c r="GYT2" s="198"/>
      <c r="GYU2" s="198"/>
      <c r="GYV2" s="198"/>
      <c r="GYW2" s="198"/>
      <c r="GYX2" s="198"/>
      <c r="GYY2" s="198"/>
      <c r="GYZ2" s="198"/>
      <c r="GZA2" s="198"/>
      <c r="GZB2" s="198"/>
      <c r="GZC2" s="198"/>
      <c r="GZD2" s="198"/>
      <c r="GZE2" s="198"/>
      <c r="GZF2" s="198"/>
      <c r="GZG2" s="198"/>
      <c r="GZH2" s="198"/>
      <c r="GZI2" s="198"/>
      <c r="GZJ2" s="198"/>
      <c r="GZK2" s="198"/>
      <c r="GZL2" s="198"/>
      <c r="GZM2" s="198"/>
      <c r="GZN2" s="198"/>
      <c r="GZO2" s="198"/>
      <c r="GZP2" s="198"/>
      <c r="GZQ2" s="198"/>
      <c r="GZR2" s="198"/>
      <c r="GZS2" s="198"/>
      <c r="GZT2" s="198"/>
      <c r="GZU2" s="198"/>
      <c r="GZV2" s="198"/>
      <c r="GZW2" s="198"/>
      <c r="GZX2" s="198"/>
      <c r="GZY2" s="198"/>
      <c r="GZZ2" s="198"/>
      <c r="HAA2" s="198"/>
      <c r="HAB2" s="198"/>
      <c r="HAC2" s="198"/>
      <c r="HAD2" s="198"/>
      <c r="HAE2" s="198"/>
      <c r="HAF2" s="198"/>
      <c r="HAG2" s="198"/>
      <c r="HAH2" s="198"/>
      <c r="HAI2" s="198"/>
      <c r="HAJ2" s="198"/>
      <c r="HAK2" s="198"/>
      <c r="HAL2" s="198"/>
      <c r="HAM2" s="198"/>
      <c r="HAN2" s="198"/>
      <c r="HAO2" s="198"/>
      <c r="HAP2" s="198"/>
      <c r="HAQ2" s="198"/>
      <c r="HAR2" s="198"/>
      <c r="HAS2" s="198"/>
      <c r="HAT2" s="198"/>
      <c r="HAU2" s="198"/>
      <c r="HAV2" s="198"/>
      <c r="HAW2" s="198"/>
      <c r="HAX2" s="198"/>
      <c r="HAY2" s="198"/>
      <c r="HAZ2" s="198"/>
      <c r="HBA2" s="198"/>
      <c r="HBB2" s="198"/>
      <c r="HBC2" s="198"/>
      <c r="HBD2" s="198"/>
      <c r="HBE2" s="198"/>
      <c r="HBF2" s="198"/>
      <c r="HBG2" s="198"/>
      <c r="HBH2" s="198"/>
      <c r="HBI2" s="198"/>
      <c r="HBJ2" s="198"/>
      <c r="HBK2" s="198"/>
      <c r="HBL2" s="198"/>
      <c r="HBM2" s="198"/>
      <c r="HBN2" s="198"/>
      <c r="HBO2" s="198"/>
      <c r="HBP2" s="198"/>
      <c r="HBQ2" s="198"/>
      <c r="HBR2" s="198"/>
      <c r="HBS2" s="198"/>
      <c r="HBT2" s="198"/>
      <c r="HBU2" s="198"/>
      <c r="HBV2" s="198"/>
      <c r="HBW2" s="198"/>
      <c r="HBX2" s="198"/>
      <c r="HBY2" s="198"/>
      <c r="HBZ2" s="198"/>
      <c r="HCA2" s="198"/>
      <c r="HCB2" s="198"/>
      <c r="HCC2" s="198"/>
      <c r="HCD2" s="198"/>
      <c r="HCE2" s="198"/>
      <c r="HCF2" s="198"/>
      <c r="HCG2" s="198"/>
      <c r="HCH2" s="198"/>
      <c r="HCI2" s="198"/>
      <c r="HCJ2" s="198"/>
      <c r="HCK2" s="198"/>
      <c r="HCL2" s="198"/>
      <c r="HCM2" s="198"/>
      <c r="HCN2" s="198"/>
      <c r="HCO2" s="198"/>
      <c r="HCP2" s="198"/>
      <c r="HCQ2" s="198"/>
      <c r="HCR2" s="198"/>
      <c r="HCS2" s="198"/>
      <c r="HCT2" s="198"/>
      <c r="HCU2" s="198"/>
      <c r="HCV2" s="198"/>
      <c r="HCW2" s="198"/>
      <c r="HCX2" s="198"/>
      <c r="HCY2" s="198"/>
      <c r="HCZ2" s="198"/>
      <c r="HDA2" s="198"/>
      <c r="HDB2" s="198"/>
      <c r="HDC2" s="198"/>
      <c r="HDD2" s="198"/>
      <c r="HDE2" s="198"/>
      <c r="HDF2" s="198"/>
      <c r="HDG2" s="198"/>
      <c r="HDH2" s="198"/>
      <c r="HDI2" s="198"/>
      <c r="HDJ2" s="198"/>
      <c r="HDK2" s="198"/>
      <c r="HDL2" s="198"/>
      <c r="HDM2" s="198"/>
      <c r="HDN2" s="198"/>
      <c r="HDO2" s="198"/>
      <c r="HDP2" s="198"/>
      <c r="HDQ2" s="198"/>
      <c r="HDR2" s="198"/>
      <c r="HDS2" s="198"/>
      <c r="HDT2" s="198"/>
      <c r="HDU2" s="198"/>
      <c r="HDV2" s="198"/>
      <c r="HDW2" s="198"/>
      <c r="HDX2" s="198"/>
      <c r="HDY2" s="198"/>
      <c r="HDZ2" s="198"/>
      <c r="HEA2" s="198"/>
      <c r="HEB2" s="198"/>
      <c r="HEC2" s="198"/>
      <c r="HED2" s="198"/>
      <c r="HEE2" s="198"/>
      <c r="HEF2" s="198"/>
      <c r="HEG2" s="198"/>
      <c r="HEH2" s="198"/>
      <c r="HEI2" s="198"/>
      <c r="HEJ2" s="198"/>
      <c r="HEK2" s="198"/>
      <c r="HEL2" s="198"/>
      <c r="HEM2" s="198"/>
      <c r="HEN2" s="198"/>
      <c r="HEO2" s="198"/>
      <c r="HEP2" s="198"/>
      <c r="HEQ2" s="198"/>
      <c r="HER2" s="198"/>
      <c r="HES2" s="198"/>
      <c r="HET2" s="198"/>
      <c r="HEU2" s="198"/>
      <c r="HEV2" s="198"/>
      <c r="HEW2" s="198"/>
      <c r="HEX2" s="198"/>
      <c r="HEY2" s="198"/>
      <c r="HEZ2" s="198"/>
      <c r="HFA2" s="198"/>
      <c r="HFB2" s="198"/>
      <c r="HFC2" s="198"/>
      <c r="HFD2" s="198"/>
      <c r="HFE2" s="198"/>
      <c r="HFF2" s="198"/>
      <c r="HFG2" s="198"/>
      <c r="HFH2" s="198"/>
      <c r="HFI2" s="198"/>
      <c r="HFJ2" s="198"/>
      <c r="HFK2" s="198"/>
      <c r="HFL2" s="198"/>
      <c r="HFM2" s="198"/>
      <c r="HFN2" s="198"/>
      <c r="HFO2" s="198"/>
      <c r="HFP2" s="198"/>
      <c r="HFQ2" s="198"/>
      <c r="HFR2" s="198"/>
      <c r="HFS2" s="198"/>
      <c r="HFT2" s="198"/>
      <c r="HFU2" s="198"/>
      <c r="HFV2" s="198"/>
      <c r="HFW2" s="198"/>
      <c r="HFX2" s="198"/>
      <c r="HFY2" s="198"/>
      <c r="HFZ2" s="198"/>
      <c r="HGA2" s="198"/>
      <c r="HGB2" s="198"/>
      <c r="HGC2" s="198"/>
      <c r="HGD2" s="198"/>
      <c r="HGE2" s="198"/>
      <c r="HGF2" s="198"/>
      <c r="HGG2" s="198"/>
      <c r="HGH2" s="198"/>
      <c r="HGI2" s="198"/>
      <c r="HGJ2" s="198"/>
      <c r="HGK2" s="198"/>
      <c r="HGL2" s="198"/>
      <c r="HGM2" s="198"/>
      <c r="HGN2" s="198"/>
      <c r="HGO2" s="198"/>
      <c r="HGP2" s="198"/>
      <c r="HGQ2" s="198"/>
      <c r="HGR2" s="198"/>
      <c r="HGS2" s="198"/>
      <c r="HGT2" s="198"/>
      <c r="HGU2" s="198"/>
      <c r="HGV2" s="198"/>
      <c r="HGW2" s="198"/>
      <c r="HGX2" s="198"/>
      <c r="HGY2" s="198"/>
      <c r="HGZ2" s="198"/>
      <c r="HHA2" s="198"/>
      <c r="HHB2" s="198"/>
      <c r="HHC2" s="198"/>
      <c r="HHD2" s="198"/>
      <c r="HHE2" s="198"/>
      <c r="HHF2" s="198"/>
      <c r="HHG2" s="198"/>
      <c r="HHH2" s="198"/>
      <c r="HHI2" s="198"/>
      <c r="HHJ2" s="198"/>
      <c r="HHK2" s="198"/>
      <c r="HHL2" s="198"/>
      <c r="HHM2" s="198"/>
      <c r="HHN2" s="198"/>
      <c r="HHO2" s="198"/>
      <c r="HHP2" s="198"/>
      <c r="HHQ2" s="198"/>
      <c r="HHR2" s="198"/>
      <c r="HHS2" s="198"/>
      <c r="HHT2" s="198"/>
      <c r="HHU2" s="198"/>
      <c r="HHV2" s="198"/>
      <c r="HHW2" s="198"/>
      <c r="HHX2" s="198"/>
      <c r="HHY2" s="198"/>
      <c r="HHZ2" s="198"/>
      <c r="HIA2" s="198"/>
      <c r="HIB2" s="198"/>
      <c r="HIC2" s="198"/>
      <c r="HID2" s="198"/>
      <c r="HIE2" s="198"/>
      <c r="HIF2" s="198"/>
      <c r="HIG2" s="198"/>
      <c r="HIH2" s="198"/>
      <c r="HII2" s="198"/>
      <c r="HIJ2" s="198"/>
      <c r="HIK2" s="198"/>
      <c r="HIL2" s="198"/>
      <c r="HIM2" s="198"/>
      <c r="HIN2" s="198"/>
      <c r="HIO2" s="198"/>
      <c r="HIP2" s="198"/>
      <c r="HIQ2" s="198"/>
      <c r="HIR2" s="198"/>
      <c r="HIS2" s="198"/>
      <c r="HIT2" s="198"/>
      <c r="HIU2" s="198"/>
      <c r="HIV2" s="198"/>
      <c r="HIW2" s="198"/>
      <c r="HIX2" s="198"/>
      <c r="HIY2" s="198"/>
      <c r="HIZ2" s="198"/>
      <c r="HJA2" s="198"/>
      <c r="HJB2" s="198"/>
      <c r="HJC2" s="198"/>
      <c r="HJD2" s="198"/>
      <c r="HJE2" s="198"/>
      <c r="HJF2" s="198"/>
      <c r="HJG2" s="198"/>
      <c r="HJH2" s="198"/>
      <c r="HJI2" s="198"/>
      <c r="HJJ2" s="198"/>
      <c r="HJK2" s="198"/>
      <c r="HJL2" s="198"/>
      <c r="HJM2" s="198"/>
      <c r="HJN2" s="198"/>
      <c r="HJO2" s="198"/>
      <c r="HJP2" s="198"/>
      <c r="HJQ2" s="198"/>
      <c r="HJR2" s="198"/>
      <c r="HJS2" s="198"/>
      <c r="HJT2" s="198"/>
      <c r="HJU2" s="198"/>
      <c r="HJV2" s="198"/>
      <c r="HJW2" s="198"/>
      <c r="HJX2" s="198"/>
      <c r="HJY2" s="198"/>
      <c r="HJZ2" s="198"/>
      <c r="HKA2" s="198"/>
      <c r="HKB2" s="198"/>
      <c r="HKC2" s="198"/>
      <c r="HKD2" s="198"/>
      <c r="HKE2" s="198"/>
      <c r="HKF2" s="198"/>
      <c r="HKG2" s="198"/>
      <c r="HKH2" s="198"/>
      <c r="HKI2" s="198"/>
      <c r="HKJ2" s="198"/>
      <c r="HKK2" s="198"/>
      <c r="HKL2" s="198"/>
      <c r="HKM2" s="198"/>
      <c r="HKN2" s="198"/>
      <c r="HKO2" s="198"/>
      <c r="HKP2" s="198"/>
      <c r="HKQ2" s="198"/>
      <c r="HKR2" s="198"/>
      <c r="HKS2" s="198"/>
      <c r="HKT2" s="198"/>
      <c r="HKU2" s="198"/>
      <c r="HKV2" s="198"/>
      <c r="HKW2" s="198"/>
      <c r="HKX2" s="198"/>
      <c r="HKY2" s="198"/>
      <c r="HKZ2" s="198"/>
      <c r="HLA2" s="198"/>
      <c r="HLB2" s="198"/>
      <c r="HLC2" s="198"/>
      <c r="HLD2" s="198"/>
      <c r="HLE2" s="198"/>
      <c r="HLF2" s="198"/>
      <c r="HLG2" s="198"/>
      <c r="HLH2" s="198"/>
      <c r="HLI2" s="198"/>
      <c r="HLJ2" s="198"/>
      <c r="HLK2" s="198"/>
      <c r="HLL2" s="198"/>
      <c r="HLM2" s="198"/>
      <c r="HLN2" s="198"/>
      <c r="HLO2" s="198"/>
      <c r="HLP2" s="198"/>
      <c r="HLQ2" s="198"/>
      <c r="HLR2" s="198"/>
      <c r="HLS2" s="198"/>
      <c r="HLT2" s="198"/>
      <c r="HLU2" s="198"/>
      <c r="HLV2" s="198"/>
      <c r="HLW2" s="198"/>
      <c r="HLX2" s="198"/>
      <c r="HLY2" s="198"/>
      <c r="HLZ2" s="198"/>
      <c r="HMA2" s="198"/>
      <c r="HMB2" s="198"/>
      <c r="HMC2" s="198"/>
      <c r="HMD2" s="198"/>
      <c r="HME2" s="198"/>
      <c r="HMF2" s="198"/>
      <c r="HMG2" s="198"/>
      <c r="HMH2" s="198"/>
      <c r="HMI2" s="198"/>
      <c r="HMJ2" s="198"/>
      <c r="HMK2" s="198"/>
      <c r="HML2" s="198"/>
      <c r="HMM2" s="198"/>
      <c r="HMN2" s="198"/>
      <c r="HMO2" s="198"/>
      <c r="HMP2" s="198"/>
      <c r="HMQ2" s="198"/>
      <c r="HMR2" s="198"/>
      <c r="HMS2" s="198"/>
      <c r="HMT2" s="198"/>
      <c r="HMU2" s="198"/>
      <c r="HMV2" s="198"/>
      <c r="HMW2" s="198"/>
      <c r="HMX2" s="198"/>
      <c r="HMY2" s="198"/>
      <c r="HMZ2" s="198"/>
      <c r="HNA2" s="198"/>
      <c r="HNB2" s="198"/>
      <c r="HNC2" s="198"/>
      <c r="HND2" s="198"/>
      <c r="HNE2" s="198"/>
      <c r="HNF2" s="198"/>
      <c r="HNG2" s="198"/>
      <c r="HNH2" s="198"/>
      <c r="HNI2" s="198"/>
      <c r="HNJ2" s="198"/>
      <c r="HNK2" s="198"/>
      <c r="HNL2" s="198"/>
      <c r="HNM2" s="198"/>
      <c r="HNN2" s="198"/>
      <c r="HNO2" s="198"/>
      <c r="HNP2" s="198"/>
      <c r="HNQ2" s="198"/>
      <c r="HNR2" s="198"/>
      <c r="HNS2" s="198"/>
      <c r="HNT2" s="198"/>
      <c r="HNU2" s="198"/>
      <c r="HNV2" s="198"/>
      <c r="HNW2" s="198"/>
      <c r="HNX2" s="198"/>
      <c r="HNY2" s="198"/>
      <c r="HNZ2" s="198"/>
      <c r="HOA2" s="198"/>
      <c r="HOB2" s="198"/>
      <c r="HOC2" s="198"/>
      <c r="HOD2" s="198"/>
      <c r="HOE2" s="198"/>
      <c r="HOF2" s="198"/>
      <c r="HOG2" s="198"/>
      <c r="HOH2" s="198"/>
      <c r="HOI2" s="198"/>
      <c r="HOJ2" s="198"/>
      <c r="HOK2" s="198"/>
      <c r="HOL2" s="198"/>
      <c r="HOM2" s="198"/>
      <c r="HON2" s="198"/>
      <c r="HOO2" s="198"/>
      <c r="HOP2" s="198"/>
      <c r="HOQ2" s="198"/>
      <c r="HOR2" s="198"/>
      <c r="HOS2" s="198"/>
      <c r="HOT2" s="198"/>
      <c r="HOU2" s="198"/>
      <c r="HOV2" s="198"/>
      <c r="HOW2" s="198"/>
      <c r="HOX2" s="198"/>
      <c r="HOY2" s="198"/>
      <c r="HOZ2" s="198"/>
      <c r="HPA2" s="198"/>
      <c r="HPB2" s="198"/>
      <c r="HPC2" s="198"/>
      <c r="HPD2" s="198"/>
      <c r="HPE2" s="198"/>
      <c r="HPF2" s="198"/>
      <c r="HPG2" s="198"/>
      <c r="HPH2" s="198"/>
      <c r="HPI2" s="198"/>
      <c r="HPJ2" s="198"/>
      <c r="HPK2" s="198"/>
      <c r="HPL2" s="198"/>
      <c r="HPM2" s="198"/>
      <c r="HPN2" s="198"/>
      <c r="HPO2" s="198"/>
      <c r="HPP2" s="198"/>
      <c r="HPQ2" s="198"/>
      <c r="HPR2" s="198"/>
      <c r="HPS2" s="198"/>
      <c r="HPT2" s="198"/>
      <c r="HPU2" s="198"/>
      <c r="HPV2" s="198"/>
      <c r="HPW2" s="198"/>
      <c r="HPX2" s="198"/>
      <c r="HPY2" s="198"/>
      <c r="HPZ2" s="198"/>
      <c r="HQA2" s="198"/>
      <c r="HQB2" s="198"/>
      <c r="HQC2" s="198"/>
      <c r="HQD2" s="198"/>
      <c r="HQE2" s="198"/>
      <c r="HQF2" s="198"/>
      <c r="HQG2" s="198"/>
      <c r="HQH2" s="198"/>
      <c r="HQI2" s="198"/>
      <c r="HQJ2" s="198"/>
      <c r="HQK2" s="198"/>
      <c r="HQL2" s="198"/>
      <c r="HQM2" s="198"/>
      <c r="HQN2" s="198"/>
      <c r="HQO2" s="198"/>
      <c r="HQP2" s="198"/>
      <c r="HQQ2" s="198"/>
      <c r="HQR2" s="198"/>
      <c r="HQS2" s="198"/>
      <c r="HQT2" s="198"/>
      <c r="HQU2" s="198"/>
      <c r="HQV2" s="198"/>
      <c r="HQW2" s="198"/>
      <c r="HQX2" s="198"/>
      <c r="HQY2" s="198"/>
      <c r="HQZ2" s="198"/>
      <c r="HRA2" s="198"/>
      <c r="HRB2" s="198"/>
      <c r="HRC2" s="198"/>
      <c r="HRD2" s="198"/>
      <c r="HRE2" s="198"/>
      <c r="HRF2" s="198"/>
      <c r="HRG2" s="198"/>
      <c r="HRH2" s="198"/>
      <c r="HRI2" s="198"/>
      <c r="HRJ2" s="198"/>
      <c r="HRK2" s="198"/>
      <c r="HRL2" s="198"/>
      <c r="HRM2" s="198"/>
      <c r="HRN2" s="198"/>
      <c r="HRO2" s="198"/>
      <c r="HRP2" s="198"/>
      <c r="HRQ2" s="198"/>
      <c r="HRR2" s="198"/>
      <c r="HRS2" s="198"/>
      <c r="HRT2" s="198"/>
      <c r="HRU2" s="198"/>
      <c r="HRV2" s="198"/>
      <c r="HRW2" s="198"/>
      <c r="HRX2" s="198"/>
      <c r="HRY2" s="198"/>
      <c r="HRZ2" s="198"/>
      <c r="HSA2" s="198"/>
      <c r="HSB2" s="198"/>
      <c r="HSC2" s="198"/>
      <c r="HSD2" s="198"/>
      <c r="HSE2" s="198"/>
      <c r="HSF2" s="198"/>
      <c r="HSG2" s="198"/>
      <c r="HSH2" s="198"/>
      <c r="HSI2" s="198"/>
      <c r="HSJ2" s="198"/>
      <c r="HSK2" s="198"/>
      <c r="HSL2" s="198"/>
      <c r="HSM2" s="198"/>
      <c r="HSN2" s="198"/>
      <c r="HSO2" s="198"/>
      <c r="HSP2" s="198"/>
      <c r="HSQ2" s="198"/>
      <c r="HSR2" s="198"/>
      <c r="HSS2" s="198"/>
      <c r="HST2" s="198"/>
      <c r="HSU2" s="198"/>
      <c r="HSV2" s="198"/>
      <c r="HSW2" s="198"/>
      <c r="HSX2" s="198"/>
      <c r="HSY2" s="198"/>
      <c r="HSZ2" s="198"/>
      <c r="HTA2" s="198"/>
      <c r="HTB2" s="198"/>
      <c r="HTC2" s="198"/>
      <c r="HTD2" s="198"/>
      <c r="HTE2" s="198"/>
      <c r="HTF2" s="198"/>
      <c r="HTG2" s="198"/>
      <c r="HTH2" s="198"/>
      <c r="HTI2" s="198"/>
      <c r="HTJ2" s="198"/>
      <c r="HTK2" s="198"/>
      <c r="HTL2" s="198"/>
      <c r="HTM2" s="198"/>
      <c r="HTN2" s="198"/>
      <c r="HTO2" s="198"/>
      <c r="HTP2" s="198"/>
      <c r="HTQ2" s="198"/>
      <c r="HTR2" s="198"/>
      <c r="HTS2" s="198"/>
      <c r="HTT2" s="198"/>
      <c r="HTU2" s="198"/>
      <c r="HTV2" s="198"/>
      <c r="HTW2" s="198"/>
      <c r="HTX2" s="198"/>
      <c r="HTY2" s="198"/>
      <c r="HTZ2" s="198"/>
      <c r="HUA2" s="198"/>
      <c r="HUB2" s="198"/>
      <c r="HUC2" s="198"/>
      <c r="HUD2" s="198"/>
      <c r="HUE2" s="198"/>
      <c r="HUF2" s="198"/>
      <c r="HUG2" s="198"/>
      <c r="HUH2" s="198"/>
      <c r="HUI2" s="198"/>
      <c r="HUJ2" s="198"/>
      <c r="HUK2" s="198"/>
      <c r="HUL2" s="198"/>
      <c r="HUM2" s="198"/>
      <c r="HUN2" s="198"/>
      <c r="HUO2" s="198"/>
      <c r="HUP2" s="198"/>
      <c r="HUQ2" s="198"/>
      <c r="HUR2" s="198"/>
      <c r="HUS2" s="198"/>
      <c r="HUT2" s="198"/>
      <c r="HUU2" s="198"/>
      <c r="HUV2" s="198"/>
      <c r="HUW2" s="198"/>
      <c r="HUX2" s="198"/>
      <c r="HUY2" s="198"/>
      <c r="HUZ2" s="198"/>
      <c r="HVA2" s="198"/>
      <c r="HVB2" s="198"/>
      <c r="HVC2" s="198"/>
      <c r="HVD2" s="198"/>
      <c r="HVE2" s="198"/>
      <c r="HVF2" s="198"/>
      <c r="HVG2" s="198"/>
      <c r="HVH2" s="198"/>
      <c r="HVI2" s="198"/>
      <c r="HVJ2" s="198"/>
      <c r="HVK2" s="198"/>
      <c r="HVL2" s="198"/>
      <c r="HVM2" s="198"/>
      <c r="HVN2" s="198"/>
      <c r="HVO2" s="198"/>
      <c r="HVP2" s="198"/>
      <c r="HVQ2" s="198"/>
      <c r="HVR2" s="198"/>
      <c r="HVS2" s="198"/>
      <c r="HVT2" s="198"/>
      <c r="HVU2" s="198"/>
      <c r="HVV2" s="198"/>
      <c r="HVW2" s="198"/>
      <c r="HVX2" s="198"/>
      <c r="HVY2" s="198"/>
      <c r="HVZ2" s="198"/>
      <c r="HWA2" s="198"/>
      <c r="HWB2" s="198"/>
      <c r="HWC2" s="198"/>
      <c r="HWD2" s="198"/>
      <c r="HWE2" s="198"/>
      <c r="HWF2" s="198"/>
      <c r="HWG2" s="198"/>
      <c r="HWH2" s="198"/>
      <c r="HWI2" s="198"/>
      <c r="HWJ2" s="198"/>
      <c r="HWK2" s="198"/>
      <c r="HWL2" s="198"/>
      <c r="HWM2" s="198"/>
      <c r="HWN2" s="198"/>
      <c r="HWO2" s="198"/>
      <c r="HWP2" s="198"/>
      <c r="HWQ2" s="198"/>
      <c r="HWR2" s="198"/>
      <c r="HWS2" s="198"/>
      <c r="HWT2" s="198"/>
      <c r="HWU2" s="198"/>
      <c r="HWV2" s="198"/>
      <c r="HWW2" s="198"/>
      <c r="HWX2" s="198"/>
      <c r="HWY2" s="198"/>
      <c r="HWZ2" s="198"/>
      <c r="HXA2" s="198"/>
      <c r="HXB2" s="198"/>
      <c r="HXC2" s="198"/>
      <c r="HXD2" s="198"/>
      <c r="HXE2" s="198"/>
      <c r="HXF2" s="198"/>
      <c r="HXG2" s="198"/>
      <c r="HXH2" s="198"/>
      <c r="HXI2" s="198"/>
      <c r="HXJ2" s="198"/>
      <c r="HXK2" s="198"/>
      <c r="HXL2" s="198"/>
      <c r="HXM2" s="198"/>
      <c r="HXN2" s="198"/>
      <c r="HXO2" s="198"/>
      <c r="HXP2" s="198"/>
      <c r="HXQ2" s="198"/>
      <c r="HXR2" s="198"/>
      <c r="HXS2" s="198"/>
      <c r="HXT2" s="198"/>
      <c r="HXU2" s="198"/>
      <c r="HXV2" s="198"/>
      <c r="HXW2" s="198"/>
      <c r="HXX2" s="198"/>
      <c r="HXY2" s="198"/>
      <c r="HXZ2" s="198"/>
      <c r="HYA2" s="198"/>
      <c r="HYB2" s="198"/>
      <c r="HYC2" s="198"/>
      <c r="HYD2" s="198"/>
      <c r="HYE2" s="198"/>
      <c r="HYF2" s="198"/>
      <c r="HYG2" s="198"/>
      <c r="HYH2" s="198"/>
      <c r="HYI2" s="198"/>
      <c r="HYJ2" s="198"/>
      <c r="HYK2" s="198"/>
      <c r="HYL2" s="198"/>
      <c r="HYM2" s="198"/>
      <c r="HYN2" s="198"/>
      <c r="HYO2" s="198"/>
      <c r="HYP2" s="198"/>
      <c r="HYQ2" s="198"/>
      <c r="HYR2" s="198"/>
      <c r="HYS2" s="198"/>
      <c r="HYT2" s="198"/>
      <c r="HYU2" s="198"/>
      <c r="HYV2" s="198"/>
      <c r="HYW2" s="198"/>
      <c r="HYX2" s="198"/>
      <c r="HYY2" s="198"/>
      <c r="HYZ2" s="198"/>
      <c r="HZA2" s="198"/>
      <c r="HZB2" s="198"/>
      <c r="HZC2" s="198"/>
      <c r="HZD2" s="198"/>
      <c r="HZE2" s="198"/>
      <c r="HZF2" s="198"/>
      <c r="HZG2" s="198"/>
      <c r="HZH2" s="198"/>
      <c r="HZI2" s="198"/>
      <c r="HZJ2" s="198"/>
      <c r="HZK2" s="198"/>
      <c r="HZL2" s="198"/>
      <c r="HZM2" s="198"/>
      <c r="HZN2" s="198"/>
      <c r="HZO2" s="198"/>
      <c r="HZP2" s="198"/>
      <c r="HZQ2" s="198"/>
      <c r="HZR2" s="198"/>
      <c r="HZS2" s="198"/>
      <c r="HZT2" s="198"/>
      <c r="HZU2" s="198"/>
      <c r="HZV2" s="198"/>
      <c r="HZW2" s="198"/>
      <c r="HZX2" s="198"/>
      <c r="HZY2" s="198"/>
      <c r="HZZ2" s="198"/>
      <c r="IAA2" s="198"/>
      <c r="IAB2" s="198"/>
      <c r="IAC2" s="198"/>
      <c r="IAD2" s="198"/>
      <c r="IAE2" s="198"/>
      <c r="IAF2" s="198"/>
      <c r="IAG2" s="198"/>
      <c r="IAH2" s="198"/>
      <c r="IAI2" s="198"/>
      <c r="IAJ2" s="198"/>
      <c r="IAK2" s="198"/>
      <c r="IAL2" s="198"/>
      <c r="IAM2" s="198"/>
      <c r="IAN2" s="198"/>
      <c r="IAO2" s="198"/>
      <c r="IAP2" s="198"/>
      <c r="IAQ2" s="198"/>
      <c r="IAR2" s="198"/>
      <c r="IAS2" s="198"/>
      <c r="IAT2" s="198"/>
      <c r="IAU2" s="198"/>
      <c r="IAV2" s="198"/>
      <c r="IAW2" s="198"/>
      <c r="IAX2" s="198"/>
      <c r="IAY2" s="198"/>
      <c r="IAZ2" s="198"/>
      <c r="IBA2" s="198"/>
      <c r="IBB2" s="198"/>
      <c r="IBC2" s="198"/>
      <c r="IBD2" s="198"/>
      <c r="IBE2" s="198"/>
      <c r="IBF2" s="198"/>
      <c r="IBG2" s="198"/>
      <c r="IBH2" s="198"/>
      <c r="IBI2" s="198"/>
      <c r="IBJ2" s="198"/>
      <c r="IBK2" s="198"/>
      <c r="IBL2" s="198"/>
      <c r="IBM2" s="198"/>
      <c r="IBN2" s="198"/>
      <c r="IBO2" s="198"/>
      <c r="IBP2" s="198"/>
      <c r="IBQ2" s="198"/>
      <c r="IBR2" s="198"/>
      <c r="IBS2" s="198"/>
      <c r="IBT2" s="198"/>
      <c r="IBU2" s="198"/>
      <c r="IBV2" s="198"/>
      <c r="IBW2" s="198"/>
      <c r="IBX2" s="198"/>
      <c r="IBY2" s="198"/>
      <c r="IBZ2" s="198"/>
      <c r="ICA2" s="198"/>
      <c r="ICB2" s="198"/>
      <c r="ICC2" s="198"/>
      <c r="ICD2" s="198"/>
      <c r="ICE2" s="198"/>
      <c r="ICF2" s="198"/>
      <c r="ICG2" s="198"/>
      <c r="ICH2" s="198"/>
      <c r="ICI2" s="198"/>
      <c r="ICJ2" s="198"/>
      <c r="ICK2" s="198"/>
      <c r="ICL2" s="198"/>
      <c r="ICM2" s="198"/>
      <c r="ICN2" s="198"/>
      <c r="ICO2" s="198"/>
      <c r="ICP2" s="198"/>
      <c r="ICQ2" s="198"/>
      <c r="ICR2" s="198"/>
      <c r="ICS2" s="198"/>
      <c r="ICT2" s="198"/>
      <c r="ICU2" s="198"/>
      <c r="ICV2" s="198"/>
      <c r="ICW2" s="198"/>
      <c r="ICX2" s="198"/>
      <c r="ICY2" s="198"/>
      <c r="ICZ2" s="198"/>
      <c r="IDA2" s="198"/>
      <c r="IDB2" s="198"/>
      <c r="IDC2" s="198"/>
      <c r="IDD2" s="198"/>
      <c r="IDE2" s="198"/>
      <c r="IDF2" s="198"/>
      <c r="IDG2" s="198"/>
      <c r="IDH2" s="198"/>
      <c r="IDI2" s="198"/>
      <c r="IDJ2" s="198"/>
      <c r="IDK2" s="198"/>
      <c r="IDL2" s="198"/>
      <c r="IDM2" s="198"/>
      <c r="IDN2" s="198"/>
      <c r="IDO2" s="198"/>
      <c r="IDP2" s="198"/>
      <c r="IDQ2" s="198"/>
      <c r="IDR2" s="198"/>
      <c r="IDS2" s="198"/>
      <c r="IDT2" s="198"/>
      <c r="IDU2" s="198"/>
      <c r="IDV2" s="198"/>
      <c r="IDW2" s="198"/>
      <c r="IDX2" s="198"/>
      <c r="IDY2" s="198"/>
      <c r="IDZ2" s="198"/>
      <c r="IEA2" s="198"/>
      <c r="IEB2" s="198"/>
      <c r="IEC2" s="198"/>
      <c r="IED2" s="198"/>
      <c r="IEE2" s="198"/>
      <c r="IEF2" s="198"/>
      <c r="IEG2" s="198"/>
      <c r="IEH2" s="198"/>
      <c r="IEI2" s="198"/>
      <c r="IEJ2" s="198"/>
      <c r="IEK2" s="198"/>
      <c r="IEL2" s="198"/>
      <c r="IEM2" s="198"/>
      <c r="IEN2" s="198"/>
      <c r="IEO2" s="198"/>
      <c r="IEP2" s="198"/>
      <c r="IEQ2" s="198"/>
      <c r="IER2" s="198"/>
      <c r="IES2" s="198"/>
      <c r="IET2" s="198"/>
      <c r="IEU2" s="198"/>
      <c r="IEV2" s="198"/>
      <c r="IEW2" s="198"/>
      <c r="IEX2" s="198"/>
      <c r="IEY2" s="198"/>
      <c r="IEZ2" s="198"/>
      <c r="IFA2" s="198"/>
      <c r="IFB2" s="198"/>
      <c r="IFC2" s="198"/>
      <c r="IFD2" s="198"/>
      <c r="IFE2" s="198"/>
      <c r="IFF2" s="198"/>
      <c r="IFG2" s="198"/>
      <c r="IFH2" s="198"/>
      <c r="IFI2" s="198"/>
      <c r="IFJ2" s="198"/>
      <c r="IFK2" s="198"/>
      <c r="IFL2" s="198"/>
      <c r="IFM2" s="198"/>
      <c r="IFN2" s="198"/>
      <c r="IFO2" s="198"/>
      <c r="IFP2" s="198"/>
      <c r="IFQ2" s="198"/>
      <c r="IFR2" s="198"/>
      <c r="IFS2" s="198"/>
      <c r="IFT2" s="198"/>
      <c r="IFU2" s="198"/>
      <c r="IFV2" s="198"/>
      <c r="IFW2" s="198"/>
      <c r="IFX2" s="198"/>
      <c r="IFY2" s="198"/>
      <c r="IFZ2" s="198"/>
      <c r="IGA2" s="198"/>
      <c r="IGB2" s="198"/>
      <c r="IGC2" s="198"/>
      <c r="IGD2" s="198"/>
      <c r="IGE2" s="198"/>
      <c r="IGF2" s="198"/>
      <c r="IGG2" s="198"/>
      <c r="IGH2" s="198"/>
      <c r="IGI2" s="198"/>
      <c r="IGJ2" s="198"/>
      <c r="IGK2" s="198"/>
      <c r="IGL2" s="198"/>
      <c r="IGM2" s="198"/>
      <c r="IGN2" s="198"/>
      <c r="IGO2" s="198"/>
      <c r="IGP2" s="198"/>
      <c r="IGQ2" s="198"/>
      <c r="IGR2" s="198"/>
      <c r="IGS2" s="198"/>
      <c r="IGT2" s="198"/>
      <c r="IGU2" s="198"/>
      <c r="IGV2" s="198"/>
      <c r="IGW2" s="198"/>
      <c r="IGX2" s="198"/>
      <c r="IGY2" s="198"/>
      <c r="IGZ2" s="198"/>
      <c r="IHA2" s="198"/>
      <c r="IHB2" s="198"/>
      <c r="IHC2" s="198"/>
      <c r="IHD2" s="198"/>
      <c r="IHE2" s="198"/>
      <c r="IHF2" s="198"/>
      <c r="IHG2" s="198"/>
      <c r="IHH2" s="198"/>
      <c r="IHI2" s="198"/>
      <c r="IHJ2" s="198"/>
      <c r="IHK2" s="198"/>
      <c r="IHL2" s="198"/>
      <c r="IHM2" s="198"/>
      <c r="IHN2" s="198"/>
      <c r="IHO2" s="198"/>
      <c r="IHP2" s="198"/>
      <c r="IHQ2" s="198"/>
      <c r="IHR2" s="198"/>
      <c r="IHS2" s="198"/>
      <c r="IHT2" s="198"/>
      <c r="IHU2" s="198"/>
      <c r="IHV2" s="198"/>
      <c r="IHW2" s="198"/>
      <c r="IHX2" s="198"/>
      <c r="IHY2" s="198"/>
      <c r="IHZ2" s="198"/>
      <c r="IIA2" s="198"/>
      <c r="IIB2" s="198"/>
      <c r="IIC2" s="198"/>
      <c r="IID2" s="198"/>
      <c r="IIE2" s="198"/>
      <c r="IIF2" s="198"/>
      <c r="IIG2" s="198"/>
      <c r="IIH2" s="198"/>
      <c r="III2" s="198"/>
      <c r="IIJ2" s="198"/>
      <c r="IIK2" s="198"/>
      <c r="IIL2" s="198"/>
      <c r="IIM2" s="198"/>
      <c r="IIN2" s="198"/>
      <c r="IIO2" s="198"/>
      <c r="IIP2" s="198"/>
      <c r="IIQ2" s="198"/>
      <c r="IIR2" s="198"/>
      <c r="IIS2" s="198"/>
      <c r="IIT2" s="198"/>
      <c r="IIU2" s="198"/>
      <c r="IIV2" s="198"/>
      <c r="IIW2" s="198"/>
      <c r="IIX2" s="198"/>
      <c r="IIY2" s="198"/>
      <c r="IIZ2" s="198"/>
      <c r="IJA2" s="198"/>
      <c r="IJB2" s="198"/>
      <c r="IJC2" s="198"/>
      <c r="IJD2" s="198"/>
      <c r="IJE2" s="198"/>
      <c r="IJF2" s="198"/>
      <c r="IJG2" s="198"/>
      <c r="IJH2" s="198"/>
      <c r="IJI2" s="198"/>
      <c r="IJJ2" s="198"/>
      <c r="IJK2" s="198"/>
      <c r="IJL2" s="198"/>
      <c r="IJM2" s="198"/>
      <c r="IJN2" s="198"/>
      <c r="IJO2" s="198"/>
      <c r="IJP2" s="198"/>
      <c r="IJQ2" s="198"/>
      <c r="IJR2" s="198"/>
      <c r="IJS2" s="198"/>
      <c r="IJT2" s="198"/>
      <c r="IJU2" s="198"/>
      <c r="IJV2" s="198"/>
      <c r="IJW2" s="198"/>
      <c r="IJX2" s="198"/>
      <c r="IJY2" s="198"/>
      <c r="IJZ2" s="198"/>
      <c r="IKA2" s="198"/>
      <c r="IKB2" s="198"/>
      <c r="IKC2" s="198"/>
      <c r="IKD2" s="198"/>
      <c r="IKE2" s="198"/>
      <c r="IKF2" s="198"/>
      <c r="IKG2" s="198"/>
      <c r="IKH2" s="198"/>
      <c r="IKI2" s="198"/>
      <c r="IKJ2" s="198"/>
      <c r="IKK2" s="198"/>
      <c r="IKL2" s="198"/>
      <c r="IKM2" s="198"/>
      <c r="IKN2" s="198"/>
      <c r="IKO2" s="198"/>
      <c r="IKP2" s="198"/>
      <c r="IKQ2" s="198"/>
      <c r="IKR2" s="198"/>
      <c r="IKS2" s="198"/>
      <c r="IKT2" s="198"/>
      <c r="IKU2" s="198"/>
      <c r="IKV2" s="198"/>
      <c r="IKW2" s="198"/>
      <c r="IKX2" s="198"/>
      <c r="IKY2" s="198"/>
      <c r="IKZ2" s="198"/>
      <c r="ILA2" s="198"/>
      <c r="ILB2" s="198"/>
      <c r="ILC2" s="198"/>
      <c r="ILD2" s="198"/>
      <c r="ILE2" s="198"/>
      <c r="ILF2" s="198"/>
      <c r="ILG2" s="198"/>
      <c r="ILH2" s="198"/>
      <c r="ILI2" s="198"/>
      <c r="ILJ2" s="198"/>
      <c r="ILK2" s="198"/>
      <c r="ILL2" s="198"/>
      <c r="ILM2" s="198"/>
      <c r="ILN2" s="198"/>
      <c r="ILO2" s="198"/>
      <c r="ILP2" s="198"/>
      <c r="ILQ2" s="198"/>
      <c r="ILR2" s="198"/>
      <c r="ILS2" s="198"/>
      <c r="ILT2" s="198"/>
      <c r="ILU2" s="198"/>
      <c r="ILV2" s="198"/>
      <c r="ILW2" s="198"/>
      <c r="ILX2" s="198"/>
      <c r="ILY2" s="198"/>
      <c r="ILZ2" s="198"/>
      <c r="IMA2" s="198"/>
      <c r="IMB2" s="198"/>
      <c r="IMC2" s="198"/>
      <c r="IMD2" s="198"/>
      <c r="IME2" s="198"/>
      <c r="IMF2" s="198"/>
      <c r="IMG2" s="198"/>
      <c r="IMH2" s="198"/>
      <c r="IMI2" s="198"/>
      <c r="IMJ2" s="198"/>
      <c r="IMK2" s="198"/>
      <c r="IML2" s="198"/>
      <c r="IMM2" s="198"/>
      <c r="IMN2" s="198"/>
      <c r="IMO2" s="198"/>
      <c r="IMP2" s="198"/>
      <c r="IMQ2" s="198"/>
      <c r="IMR2" s="198"/>
      <c r="IMS2" s="198"/>
      <c r="IMT2" s="198"/>
      <c r="IMU2" s="198"/>
      <c r="IMV2" s="198"/>
      <c r="IMW2" s="198"/>
      <c r="IMX2" s="198"/>
      <c r="IMY2" s="198"/>
      <c r="IMZ2" s="198"/>
      <c r="INA2" s="198"/>
      <c r="INB2" s="198"/>
      <c r="INC2" s="198"/>
      <c r="IND2" s="198"/>
      <c r="INE2" s="198"/>
      <c r="INF2" s="198"/>
      <c r="ING2" s="198"/>
      <c r="INH2" s="198"/>
      <c r="INI2" s="198"/>
      <c r="INJ2" s="198"/>
      <c r="INK2" s="198"/>
      <c r="INL2" s="198"/>
      <c r="INM2" s="198"/>
      <c r="INN2" s="198"/>
      <c r="INO2" s="198"/>
      <c r="INP2" s="198"/>
      <c r="INQ2" s="198"/>
      <c r="INR2" s="198"/>
      <c r="INS2" s="198"/>
      <c r="INT2" s="198"/>
      <c r="INU2" s="198"/>
      <c r="INV2" s="198"/>
      <c r="INW2" s="198"/>
      <c r="INX2" s="198"/>
      <c r="INY2" s="198"/>
      <c r="INZ2" s="198"/>
      <c r="IOA2" s="198"/>
      <c r="IOB2" s="198"/>
      <c r="IOC2" s="198"/>
      <c r="IOD2" s="198"/>
      <c r="IOE2" s="198"/>
      <c r="IOF2" s="198"/>
      <c r="IOG2" s="198"/>
      <c r="IOH2" s="198"/>
      <c r="IOI2" s="198"/>
      <c r="IOJ2" s="198"/>
      <c r="IOK2" s="198"/>
      <c r="IOL2" s="198"/>
      <c r="IOM2" s="198"/>
      <c r="ION2" s="198"/>
      <c r="IOO2" s="198"/>
      <c r="IOP2" s="198"/>
      <c r="IOQ2" s="198"/>
      <c r="IOR2" s="198"/>
      <c r="IOS2" s="198"/>
      <c r="IOT2" s="198"/>
      <c r="IOU2" s="198"/>
      <c r="IOV2" s="198"/>
      <c r="IOW2" s="198"/>
      <c r="IOX2" s="198"/>
      <c r="IOY2" s="198"/>
      <c r="IOZ2" s="198"/>
      <c r="IPA2" s="198"/>
      <c r="IPB2" s="198"/>
      <c r="IPC2" s="198"/>
      <c r="IPD2" s="198"/>
      <c r="IPE2" s="198"/>
      <c r="IPF2" s="198"/>
      <c r="IPG2" s="198"/>
      <c r="IPH2" s="198"/>
      <c r="IPI2" s="198"/>
      <c r="IPJ2" s="198"/>
      <c r="IPK2" s="198"/>
      <c r="IPL2" s="198"/>
      <c r="IPM2" s="198"/>
      <c r="IPN2" s="198"/>
      <c r="IPO2" s="198"/>
      <c r="IPP2" s="198"/>
      <c r="IPQ2" s="198"/>
      <c r="IPR2" s="198"/>
      <c r="IPS2" s="198"/>
      <c r="IPT2" s="198"/>
      <c r="IPU2" s="198"/>
      <c r="IPV2" s="198"/>
      <c r="IPW2" s="198"/>
      <c r="IPX2" s="198"/>
      <c r="IPY2" s="198"/>
      <c r="IPZ2" s="198"/>
      <c r="IQA2" s="198"/>
      <c r="IQB2" s="198"/>
      <c r="IQC2" s="198"/>
      <c r="IQD2" s="198"/>
      <c r="IQE2" s="198"/>
      <c r="IQF2" s="198"/>
      <c r="IQG2" s="198"/>
      <c r="IQH2" s="198"/>
      <c r="IQI2" s="198"/>
      <c r="IQJ2" s="198"/>
      <c r="IQK2" s="198"/>
      <c r="IQL2" s="198"/>
      <c r="IQM2" s="198"/>
      <c r="IQN2" s="198"/>
      <c r="IQO2" s="198"/>
      <c r="IQP2" s="198"/>
      <c r="IQQ2" s="198"/>
      <c r="IQR2" s="198"/>
      <c r="IQS2" s="198"/>
      <c r="IQT2" s="198"/>
      <c r="IQU2" s="198"/>
      <c r="IQV2" s="198"/>
      <c r="IQW2" s="198"/>
      <c r="IQX2" s="198"/>
      <c r="IQY2" s="198"/>
      <c r="IQZ2" s="198"/>
      <c r="IRA2" s="198"/>
      <c r="IRB2" s="198"/>
      <c r="IRC2" s="198"/>
      <c r="IRD2" s="198"/>
      <c r="IRE2" s="198"/>
      <c r="IRF2" s="198"/>
      <c r="IRG2" s="198"/>
      <c r="IRH2" s="198"/>
      <c r="IRI2" s="198"/>
      <c r="IRJ2" s="198"/>
      <c r="IRK2" s="198"/>
      <c r="IRL2" s="198"/>
      <c r="IRM2" s="198"/>
      <c r="IRN2" s="198"/>
      <c r="IRO2" s="198"/>
      <c r="IRP2" s="198"/>
      <c r="IRQ2" s="198"/>
      <c r="IRR2" s="198"/>
      <c r="IRS2" s="198"/>
      <c r="IRT2" s="198"/>
      <c r="IRU2" s="198"/>
      <c r="IRV2" s="198"/>
      <c r="IRW2" s="198"/>
      <c r="IRX2" s="198"/>
      <c r="IRY2" s="198"/>
      <c r="IRZ2" s="198"/>
      <c r="ISA2" s="198"/>
      <c r="ISB2" s="198"/>
      <c r="ISC2" s="198"/>
      <c r="ISD2" s="198"/>
      <c r="ISE2" s="198"/>
      <c r="ISF2" s="198"/>
      <c r="ISG2" s="198"/>
      <c r="ISH2" s="198"/>
      <c r="ISI2" s="198"/>
      <c r="ISJ2" s="198"/>
      <c r="ISK2" s="198"/>
      <c r="ISL2" s="198"/>
      <c r="ISM2" s="198"/>
      <c r="ISN2" s="198"/>
      <c r="ISO2" s="198"/>
      <c r="ISP2" s="198"/>
      <c r="ISQ2" s="198"/>
      <c r="ISR2" s="198"/>
      <c r="ISS2" s="198"/>
      <c r="IST2" s="198"/>
      <c r="ISU2" s="198"/>
      <c r="ISV2" s="198"/>
      <c r="ISW2" s="198"/>
      <c r="ISX2" s="198"/>
      <c r="ISY2" s="198"/>
      <c r="ISZ2" s="198"/>
      <c r="ITA2" s="198"/>
      <c r="ITB2" s="198"/>
      <c r="ITC2" s="198"/>
      <c r="ITD2" s="198"/>
      <c r="ITE2" s="198"/>
      <c r="ITF2" s="198"/>
      <c r="ITG2" s="198"/>
      <c r="ITH2" s="198"/>
      <c r="ITI2" s="198"/>
      <c r="ITJ2" s="198"/>
      <c r="ITK2" s="198"/>
      <c r="ITL2" s="198"/>
      <c r="ITM2" s="198"/>
      <c r="ITN2" s="198"/>
      <c r="ITO2" s="198"/>
      <c r="ITP2" s="198"/>
      <c r="ITQ2" s="198"/>
      <c r="ITR2" s="198"/>
      <c r="ITS2" s="198"/>
      <c r="ITT2" s="198"/>
      <c r="ITU2" s="198"/>
      <c r="ITV2" s="198"/>
      <c r="ITW2" s="198"/>
      <c r="ITX2" s="198"/>
      <c r="ITY2" s="198"/>
      <c r="ITZ2" s="198"/>
      <c r="IUA2" s="198"/>
      <c r="IUB2" s="198"/>
      <c r="IUC2" s="198"/>
      <c r="IUD2" s="198"/>
      <c r="IUE2" s="198"/>
      <c r="IUF2" s="198"/>
      <c r="IUG2" s="198"/>
      <c r="IUH2" s="198"/>
      <c r="IUI2" s="198"/>
      <c r="IUJ2" s="198"/>
      <c r="IUK2" s="198"/>
      <c r="IUL2" s="198"/>
      <c r="IUM2" s="198"/>
      <c r="IUN2" s="198"/>
      <c r="IUO2" s="198"/>
      <c r="IUP2" s="198"/>
      <c r="IUQ2" s="198"/>
      <c r="IUR2" s="198"/>
      <c r="IUS2" s="198"/>
      <c r="IUT2" s="198"/>
      <c r="IUU2" s="198"/>
      <c r="IUV2" s="198"/>
      <c r="IUW2" s="198"/>
      <c r="IUX2" s="198"/>
      <c r="IUY2" s="198"/>
      <c r="IUZ2" s="198"/>
      <c r="IVA2" s="198"/>
      <c r="IVB2" s="198"/>
      <c r="IVC2" s="198"/>
      <c r="IVD2" s="198"/>
      <c r="IVE2" s="198"/>
      <c r="IVF2" s="198"/>
      <c r="IVG2" s="198"/>
      <c r="IVH2" s="198"/>
      <c r="IVI2" s="198"/>
      <c r="IVJ2" s="198"/>
      <c r="IVK2" s="198"/>
      <c r="IVL2" s="198"/>
      <c r="IVM2" s="198"/>
      <c r="IVN2" s="198"/>
      <c r="IVO2" s="198"/>
      <c r="IVP2" s="198"/>
      <c r="IVQ2" s="198"/>
      <c r="IVR2" s="198"/>
      <c r="IVS2" s="198"/>
      <c r="IVT2" s="198"/>
      <c r="IVU2" s="198"/>
      <c r="IVV2" s="198"/>
      <c r="IVW2" s="198"/>
      <c r="IVX2" s="198"/>
      <c r="IVY2" s="198"/>
      <c r="IVZ2" s="198"/>
      <c r="IWA2" s="198"/>
      <c r="IWB2" s="198"/>
      <c r="IWC2" s="198"/>
      <c r="IWD2" s="198"/>
      <c r="IWE2" s="198"/>
      <c r="IWF2" s="198"/>
      <c r="IWG2" s="198"/>
      <c r="IWH2" s="198"/>
      <c r="IWI2" s="198"/>
      <c r="IWJ2" s="198"/>
      <c r="IWK2" s="198"/>
      <c r="IWL2" s="198"/>
      <c r="IWM2" s="198"/>
      <c r="IWN2" s="198"/>
      <c r="IWO2" s="198"/>
      <c r="IWP2" s="198"/>
      <c r="IWQ2" s="198"/>
      <c r="IWR2" s="198"/>
      <c r="IWS2" s="198"/>
      <c r="IWT2" s="198"/>
      <c r="IWU2" s="198"/>
      <c r="IWV2" s="198"/>
      <c r="IWW2" s="198"/>
      <c r="IWX2" s="198"/>
      <c r="IWY2" s="198"/>
      <c r="IWZ2" s="198"/>
      <c r="IXA2" s="198"/>
      <c r="IXB2" s="198"/>
      <c r="IXC2" s="198"/>
      <c r="IXD2" s="198"/>
      <c r="IXE2" s="198"/>
      <c r="IXF2" s="198"/>
      <c r="IXG2" s="198"/>
      <c r="IXH2" s="198"/>
      <c r="IXI2" s="198"/>
      <c r="IXJ2" s="198"/>
      <c r="IXK2" s="198"/>
      <c r="IXL2" s="198"/>
      <c r="IXM2" s="198"/>
      <c r="IXN2" s="198"/>
      <c r="IXO2" s="198"/>
      <c r="IXP2" s="198"/>
      <c r="IXQ2" s="198"/>
      <c r="IXR2" s="198"/>
      <c r="IXS2" s="198"/>
      <c r="IXT2" s="198"/>
      <c r="IXU2" s="198"/>
      <c r="IXV2" s="198"/>
      <c r="IXW2" s="198"/>
      <c r="IXX2" s="198"/>
      <c r="IXY2" s="198"/>
      <c r="IXZ2" s="198"/>
      <c r="IYA2" s="198"/>
      <c r="IYB2" s="198"/>
      <c r="IYC2" s="198"/>
      <c r="IYD2" s="198"/>
      <c r="IYE2" s="198"/>
      <c r="IYF2" s="198"/>
      <c r="IYG2" s="198"/>
      <c r="IYH2" s="198"/>
      <c r="IYI2" s="198"/>
      <c r="IYJ2" s="198"/>
      <c r="IYK2" s="198"/>
      <c r="IYL2" s="198"/>
      <c r="IYM2" s="198"/>
      <c r="IYN2" s="198"/>
      <c r="IYO2" s="198"/>
      <c r="IYP2" s="198"/>
      <c r="IYQ2" s="198"/>
      <c r="IYR2" s="198"/>
      <c r="IYS2" s="198"/>
      <c r="IYT2" s="198"/>
      <c r="IYU2" s="198"/>
      <c r="IYV2" s="198"/>
      <c r="IYW2" s="198"/>
      <c r="IYX2" s="198"/>
      <c r="IYY2" s="198"/>
      <c r="IYZ2" s="198"/>
      <c r="IZA2" s="198"/>
      <c r="IZB2" s="198"/>
      <c r="IZC2" s="198"/>
      <c r="IZD2" s="198"/>
      <c r="IZE2" s="198"/>
      <c r="IZF2" s="198"/>
      <c r="IZG2" s="198"/>
      <c r="IZH2" s="198"/>
      <c r="IZI2" s="198"/>
      <c r="IZJ2" s="198"/>
      <c r="IZK2" s="198"/>
      <c r="IZL2" s="198"/>
      <c r="IZM2" s="198"/>
      <c r="IZN2" s="198"/>
      <c r="IZO2" s="198"/>
      <c r="IZP2" s="198"/>
      <c r="IZQ2" s="198"/>
      <c r="IZR2" s="198"/>
      <c r="IZS2" s="198"/>
      <c r="IZT2" s="198"/>
      <c r="IZU2" s="198"/>
      <c r="IZV2" s="198"/>
      <c r="IZW2" s="198"/>
      <c r="IZX2" s="198"/>
      <c r="IZY2" s="198"/>
      <c r="IZZ2" s="198"/>
      <c r="JAA2" s="198"/>
      <c r="JAB2" s="198"/>
      <c r="JAC2" s="198"/>
      <c r="JAD2" s="198"/>
      <c r="JAE2" s="198"/>
      <c r="JAF2" s="198"/>
      <c r="JAG2" s="198"/>
      <c r="JAH2" s="198"/>
      <c r="JAI2" s="198"/>
      <c r="JAJ2" s="198"/>
      <c r="JAK2" s="198"/>
      <c r="JAL2" s="198"/>
      <c r="JAM2" s="198"/>
      <c r="JAN2" s="198"/>
      <c r="JAO2" s="198"/>
      <c r="JAP2" s="198"/>
      <c r="JAQ2" s="198"/>
      <c r="JAR2" s="198"/>
      <c r="JAS2" s="198"/>
      <c r="JAT2" s="198"/>
      <c r="JAU2" s="198"/>
      <c r="JAV2" s="198"/>
      <c r="JAW2" s="198"/>
      <c r="JAX2" s="198"/>
      <c r="JAY2" s="198"/>
      <c r="JAZ2" s="198"/>
      <c r="JBA2" s="198"/>
      <c r="JBB2" s="198"/>
      <c r="JBC2" s="198"/>
      <c r="JBD2" s="198"/>
      <c r="JBE2" s="198"/>
      <c r="JBF2" s="198"/>
      <c r="JBG2" s="198"/>
      <c r="JBH2" s="198"/>
      <c r="JBI2" s="198"/>
      <c r="JBJ2" s="198"/>
      <c r="JBK2" s="198"/>
      <c r="JBL2" s="198"/>
      <c r="JBM2" s="198"/>
      <c r="JBN2" s="198"/>
      <c r="JBO2" s="198"/>
      <c r="JBP2" s="198"/>
      <c r="JBQ2" s="198"/>
      <c r="JBR2" s="198"/>
      <c r="JBS2" s="198"/>
      <c r="JBT2" s="198"/>
      <c r="JBU2" s="198"/>
      <c r="JBV2" s="198"/>
      <c r="JBW2" s="198"/>
      <c r="JBX2" s="198"/>
      <c r="JBY2" s="198"/>
      <c r="JBZ2" s="198"/>
      <c r="JCA2" s="198"/>
      <c r="JCB2" s="198"/>
      <c r="JCC2" s="198"/>
      <c r="JCD2" s="198"/>
      <c r="JCE2" s="198"/>
      <c r="JCF2" s="198"/>
      <c r="JCG2" s="198"/>
      <c r="JCH2" s="198"/>
      <c r="JCI2" s="198"/>
      <c r="JCJ2" s="198"/>
      <c r="JCK2" s="198"/>
      <c r="JCL2" s="198"/>
      <c r="JCM2" s="198"/>
      <c r="JCN2" s="198"/>
      <c r="JCO2" s="198"/>
      <c r="JCP2" s="198"/>
      <c r="JCQ2" s="198"/>
      <c r="JCR2" s="198"/>
      <c r="JCS2" s="198"/>
      <c r="JCT2" s="198"/>
      <c r="JCU2" s="198"/>
      <c r="JCV2" s="198"/>
      <c r="JCW2" s="198"/>
      <c r="JCX2" s="198"/>
      <c r="JCY2" s="198"/>
      <c r="JCZ2" s="198"/>
      <c r="JDA2" s="198"/>
      <c r="JDB2" s="198"/>
      <c r="JDC2" s="198"/>
      <c r="JDD2" s="198"/>
      <c r="JDE2" s="198"/>
      <c r="JDF2" s="198"/>
      <c r="JDG2" s="198"/>
      <c r="JDH2" s="198"/>
      <c r="JDI2" s="198"/>
      <c r="JDJ2" s="198"/>
      <c r="JDK2" s="198"/>
      <c r="JDL2" s="198"/>
      <c r="JDM2" s="198"/>
      <c r="JDN2" s="198"/>
      <c r="JDO2" s="198"/>
      <c r="JDP2" s="198"/>
      <c r="JDQ2" s="198"/>
      <c r="JDR2" s="198"/>
      <c r="JDS2" s="198"/>
      <c r="JDT2" s="198"/>
      <c r="JDU2" s="198"/>
      <c r="JDV2" s="198"/>
      <c r="JDW2" s="198"/>
      <c r="JDX2" s="198"/>
      <c r="JDY2" s="198"/>
      <c r="JDZ2" s="198"/>
      <c r="JEA2" s="198"/>
      <c r="JEB2" s="198"/>
      <c r="JEC2" s="198"/>
      <c r="JED2" s="198"/>
      <c r="JEE2" s="198"/>
      <c r="JEF2" s="198"/>
      <c r="JEG2" s="198"/>
      <c r="JEH2" s="198"/>
      <c r="JEI2" s="198"/>
      <c r="JEJ2" s="198"/>
      <c r="JEK2" s="198"/>
      <c r="JEL2" s="198"/>
      <c r="JEM2" s="198"/>
      <c r="JEN2" s="198"/>
      <c r="JEO2" s="198"/>
      <c r="JEP2" s="198"/>
      <c r="JEQ2" s="198"/>
      <c r="JER2" s="198"/>
      <c r="JES2" s="198"/>
      <c r="JET2" s="198"/>
      <c r="JEU2" s="198"/>
      <c r="JEV2" s="198"/>
      <c r="JEW2" s="198"/>
      <c r="JEX2" s="198"/>
      <c r="JEY2" s="198"/>
      <c r="JEZ2" s="198"/>
      <c r="JFA2" s="198"/>
      <c r="JFB2" s="198"/>
      <c r="JFC2" s="198"/>
      <c r="JFD2" s="198"/>
      <c r="JFE2" s="198"/>
      <c r="JFF2" s="198"/>
      <c r="JFG2" s="198"/>
      <c r="JFH2" s="198"/>
      <c r="JFI2" s="198"/>
      <c r="JFJ2" s="198"/>
      <c r="JFK2" s="198"/>
      <c r="JFL2" s="198"/>
      <c r="JFM2" s="198"/>
      <c r="JFN2" s="198"/>
      <c r="JFO2" s="198"/>
      <c r="JFP2" s="198"/>
      <c r="JFQ2" s="198"/>
      <c r="JFR2" s="198"/>
      <c r="JFS2" s="198"/>
      <c r="JFT2" s="198"/>
      <c r="JFU2" s="198"/>
      <c r="JFV2" s="198"/>
      <c r="JFW2" s="198"/>
      <c r="JFX2" s="198"/>
      <c r="JFY2" s="198"/>
      <c r="JFZ2" s="198"/>
      <c r="JGA2" s="198"/>
      <c r="JGB2" s="198"/>
      <c r="JGC2" s="198"/>
      <c r="JGD2" s="198"/>
      <c r="JGE2" s="198"/>
      <c r="JGF2" s="198"/>
      <c r="JGG2" s="198"/>
      <c r="JGH2" s="198"/>
      <c r="JGI2" s="198"/>
      <c r="JGJ2" s="198"/>
      <c r="JGK2" s="198"/>
      <c r="JGL2" s="198"/>
      <c r="JGM2" s="198"/>
      <c r="JGN2" s="198"/>
      <c r="JGO2" s="198"/>
      <c r="JGP2" s="198"/>
      <c r="JGQ2" s="198"/>
      <c r="JGR2" s="198"/>
      <c r="JGS2" s="198"/>
      <c r="JGT2" s="198"/>
      <c r="JGU2" s="198"/>
      <c r="JGV2" s="198"/>
      <c r="JGW2" s="198"/>
      <c r="JGX2" s="198"/>
      <c r="JGY2" s="198"/>
      <c r="JGZ2" s="198"/>
      <c r="JHA2" s="198"/>
      <c r="JHB2" s="198"/>
      <c r="JHC2" s="198"/>
      <c r="JHD2" s="198"/>
      <c r="JHE2" s="198"/>
      <c r="JHF2" s="198"/>
      <c r="JHG2" s="198"/>
      <c r="JHH2" s="198"/>
      <c r="JHI2" s="198"/>
      <c r="JHJ2" s="198"/>
      <c r="JHK2" s="198"/>
      <c r="JHL2" s="198"/>
      <c r="JHM2" s="198"/>
      <c r="JHN2" s="198"/>
      <c r="JHO2" s="198"/>
      <c r="JHP2" s="198"/>
      <c r="JHQ2" s="198"/>
      <c r="JHR2" s="198"/>
      <c r="JHS2" s="198"/>
      <c r="JHT2" s="198"/>
      <c r="JHU2" s="198"/>
      <c r="JHV2" s="198"/>
      <c r="JHW2" s="198"/>
      <c r="JHX2" s="198"/>
      <c r="JHY2" s="198"/>
      <c r="JHZ2" s="198"/>
      <c r="JIA2" s="198"/>
      <c r="JIB2" s="198"/>
      <c r="JIC2" s="198"/>
      <c r="JID2" s="198"/>
      <c r="JIE2" s="198"/>
      <c r="JIF2" s="198"/>
      <c r="JIG2" s="198"/>
      <c r="JIH2" s="198"/>
      <c r="JII2" s="198"/>
      <c r="JIJ2" s="198"/>
      <c r="JIK2" s="198"/>
      <c r="JIL2" s="198"/>
      <c r="JIM2" s="198"/>
      <c r="JIN2" s="198"/>
      <c r="JIO2" s="198"/>
      <c r="JIP2" s="198"/>
      <c r="JIQ2" s="198"/>
      <c r="JIR2" s="198"/>
      <c r="JIS2" s="198"/>
      <c r="JIT2" s="198"/>
      <c r="JIU2" s="198"/>
      <c r="JIV2" s="198"/>
      <c r="JIW2" s="198"/>
      <c r="JIX2" s="198"/>
      <c r="JIY2" s="198"/>
      <c r="JIZ2" s="198"/>
      <c r="JJA2" s="198"/>
      <c r="JJB2" s="198"/>
      <c r="JJC2" s="198"/>
      <c r="JJD2" s="198"/>
      <c r="JJE2" s="198"/>
      <c r="JJF2" s="198"/>
      <c r="JJG2" s="198"/>
      <c r="JJH2" s="198"/>
      <c r="JJI2" s="198"/>
      <c r="JJJ2" s="198"/>
      <c r="JJK2" s="198"/>
      <c r="JJL2" s="198"/>
      <c r="JJM2" s="198"/>
      <c r="JJN2" s="198"/>
      <c r="JJO2" s="198"/>
      <c r="JJP2" s="198"/>
      <c r="JJQ2" s="198"/>
      <c r="JJR2" s="198"/>
      <c r="JJS2" s="198"/>
      <c r="JJT2" s="198"/>
      <c r="JJU2" s="198"/>
      <c r="JJV2" s="198"/>
      <c r="JJW2" s="198"/>
      <c r="JJX2" s="198"/>
      <c r="JJY2" s="198"/>
      <c r="JJZ2" s="198"/>
      <c r="JKA2" s="198"/>
      <c r="JKB2" s="198"/>
      <c r="JKC2" s="198"/>
      <c r="JKD2" s="198"/>
      <c r="JKE2" s="198"/>
      <c r="JKF2" s="198"/>
      <c r="JKG2" s="198"/>
      <c r="JKH2" s="198"/>
      <c r="JKI2" s="198"/>
      <c r="JKJ2" s="198"/>
      <c r="JKK2" s="198"/>
      <c r="JKL2" s="198"/>
      <c r="JKM2" s="198"/>
      <c r="JKN2" s="198"/>
      <c r="JKO2" s="198"/>
      <c r="JKP2" s="198"/>
      <c r="JKQ2" s="198"/>
      <c r="JKR2" s="198"/>
      <c r="JKS2" s="198"/>
      <c r="JKT2" s="198"/>
      <c r="JKU2" s="198"/>
      <c r="JKV2" s="198"/>
      <c r="JKW2" s="198"/>
      <c r="JKX2" s="198"/>
      <c r="JKY2" s="198"/>
      <c r="JKZ2" s="198"/>
      <c r="JLA2" s="198"/>
      <c r="JLB2" s="198"/>
      <c r="JLC2" s="198"/>
      <c r="JLD2" s="198"/>
      <c r="JLE2" s="198"/>
      <c r="JLF2" s="198"/>
      <c r="JLG2" s="198"/>
      <c r="JLH2" s="198"/>
      <c r="JLI2" s="198"/>
      <c r="JLJ2" s="198"/>
      <c r="JLK2" s="198"/>
      <c r="JLL2" s="198"/>
      <c r="JLM2" s="198"/>
      <c r="JLN2" s="198"/>
      <c r="JLO2" s="198"/>
      <c r="JLP2" s="198"/>
      <c r="JLQ2" s="198"/>
      <c r="JLR2" s="198"/>
      <c r="JLS2" s="198"/>
      <c r="JLT2" s="198"/>
      <c r="JLU2" s="198"/>
      <c r="JLV2" s="198"/>
      <c r="JLW2" s="198"/>
      <c r="JLX2" s="198"/>
      <c r="JLY2" s="198"/>
      <c r="JLZ2" s="198"/>
      <c r="JMA2" s="198"/>
      <c r="JMB2" s="198"/>
      <c r="JMC2" s="198"/>
      <c r="JMD2" s="198"/>
      <c r="JME2" s="198"/>
      <c r="JMF2" s="198"/>
      <c r="JMG2" s="198"/>
      <c r="JMH2" s="198"/>
      <c r="JMI2" s="198"/>
      <c r="JMJ2" s="198"/>
      <c r="JMK2" s="198"/>
      <c r="JML2" s="198"/>
      <c r="JMM2" s="198"/>
      <c r="JMN2" s="198"/>
      <c r="JMO2" s="198"/>
      <c r="JMP2" s="198"/>
      <c r="JMQ2" s="198"/>
      <c r="JMR2" s="198"/>
      <c r="JMS2" s="198"/>
      <c r="JMT2" s="198"/>
      <c r="JMU2" s="198"/>
      <c r="JMV2" s="198"/>
      <c r="JMW2" s="198"/>
      <c r="JMX2" s="198"/>
      <c r="JMY2" s="198"/>
      <c r="JMZ2" s="198"/>
      <c r="JNA2" s="198"/>
      <c r="JNB2" s="198"/>
      <c r="JNC2" s="198"/>
      <c r="JND2" s="198"/>
      <c r="JNE2" s="198"/>
      <c r="JNF2" s="198"/>
      <c r="JNG2" s="198"/>
      <c r="JNH2" s="198"/>
      <c r="JNI2" s="198"/>
      <c r="JNJ2" s="198"/>
      <c r="JNK2" s="198"/>
      <c r="JNL2" s="198"/>
      <c r="JNM2" s="198"/>
      <c r="JNN2" s="198"/>
      <c r="JNO2" s="198"/>
      <c r="JNP2" s="198"/>
      <c r="JNQ2" s="198"/>
      <c r="JNR2" s="198"/>
      <c r="JNS2" s="198"/>
      <c r="JNT2" s="198"/>
      <c r="JNU2" s="198"/>
      <c r="JNV2" s="198"/>
      <c r="JNW2" s="198"/>
      <c r="JNX2" s="198"/>
      <c r="JNY2" s="198"/>
      <c r="JNZ2" s="198"/>
      <c r="JOA2" s="198"/>
      <c r="JOB2" s="198"/>
      <c r="JOC2" s="198"/>
      <c r="JOD2" s="198"/>
      <c r="JOE2" s="198"/>
      <c r="JOF2" s="198"/>
      <c r="JOG2" s="198"/>
      <c r="JOH2" s="198"/>
      <c r="JOI2" s="198"/>
      <c r="JOJ2" s="198"/>
      <c r="JOK2" s="198"/>
      <c r="JOL2" s="198"/>
      <c r="JOM2" s="198"/>
      <c r="JON2" s="198"/>
      <c r="JOO2" s="198"/>
      <c r="JOP2" s="198"/>
      <c r="JOQ2" s="198"/>
      <c r="JOR2" s="198"/>
      <c r="JOS2" s="198"/>
      <c r="JOT2" s="198"/>
      <c r="JOU2" s="198"/>
      <c r="JOV2" s="198"/>
      <c r="JOW2" s="198"/>
      <c r="JOX2" s="198"/>
      <c r="JOY2" s="198"/>
      <c r="JOZ2" s="198"/>
      <c r="JPA2" s="198"/>
      <c r="JPB2" s="198"/>
      <c r="JPC2" s="198"/>
      <c r="JPD2" s="198"/>
      <c r="JPE2" s="198"/>
      <c r="JPF2" s="198"/>
      <c r="JPG2" s="198"/>
      <c r="JPH2" s="198"/>
      <c r="JPI2" s="198"/>
      <c r="JPJ2" s="198"/>
      <c r="JPK2" s="198"/>
      <c r="JPL2" s="198"/>
      <c r="JPM2" s="198"/>
      <c r="JPN2" s="198"/>
      <c r="JPO2" s="198"/>
      <c r="JPP2" s="198"/>
      <c r="JPQ2" s="198"/>
      <c r="JPR2" s="198"/>
      <c r="JPS2" s="198"/>
      <c r="JPT2" s="198"/>
      <c r="JPU2" s="198"/>
      <c r="JPV2" s="198"/>
      <c r="JPW2" s="198"/>
      <c r="JPX2" s="198"/>
      <c r="JPY2" s="198"/>
      <c r="JPZ2" s="198"/>
      <c r="JQA2" s="198"/>
      <c r="JQB2" s="198"/>
      <c r="JQC2" s="198"/>
      <c r="JQD2" s="198"/>
      <c r="JQE2" s="198"/>
      <c r="JQF2" s="198"/>
      <c r="JQG2" s="198"/>
      <c r="JQH2" s="198"/>
      <c r="JQI2" s="198"/>
      <c r="JQJ2" s="198"/>
      <c r="JQK2" s="198"/>
      <c r="JQL2" s="198"/>
      <c r="JQM2" s="198"/>
      <c r="JQN2" s="198"/>
      <c r="JQO2" s="198"/>
      <c r="JQP2" s="198"/>
      <c r="JQQ2" s="198"/>
      <c r="JQR2" s="198"/>
      <c r="JQS2" s="198"/>
      <c r="JQT2" s="198"/>
      <c r="JQU2" s="198"/>
      <c r="JQV2" s="198"/>
      <c r="JQW2" s="198"/>
      <c r="JQX2" s="198"/>
      <c r="JQY2" s="198"/>
      <c r="JQZ2" s="198"/>
      <c r="JRA2" s="198"/>
      <c r="JRB2" s="198"/>
      <c r="JRC2" s="198"/>
      <c r="JRD2" s="198"/>
      <c r="JRE2" s="198"/>
      <c r="JRF2" s="198"/>
      <c r="JRG2" s="198"/>
      <c r="JRH2" s="198"/>
      <c r="JRI2" s="198"/>
      <c r="JRJ2" s="198"/>
      <c r="JRK2" s="198"/>
      <c r="JRL2" s="198"/>
      <c r="JRM2" s="198"/>
      <c r="JRN2" s="198"/>
      <c r="JRO2" s="198"/>
      <c r="JRP2" s="198"/>
      <c r="JRQ2" s="198"/>
      <c r="JRR2" s="198"/>
      <c r="JRS2" s="198"/>
      <c r="JRT2" s="198"/>
      <c r="JRU2" s="198"/>
      <c r="JRV2" s="198"/>
      <c r="JRW2" s="198"/>
      <c r="JRX2" s="198"/>
      <c r="JRY2" s="198"/>
      <c r="JRZ2" s="198"/>
      <c r="JSA2" s="198"/>
      <c r="JSB2" s="198"/>
      <c r="JSC2" s="198"/>
      <c r="JSD2" s="198"/>
      <c r="JSE2" s="198"/>
      <c r="JSF2" s="198"/>
      <c r="JSG2" s="198"/>
      <c r="JSH2" s="198"/>
      <c r="JSI2" s="198"/>
      <c r="JSJ2" s="198"/>
      <c r="JSK2" s="198"/>
      <c r="JSL2" s="198"/>
      <c r="JSM2" s="198"/>
      <c r="JSN2" s="198"/>
      <c r="JSO2" s="198"/>
      <c r="JSP2" s="198"/>
      <c r="JSQ2" s="198"/>
      <c r="JSR2" s="198"/>
      <c r="JSS2" s="198"/>
      <c r="JST2" s="198"/>
      <c r="JSU2" s="198"/>
      <c r="JSV2" s="198"/>
      <c r="JSW2" s="198"/>
      <c r="JSX2" s="198"/>
      <c r="JSY2" s="198"/>
      <c r="JSZ2" s="198"/>
      <c r="JTA2" s="198"/>
      <c r="JTB2" s="198"/>
      <c r="JTC2" s="198"/>
      <c r="JTD2" s="198"/>
      <c r="JTE2" s="198"/>
      <c r="JTF2" s="198"/>
      <c r="JTG2" s="198"/>
      <c r="JTH2" s="198"/>
      <c r="JTI2" s="198"/>
      <c r="JTJ2" s="198"/>
      <c r="JTK2" s="198"/>
      <c r="JTL2" s="198"/>
      <c r="JTM2" s="198"/>
      <c r="JTN2" s="198"/>
      <c r="JTO2" s="198"/>
      <c r="JTP2" s="198"/>
      <c r="JTQ2" s="198"/>
      <c r="JTR2" s="198"/>
      <c r="JTS2" s="198"/>
      <c r="JTT2" s="198"/>
      <c r="JTU2" s="198"/>
      <c r="JTV2" s="198"/>
      <c r="JTW2" s="198"/>
      <c r="JTX2" s="198"/>
      <c r="JTY2" s="198"/>
      <c r="JTZ2" s="198"/>
      <c r="JUA2" s="198"/>
      <c r="JUB2" s="198"/>
      <c r="JUC2" s="198"/>
      <c r="JUD2" s="198"/>
      <c r="JUE2" s="198"/>
      <c r="JUF2" s="198"/>
      <c r="JUG2" s="198"/>
      <c r="JUH2" s="198"/>
      <c r="JUI2" s="198"/>
      <c r="JUJ2" s="198"/>
      <c r="JUK2" s="198"/>
      <c r="JUL2" s="198"/>
      <c r="JUM2" s="198"/>
      <c r="JUN2" s="198"/>
      <c r="JUO2" s="198"/>
      <c r="JUP2" s="198"/>
      <c r="JUQ2" s="198"/>
      <c r="JUR2" s="198"/>
      <c r="JUS2" s="198"/>
      <c r="JUT2" s="198"/>
      <c r="JUU2" s="198"/>
      <c r="JUV2" s="198"/>
      <c r="JUW2" s="198"/>
      <c r="JUX2" s="198"/>
      <c r="JUY2" s="198"/>
      <c r="JUZ2" s="198"/>
      <c r="JVA2" s="198"/>
      <c r="JVB2" s="198"/>
      <c r="JVC2" s="198"/>
      <c r="JVD2" s="198"/>
      <c r="JVE2" s="198"/>
      <c r="JVF2" s="198"/>
      <c r="JVG2" s="198"/>
      <c r="JVH2" s="198"/>
      <c r="JVI2" s="198"/>
      <c r="JVJ2" s="198"/>
      <c r="JVK2" s="198"/>
      <c r="JVL2" s="198"/>
      <c r="JVM2" s="198"/>
      <c r="JVN2" s="198"/>
      <c r="JVO2" s="198"/>
      <c r="JVP2" s="198"/>
      <c r="JVQ2" s="198"/>
      <c r="JVR2" s="198"/>
      <c r="JVS2" s="198"/>
      <c r="JVT2" s="198"/>
      <c r="JVU2" s="198"/>
      <c r="JVV2" s="198"/>
      <c r="JVW2" s="198"/>
      <c r="JVX2" s="198"/>
      <c r="JVY2" s="198"/>
      <c r="JVZ2" s="198"/>
      <c r="JWA2" s="198"/>
      <c r="JWB2" s="198"/>
      <c r="JWC2" s="198"/>
      <c r="JWD2" s="198"/>
      <c r="JWE2" s="198"/>
      <c r="JWF2" s="198"/>
      <c r="JWG2" s="198"/>
      <c r="JWH2" s="198"/>
      <c r="JWI2" s="198"/>
      <c r="JWJ2" s="198"/>
      <c r="JWK2" s="198"/>
      <c r="JWL2" s="198"/>
      <c r="JWM2" s="198"/>
      <c r="JWN2" s="198"/>
      <c r="JWO2" s="198"/>
      <c r="JWP2" s="198"/>
      <c r="JWQ2" s="198"/>
      <c r="JWR2" s="198"/>
      <c r="JWS2" s="198"/>
      <c r="JWT2" s="198"/>
      <c r="JWU2" s="198"/>
      <c r="JWV2" s="198"/>
      <c r="JWW2" s="198"/>
      <c r="JWX2" s="198"/>
      <c r="JWY2" s="198"/>
      <c r="JWZ2" s="198"/>
      <c r="JXA2" s="198"/>
      <c r="JXB2" s="198"/>
      <c r="JXC2" s="198"/>
      <c r="JXD2" s="198"/>
      <c r="JXE2" s="198"/>
      <c r="JXF2" s="198"/>
      <c r="JXG2" s="198"/>
      <c r="JXH2" s="198"/>
      <c r="JXI2" s="198"/>
      <c r="JXJ2" s="198"/>
      <c r="JXK2" s="198"/>
      <c r="JXL2" s="198"/>
      <c r="JXM2" s="198"/>
      <c r="JXN2" s="198"/>
      <c r="JXO2" s="198"/>
      <c r="JXP2" s="198"/>
      <c r="JXQ2" s="198"/>
      <c r="JXR2" s="198"/>
      <c r="JXS2" s="198"/>
      <c r="JXT2" s="198"/>
      <c r="JXU2" s="198"/>
      <c r="JXV2" s="198"/>
      <c r="JXW2" s="198"/>
      <c r="JXX2" s="198"/>
      <c r="JXY2" s="198"/>
      <c r="JXZ2" s="198"/>
      <c r="JYA2" s="198"/>
      <c r="JYB2" s="198"/>
      <c r="JYC2" s="198"/>
      <c r="JYD2" s="198"/>
      <c r="JYE2" s="198"/>
      <c r="JYF2" s="198"/>
      <c r="JYG2" s="198"/>
      <c r="JYH2" s="198"/>
      <c r="JYI2" s="198"/>
      <c r="JYJ2" s="198"/>
      <c r="JYK2" s="198"/>
      <c r="JYL2" s="198"/>
      <c r="JYM2" s="198"/>
      <c r="JYN2" s="198"/>
      <c r="JYO2" s="198"/>
      <c r="JYP2" s="198"/>
      <c r="JYQ2" s="198"/>
      <c r="JYR2" s="198"/>
      <c r="JYS2" s="198"/>
      <c r="JYT2" s="198"/>
      <c r="JYU2" s="198"/>
      <c r="JYV2" s="198"/>
      <c r="JYW2" s="198"/>
      <c r="JYX2" s="198"/>
      <c r="JYY2" s="198"/>
      <c r="JYZ2" s="198"/>
      <c r="JZA2" s="198"/>
      <c r="JZB2" s="198"/>
      <c r="JZC2" s="198"/>
      <c r="JZD2" s="198"/>
      <c r="JZE2" s="198"/>
      <c r="JZF2" s="198"/>
      <c r="JZG2" s="198"/>
      <c r="JZH2" s="198"/>
      <c r="JZI2" s="198"/>
      <c r="JZJ2" s="198"/>
      <c r="JZK2" s="198"/>
      <c r="JZL2" s="198"/>
      <c r="JZM2" s="198"/>
      <c r="JZN2" s="198"/>
      <c r="JZO2" s="198"/>
      <c r="JZP2" s="198"/>
      <c r="JZQ2" s="198"/>
      <c r="JZR2" s="198"/>
      <c r="JZS2" s="198"/>
      <c r="JZT2" s="198"/>
      <c r="JZU2" s="198"/>
      <c r="JZV2" s="198"/>
      <c r="JZW2" s="198"/>
      <c r="JZX2" s="198"/>
      <c r="JZY2" s="198"/>
      <c r="JZZ2" s="198"/>
      <c r="KAA2" s="198"/>
      <c r="KAB2" s="198"/>
      <c r="KAC2" s="198"/>
      <c r="KAD2" s="198"/>
      <c r="KAE2" s="198"/>
      <c r="KAF2" s="198"/>
      <c r="KAG2" s="198"/>
      <c r="KAH2" s="198"/>
      <c r="KAI2" s="198"/>
      <c r="KAJ2" s="198"/>
      <c r="KAK2" s="198"/>
      <c r="KAL2" s="198"/>
      <c r="KAM2" s="198"/>
      <c r="KAN2" s="198"/>
      <c r="KAO2" s="198"/>
      <c r="KAP2" s="198"/>
      <c r="KAQ2" s="198"/>
      <c r="KAR2" s="198"/>
      <c r="KAS2" s="198"/>
      <c r="KAT2" s="198"/>
      <c r="KAU2" s="198"/>
      <c r="KAV2" s="198"/>
      <c r="KAW2" s="198"/>
      <c r="KAX2" s="198"/>
      <c r="KAY2" s="198"/>
      <c r="KAZ2" s="198"/>
      <c r="KBA2" s="198"/>
      <c r="KBB2" s="198"/>
      <c r="KBC2" s="198"/>
      <c r="KBD2" s="198"/>
      <c r="KBE2" s="198"/>
      <c r="KBF2" s="198"/>
      <c r="KBG2" s="198"/>
      <c r="KBH2" s="198"/>
      <c r="KBI2" s="198"/>
      <c r="KBJ2" s="198"/>
      <c r="KBK2" s="198"/>
      <c r="KBL2" s="198"/>
      <c r="KBM2" s="198"/>
      <c r="KBN2" s="198"/>
      <c r="KBO2" s="198"/>
      <c r="KBP2" s="198"/>
      <c r="KBQ2" s="198"/>
      <c r="KBR2" s="198"/>
      <c r="KBS2" s="198"/>
      <c r="KBT2" s="198"/>
      <c r="KBU2" s="198"/>
      <c r="KBV2" s="198"/>
      <c r="KBW2" s="198"/>
      <c r="KBX2" s="198"/>
      <c r="KBY2" s="198"/>
      <c r="KBZ2" s="198"/>
      <c r="KCA2" s="198"/>
      <c r="KCB2" s="198"/>
      <c r="KCC2" s="198"/>
      <c r="KCD2" s="198"/>
      <c r="KCE2" s="198"/>
      <c r="KCF2" s="198"/>
      <c r="KCG2" s="198"/>
      <c r="KCH2" s="198"/>
      <c r="KCI2" s="198"/>
      <c r="KCJ2" s="198"/>
      <c r="KCK2" s="198"/>
      <c r="KCL2" s="198"/>
      <c r="KCM2" s="198"/>
      <c r="KCN2" s="198"/>
      <c r="KCO2" s="198"/>
      <c r="KCP2" s="198"/>
      <c r="KCQ2" s="198"/>
      <c r="KCR2" s="198"/>
      <c r="KCS2" s="198"/>
      <c r="KCT2" s="198"/>
      <c r="KCU2" s="198"/>
      <c r="KCV2" s="198"/>
      <c r="KCW2" s="198"/>
      <c r="KCX2" s="198"/>
      <c r="KCY2" s="198"/>
      <c r="KCZ2" s="198"/>
      <c r="KDA2" s="198"/>
      <c r="KDB2" s="198"/>
      <c r="KDC2" s="198"/>
      <c r="KDD2" s="198"/>
      <c r="KDE2" s="198"/>
      <c r="KDF2" s="198"/>
      <c r="KDG2" s="198"/>
      <c r="KDH2" s="198"/>
      <c r="KDI2" s="198"/>
      <c r="KDJ2" s="198"/>
      <c r="KDK2" s="198"/>
      <c r="KDL2" s="198"/>
      <c r="KDM2" s="198"/>
      <c r="KDN2" s="198"/>
      <c r="KDO2" s="198"/>
      <c r="KDP2" s="198"/>
      <c r="KDQ2" s="198"/>
      <c r="KDR2" s="198"/>
      <c r="KDS2" s="198"/>
      <c r="KDT2" s="198"/>
      <c r="KDU2" s="198"/>
      <c r="KDV2" s="198"/>
      <c r="KDW2" s="198"/>
      <c r="KDX2" s="198"/>
      <c r="KDY2" s="198"/>
      <c r="KDZ2" s="198"/>
      <c r="KEA2" s="198"/>
      <c r="KEB2" s="198"/>
      <c r="KEC2" s="198"/>
      <c r="KED2" s="198"/>
      <c r="KEE2" s="198"/>
      <c r="KEF2" s="198"/>
      <c r="KEG2" s="198"/>
      <c r="KEH2" s="198"/>
      <c r="KEI2" s="198"/>
      <c r="KEJ2" s="198"/>
      <c r="KEK2" s="198"/>
      <c r="KEL2" s="198"/>
      <c r="KEM2" s="198"/>
      <c r="KEN2" s="198"/>
      <c r="KEO2" s="198"/>
      <c r="KEP2" s="198"/>
      <c r="KEQ2" s="198"/>
      <c r="KER2" s="198"/>
      <c r="KES2" s="198"/>
      <c r="KET2" s="198"/>
      <c r="KEU2" s="198"/>
      <c r="KEV2" s="198"/>
      <c r="KEW2" s="198"/>
      <c r="KEX2" s="198"/>
      <c r="KEY2" s="198"/>
      <c r="KEZ2" s="198"/>
      <c r="KFA2" s="198"/>
      <c r="KFB2" s="198"/>
      <c r="KFC2" s="198"/>
      <c r="KFD2" s="198"/>
      <c r="KFE2" s="198"/>
      <c r="KFF2" s="198"/>
      <c r="KFG2" s="198"/>
      <c r="KFH2" s="198"/>
      <c r="KFI2" s="198"/>
      <c r="KFJ2" s="198"/>
      <c r="KFK2" s="198"/>
      <c r="KFL2" s="198"/>
      <c r="KFM2" s="198"/>
      <c r="KFN2" s="198"/>
      <c r="KFO2" s="198"/>
      <c r="KFP2" s="198"/>
      <c r="KFQ2" s="198"/>
      <c r="KFR2" s="198"/>
      <c r="KFS2" s="198"/>
      <c r="KFT2" s="198"/>
      <c r="KFU2" s="198"/>
      <c r="KFV2" s="198"/>
      <c r="KFW2" s="198"/>
      <c r="KFX2" s="198"/>
      <c r="KFY2" s="198"/>
      <c r="KFZ2" s="198"/>
      <c r="KGA2" s="198"/>
      <c r="KGB2" s="198"/>
      <c r="KGC2" s="198"/>
      <c r="KGD2" s="198"/>
      <c r="KGE2" s="198"/>
      <c r="KGF2" s="198"/>
      <c r="KGG2" s="198"/>
      <c r="KGH2" s="198"/>
      <c r="KGI2" s="198"/>
      <c r="KGJ2" s="198"/>
      <c r="KGK2" s="198"/>
      <c r="KGL2" s="198"/>
      <c r="KGM2" s="198"/>
      <c r="KGN2" s="198"/>
      <c r="KGO2" s="198"/>
      <c r="KGP2" s="198"/>
      <c r="KGQ2" s="198"/>
      <c r="KGR2" s="198"/>
      <c r="KGS2" s="198"/>
      <c r="KGT2" s="198"/>
      <c r="KGU2" s="198"/>
      <c r="KGV2" s="198"/>
      <c r="KGW2" s="198"/>
      <c r="KGX2" s="198"/>
      <c r="KGY2" s="198"/>
      <c r="KGZ2" s="198"/>
      <c r="KHA2" s="198"/>
      <c r="KHB2" s="198"/>
      <c r="KHC2" s="198"/>
      <c r="KHD2" s="198"/>
      <c r="KHE2" s="198"/>
      <c r="KHF2" s="198"/>
      <c r="KHG2" s="198"/>
      <c r="KHH2" s="198"/>
      <c r="KHI2" s="198"/>
      <c r="KHJ2" s="198"/>
      <c r="KHK2" s="198"/>
      <c r="KHL2" s="198"/>
      <c r="KHM2" s="198"/>
      <c r="KHN2" s="198"/>
      <c r="KHO2" s="198"/>
      <c r="KHP2" s="198"/>
      <c r="KHQ2" s="198"/>
      <c r="KHR2" s="198"/>
      <c r="KHS2" s="198"/>
      <c r="KHT2" s="198"/>
      <c r="KHU2" s="198"/>
      <c r="KHV2" s="198"/>
      <c r="KHW2" s="198"/>
      <c r="KHX2" s="198"/>
      <c r="KHY2" s="198"/>
      <c r="KHZ2" s="198"/>
      <c r="KIA2" s="198"/>
      <c r="KIB2" s="198"/>
      <c r="KIC2" s="198"/>
      <c r="KID2" s="198"/>
      <c r="KIE2" s="198"/>
      <c r="KIF2" s="198"/>
      <c r="KIG2" s="198"/>
      <c r="KIH2" s="198"/>
      <c r="KII2" s="198"/>
      <c r="KIJ2" s="198"/>
      <c r="KIK2" s="198"/>
      <c r="KIL2" s="198"/>
      <c r="KIM2" s="198"/>
      <c r="KIN2" s="198"/>
      <c r="KIO2" s="198"/>
      <c r="KIP2" s="198"/>
      <c r="KIQ2" s="198"/>
      <c r="KIR2" s="198"/>
      <c r="KIS2" s="198"/>
      <c r="KIT2" s="198"/>
      <c r="KIU2" s="198"/>
      <c r="KIV2" s="198"/>
      <c r="KIW2" s="198"/>
      <c r="KIX2" s="198"/>
      <c r="KIY2" s="198"/>
      <c r="KIZ2" s="198"/>
      <c r="KJA2" s="198"/>
      <c r="KJB2" s="198"/>
      <c r="KJC2" s="198"/>
      <c r="KJD2" s="198"/>
      <c r="KJE2" s="198"/>
      <c r="KJF2" s="198"/>
      <c r="KJG2" s="198"/>
      <c r="KJH2" s="198"/>
      <c r="KJI2" s="198"/>
      <c r="KJJ2" s="198"/>
      <c r="KJK2" s="198"/>
      <c r="KJL2" s="198"/>
      <c r="KJM2" s="198"/>
      <c r="KJN2" s="198"/>
      <c r="KJO2" s="198"/>
      <c r="KJP2" s="198"/>
      <c r="KJQ2" s="198"/>
      <c r="KJR2" s="198"/>
      <c r="KJS2" s="198"/>
      <c r="KJT2" s="198"/>
      <c r="KJU2" s="198"/>
      <c r="KJV2" s="198"/>
      <c r="KJW2" s="198"/>
      <c r="KJX2" s="198"/>
      <c r="KJY2" s="198"/>
      <c r="KJZ2" s="198"/>
      <c r="KKA2" s="198"/>
      <c r="KKB2" s="198"/>
      <c r="KKC2" s="198"/>
      <c r="KKD2" s="198"/>
      <c r="KKE2" s="198"/>
      <c r="KKF2" s="198"/>
      <c r="KKG2" s="198"/>
      <c r="KKH2" s="198"/>
      <c r="KKI2" s="198"/>
      <c r="KKJ2" s="198"/>
      <c r="KKK2" s="198"/>
      <c r="KKL2" s="198"/>
      <c r="KKM2" s="198"/>
      <c r="KKN2" s="198"/>
      <c r="KKO2" s="198"/>
      <c r="KKP2" s="198"/>
      <c r="KKQ2" s="198"/>
      <c r="KKR2" s="198"/>
      <c r="KKS2" s="198"/>
      <c r="KKT2" s="198"/>
      <c r="KKU2" s="198"/>
      <c r="KKV2" s="198"/>
      <c r="KKW2" s="198"/>
      <c r="KKX2" s="198"/>
      <c r="KKY2" s="198"/>
      <c r="KKZ2" s="198"/>
      <c r="KLA2" s="198"/>
      <c r="KLB2" s="198"/>
      <c r="KLC2" s="198"/>
      <c r="KLD2" s="198"/>
      <c r="KLE2" s="198"/>
      <c r="KLF2" s="198"/>
      <c r="KLG2" s="198"/>
      <c r="KLH2" s="198"/>
      <c r="KLI2" s="198"/>
      <c r="KLJ2" s="198"/>
      <c r="KLK2" s="198"/>
      <c r="KLL2" s="198"/>
      <c r="KLM2" s="198"/>
      <c r="KLN2" s="198"/>
      <c r="KLO2" s="198"/>
      <c r="KLP2" s="198"/>
      <c r="KLQ2" s="198"/>
      <c r="KLR2" s="198"/>
      <c r="KLS2" s="198"/>
      <c r="KLT2" s="198"/>
      <c r="KLU2" s="198"/>
      <c r="KLV2" s="198"/>
      <c r="KLW2" s="198"/>
      <c r="KLX2" s="198"/>
      <c r="KLY2" s="198"/>
      <c r="KLZ2" s="198"/>
      <c r="KMA2" s="198"/>
      <c r="KMB2" s="198"/>
      <c r="KMC2" s="198"/>
      <c r="KMD2" s="198"/>
      <c r="KME2" s="198"/>
      <c r="KMF2" s="198"/>
      <c r="KMG2" s="198"/>
      <c r="KMH2" s="198"/>
      <c r="KMI2" s="198"/>
      <c r="KMJ2" s="198"/>
      <c r="KMK2" s="198"/>
      <c r="KML2" s="198"/>
      <c r="KMM2" s="198"/>
      <c r="KMN2" s="198"/>
      <c r="KMO2" s="198"/>
      <c r="KMP2" s="198"/>
      <c r="KMQ2" s="198"/>
      <c r="KMR2" s="198"/>
      <c r="KMS2" s="198"/>
      <c r="KMT2" s="198"/>
      <c r="KMU2" s="198"/>
      <c r="KMV2" s="198"/>
      <c r="KMW2" s="198"/>
      <c r="KMX2" s="198"/>
      <c r="KMY2" s="198"/>
      <c r="KMZ2" s="198"/>
      <c r="KNA2" s="198"/>
      <c r="KNB2" s="198"/>
      <c r="KNC2" s="198"/>
      <c r="KND2" s="198"/>
      <c r="KNE2" s="198"/>
      <c r="KNF2" s="198"/>
      <c r="KNG2" s="198"/>
      <c r="KNH2" s="198"/>
      <c r="KNI2" s="198"/>
      <c r="KNJ2" s="198"/>
      <c r="KNK2" s="198"/>
      <c r="KNL2" s="198"/>
      <c r="KNM2" s="198"/>
      <c r="KNN2" s="198"/>
      <c r="KNO2" s="198"/>
      <c r="KNP2" s="198"/>
      <c r="KNQ2" s="198"/>
      <c r="KNR2" s="198"/>
      <c r="KNS2" s="198"/>
      <c r="KNT2" s="198"/>
      <c r="KNU2" s="198"/>
      <c r="KNV2" s="198"/>
      <c r="KNW2" s="198"/>
      <c r="KNX2" s="198"/>
      <c r="KNY2" s="198"/>
      <c r="KNZ2" s="198"/>
      <c r="KOA2" s="198"/>
      <c r="KOB2" s="198"/>
      <c r="KOC2" s="198"/>
      <c r="KOD2" s="198"/>
      <c r="KOE2" s="198"/>
      <c r="KOF2" s="198"/>
      <c r="KOG2" s="198"/>
      <c r="KOH2" s="198"/>
      <c r="KOI2" s="198"/>
      <c r="KOJ2" s="198"/>
      <c r="KOK2" s="198"/>
      <c r="KOL2" s="198"/>
      <c r="KOM2" s="198"/>
      <c r="KON2" s="198"/>
      <c r="KOO2" s="198"/>
      <c r="KOP2" s="198"/>
      <c r="KOQ2" s="198"/>
      <c r="KOR2" s="198"/>
      <c r="KOS2" s="198"/>
      <c r="KOT2" s="198"/>
      <c r="KOU2" s="198"/>
      <c r="KOV2" s="198"/>
      <c r="KOW2" s="198"/>
      <c r="KOX2" s="198"/>
      <c r="KOY2" s="198"/>
      <c r="KOZ2" s="198"/>
      <c r="KPA2" s="198"/>
      <c r="KPB2" s="198"/>
      <c r="KPC2" s="198"/>
      <c r="KPD2" s="198"/>
      <c r="KPE2" s="198"/>
      <c r="KPF2" s="198"/>
      <c r="KPG2" s="198"/>
      <c r="KPH2" s="198"/>
      <c r="KPI2" s="198"/>
      <c r="KPJ2" s="198"/>
      <c r="KPK2" s="198"/>
      <c r="KPL2" s="198"/>
      <c r="KPM2" s="198"/>
      <c r="KPN2" s="198"/>
      <c r="KPO2" s="198"/>
      <c r="KPP2" s="198"/>
      <c r="KPQ2" s="198"/>
      <c r="KPR2" s="198"/>
      <c r="KPS2" s="198"/>
      <c r="KPT2" s="198"/>
      <c r="KPU2" s="198"/>
      <c r="KPV2" s="198"/>
      <c r="KPW2" s="198"/>
      <c r="KPX2" s="198"/>
      <c r="KPY2" s="198"/>
      <c r="KPZ2" s="198"/>
      <c r="KQA2" s="198"/>
      <c r="KQB2" s="198"/>
      <c r="KQC2" s="198"/>
      <c r="KQD2" s="198"/>
      <c r="KQE2" s="198"/>
      <c r="KQF2" s="198"/>
      <c r="KQG2" s="198"/>
      <c r="KQH2" s="198"/>
      <c r="KQI2" s="198"/>
      <c r="KQJ2" s="198"/>
      <c r="KQK2" s="198"/>
      <c r="KQL2" s="198"/>
      <c r="KQM2" s="198"/>
      <c r="KQN2" s="198"/>
      <c r="KQO2" s="198"/>
      <c r="KQP2" s="198"/>
      <c r="KQQ2" s="198"/>
      <c r="KQR2" s="198"/>
      <c r="KQS2" s="198"/>
      <c r="KQT2" s="198"/>
      <c r="KQU2" s="198"/>
      <c r="KQV2" s="198"/>
      <c r="KQW2" s="198"/>
      <c r="KQX2" s="198"/>
      <c r="KQY2" s="198"/>
      <c r="KQZ2" s="198"/>
      <c r="KRA2" s="198"/>
      <c r="KRB2" s="198"/>
      <c r="KRC2" s="198"/>
      <c r="KRD2" s="198"/>
      <c r="KRE2" s="198"/>
      <c r="KRF2" s="198"/>
      <c r="KRG2" s="198"/>
      <c r="KRH2" s="198"/>
      <c r="KRI2" s="198"/>
      <c r="KRJ2" s="198"/>
      <c r="KRK2" s="198"/>
      <c r="KRL2" s="198"/>
      <c r="KRM2" s="198"/>
      <c r="KRN2" s="198"/>
      <c r="KRO2" s="198"/>
      <c r="KRP2" s="198"/>
      <c r="KRQ2" s="198"/>
      <c r="KRR2" s="198"/>
      <c r="KRS2" s="198"/>
      <c r="KRT2" s="198"/>
      <c r="KRU2" s="198"/>
      <c r="KRV2" s="198"/>
      <c r="KRW2" s="198"/>
      <c r="KRX2" s="198"/>
      <c r="KRY2" s="198"/>
      <c r="KRZ2" s="198"/>
      <c r="KSA2" s="198"/>
      <c r="KSB2" s="198"/>
      <c r="KSC2" s="198"/>
      <c r="KSD2" s="198"/>
      <c r="KSE2" s="198"/>
      <c r="KSF2" s="198"/>
      <c r="KSG2" s="198"/>
      <c r="KSH2" s="198"/>
      <c r="KSI2" s="198"/>
      <c r="KSJ2" s="198"/>
      <c r="KSK2" s="198"/>
      <c r="KSL2" s="198"/>
      <c r="KSM2" s="198"/>
      <c r="KSN2" s="198"/>
      <c r="KSO2" s="198"/>
      <c r="KSP2" s="198"/>
      <c r="KSQ2" s="198"/>
      <c r="KSR2" s="198"/>
      <c r="KSS2" s="198"/>
      <c r="KST2" s="198"/>
      <c r="KSU2" s="198"/>
      <c r="KSV2" s="198"/>
      <c r="KSW2" s="198"/>
      <c r="KSX2" s="198"/>
      <c r="KSY2" s="198"/>
      <c r="KSZ2" s="198"/>
      <c r="KTA2" s="198"/>
      <c r="KTB2" s="198"/>
      <c r="KTC2" s="198"/>
      <c r="KTD2" s="198"/>
      <c r="KTE2" s="198"/>
      <c r="KTF2" s="198"/>
      <c r="KTG2" s="198"/>
      <c r="KTH2" s="198"/>
      <c r="KTI2" s="198"/>
      <c r="KTJ2" s="198"/>
      <c r="KTK2" s="198"/>
      <c r="KTL2" s="198"/>
      <c r="KTM2" s="198"/>
      <c r="KTN2" s="198"/>
      <c r="KTO2" s="198"/>
      <c r="KTP2" s="198"/>
      <c r="KTQ2" s="198"/>
      <c r="KTR2" s="198"/>
      <c r="KTS2" s="198"/>
      <c r="KTT2" s="198"/>
      <c r="KTU2" s="198"/>
      <c r="KTV2" s="198"/>
      <c r="KTW2" s="198"/>
      <c r="KTX2" s="198"/>
      <c r="KTY2" s="198"/>
      <c r="KTZ2" s="198"/>
      <c r="KUA2" s="198"/>
      <c r="KUB2" s="198"/>
      <c r="KUC2" s="198"/>
      <c r="KUD2" s="198"/>
      <c r="KUE2" s="198"/>
      <c r="KUF2" s="198"/>
      <c r="KUG2" s="198"/>
      <c r="KUH2" s="198"/>
      <c r="KUI2" s="198"/>
      <c r="KUJ2" s="198"/>
      <c r="KUK2" s="198"/>
      <c r="KUL2" s="198"/>
      <c r="KUM2" s="198"/>
      <c r="KUN2" s="198"/>
      <c r="KUO2" s="198"/>
      <c r="KUP2" s="198"/>
      <c r="KUQ2" s="198"/>
      <c r="KUR2" s="198"/>
      <c r="KUS2" s="198"/>
      <c r="KUT2" s="198"/>
      <c r="KUU2" s="198"/>
      <c r="KUV2" s="198"/>
      <c r="KUW2" s="198"/>
      <c r="KUX2" s="198"/>
      <c r="KUY2" s="198"/>
      <c r="KUZ2" s="198"/>
      <c r="KVA2" s="198"/>
      <c r="KVB2" s="198"/>
      <c r="KVC2" s="198"/>
      <c r="KVD2" s="198"/>
      <c r="KVE2" s="198"/>
      <c r="KVF2" s="198"/>
      <c r="KVG2" s="198"/>
      <c r="KVH2" s="198"/>
      <c r="KVI2" s="198"/>
      <c r="KVJ2" s="198"/>
      <c r="KVK2" s="198"/>
      <c r="KVL2" s="198"/>
      <c r="KVM2" s="198"/>
      <c r="KVN2" s="198"/>
      <c r="KVO2" s="198"/>
      <c r="KVP2" s="198"/>
      <c r="KVQ2" s="198"/>
      <c r="KVR2" s="198"/>
      <c r="KVS2" s="198"/>
      <c r="KVT2" s="198"/>
      <c r="KVU2" s="198"/>
      <c r="KVV2" s="198"/>
      <c r="KVW2" s="198"/>
      <c r="KVX2" s="198"/>
      <c r="KVY2" s="198"/>
      <c r="KVZ2" s="198"/>
      <c r="KWA2" s="198"/>
      <c r="KWB2" s="198"/>
      <c r="KWC2" s="198"/>
      <c r="KWD2" s="198"/>
      <c r="KWE2" s="198"/>
      <c r="KWF2" s="198"/>
      <c r="KWG2" s="198"/>
      <c r="KWH2" s="198"/>
      <c r="KWI2" s="198"/>
      <c r="KWJ2" s="198"/>
      <c r="KWK2" s="198"/>
      <c r="KWL2" s="198"/>
      <c r="KWM2" s="198"/>
      <c r="KWN2" s="198"/>
      <c r="KWO2" s="198"/>
      <c r="KWP2" s="198"/>
      <c r="KWQ2" s="198"/>
      <c r="KWR2" s="198"/>
      <c r="KWS2" s="198"/>
      <c r="KWT2" s="198"/>
      <c r="KWU2" s="198"/>
      <c r="KWV2" s="198"/>
      <c r="KWW2" s="198"/>
      <c r="KWX2" s="198"/>
      <c r="KWY2" s="198"/>
      <c r="KWZ2" s="198"/>
      <c r="KXA2" s="198"/>
      <c r="KXB2" s="198"/>
      <c r="KXC2" s="198"/>
      <c r="KXD2" s="198"/>
      <c r="KXE2" s="198"/>
      <c r="KXF2" s="198"/>
      <c r="KXG2" s="198"/>
      <c r="KXH2" s="198"/>
      <c r="KXI2" s="198"/>
      <c r="KXJ2" s="198"/>
      <c r="KXK2" s="198"/>
      <c r="KXL2" s="198"/>
      <c r="KXM2" s="198"/>
      <c r="KXN2" s="198"/>
      <c r="KXO2" s="198"/>
      <c r="KXP2" s="198"/>
      <c r="KXQ2" s="198"/>
      <c r="KXR2" s="198"/>
      <c r="KXS2" s="198"/>
      <c r="KXT2" s="198"/>
      <c r="KXU2" s="198"/>
      <c r="KXV2" s="198"/>
      <c r="KXW2" s="198"/>
      <c r="KXX2" s="198"/>
      <c r="KXY2" s="198"/>
      <c r="KXZ2" s="198"/>
      <c r="KYA2" s="198"/>
      <c r="KYB2" s="198"/>
      <c r="KYC2" s="198"/>
      <c r="KYD2" s="198"/>
      <c r="KYE2" s="198"/>
      <c r="KYF2" s="198"/>
      <c r="KYG2" s="198"/>
      <c r="KYH2" s="198"/>
      <c r="KYI2" s="198"/>
      <c r="KYJ2" s="198"/>
      <c r="KYK2" s="198"/>
      <c r="KYL2" s="198"/>
      <c r="KYM2" s="198"/>
      <c r="KYN2" s="198"/>
      <c r="KYO2" s="198"/>
      <c r="KYP2" s="198"/>
      <c r="KYQ2" s="198"/>
      <c r="KYR2" s="198"/>
      <c r="KYS2" s="198"/>
      <c r="KYT2" s="198"/>
      <c r="KYU2" s="198"/>
      <c r="KYV2" s="198"/>
      <c r="KYW2" s="198"/>
      <c r="KYX2" s="198"/>
      <c r="KYY2" s="198"/>
      <c r="KYZ2" s="198"/>
      <c r="KZA2" s="198"/>
      <c r="KZB2" s="198"/>
      <c r="KZC2" s="198"/>
      <c r="KZD2" s="198"/>
      <c r="KZE2" s="198"/>
      <c r="KZF2" s="198"/>
      <c r="KZG2" s="198"/>
      <c r="KZH2" s="198"/>
      <c r="KZI2" s="198"/>
      <c r="KZJ2" s="198"/>
      <c r="KZK2" s="198"/>
      <c r="KZL2" s="198"/>
      <c r="KZM2" s="198"/>
      <c r="KZN2" s="198"/>
      <c r="KZO2" s="198"/>
      <c r="KZP2" s="198"/>
      <c r="KZQ2" s="198"/>
      <c r="KZR2" s="198"/>
      <c r="KZS2" s="198"/>
      <c r="KZT2" s="198"/>
      <c r="KZU2" s="198"/>
      <c r="KZV2" s="198"/>
      <c r="KZW2" s="198"/>
      <c r="KZX2" s="198"/>
      <c r="KZY2" s="198"/>
      <c r="KZZ2" s="198"/>
      <c r="LAA2" s="198"/>
      <c r="LAB2" s="198"/>
      <c r="LAC2" s="198"/>
      <c r="LAD2" s="198"/>
      <c r="LAE2" s="198"/>
      <c r="LAF2" s="198"/>
      <c r="LAG2" s="198"/>
      <c r="LAH2" s="198"/>
      <c r="LAI2" s="198"/>
      <c r="LAJ2" s="198"/>
      <c r="LAK2" s="198"/>
      <c r="LAL2" s="198"/>
      <c r="LAM2" s="198"/>
      <c r="LAN2" s="198"/>
      <c r="LAO2" s="198"/>
      <c r="LAP2" s="198"/>
      <c r="LAQ2" s="198"/>
      <c r="LAR2" s="198"/>
      <c r="LAS2" s="198"/>
      <c r="LAT2" s="198"/>
      <c r="LAU2" s="198"/>
      <c r="LAV2" s="198"/>
      <c r="LAW2" s="198"/>
      <c r="LAX2" s="198"/>
      <c r="LAY2" s="198"/>
      <c r="LAZ2" s="198"/>
      <c r="LBA2" s="198"/>
      <c r="LBB2" s="198"/>
      <c r="LBC2" s="198"/>
      <c r="LBD2" s="198"/>
      <c r="LBE2" s="198"/>
      <c r="LBF2" s="198"/>
      <c r="LBG2" s="198"/>
      <c r="LBH2" s="198"/>
      <c r="LBI2" s="198"/>
      <c r="LBJ2" s="198"/>
      <c r="LBK2" s="198"/>
      <c r="LBL2" s="198"/>
      <c r="LBM2" s="198"/>
      <c r="LBN2" s="198"/>
      <c r="LBO2" s="198"/>
      <c r="LBP2" s="198"/>
      <c r="LBQ2" s="198"/>
      <c r="LBR2" s="198"/>
      <c r="LBS2" s="198"/>
      <c r="LBT2" s="198"/>
      <c r="LBU2" s="198"/>
      <c r="LBV2" s="198"/>
      <c r="LBW2" s="198"/>
      <c r="LBX2" s="198"/>
      <c r="LBY2" s="198"/>
      <c r="LBZ2" s="198"/>
      <c r="LCA2" s="198"/>
      <c r="LCB2" s="198"/>
      <c r="LCC2" s="198"/>
      <c r="LCD2" s="198"/>
      <c r="LCE2" s="198"/>
      <c r="LCF2" s="198"/>
      <c r="LCG2" s="198"/>
      <c r="LCH2" s="198"/>
      <c r="LCI2" s="198"/>
      <c r="LCJ2" s="198"/>
      <c r="LCK2" s="198"/>
      <c r="LCL2" s="198"/>
      <c r="LCM2" s="198"/>
      <c r="LCN2" s="198"/>
      <c r="LCO2" s="198"/>
      <c r="LCP2" s="198"/>
      <c r="LCQ2" s="198"/>
      <c r="LCR2" s="198"/>
      <c r="LCS2" s="198"/>
      <c r="LCT2" s="198"/>
      <c r="LCU2" s="198"/>
      <c r="LCV2" s="198"/>
      <c r="LCW2" s="198"/>
      <c r="LCX2" s="198"/>
      <c r="LCY2" s="198"/>
      <c r="LCZ2" s="198"/>
      <c r="LDA2" s="198"/>
      <c r="LDB2" s="198"/>
      <c r="LDC2" s="198"/>
      <c r="LDD2" s="198"/>
      <c r="LDE2" s="198"/>
      <c r="LDF2" s="198"/>
      <c r="LDG2" s="198"/>
      <c r="LDH2" s="198"/>
      <c r="LDI2" s="198"/>
      <c r="LDJ2" s="198"/>
      <c r="LDK2" s="198"/>
      <c r="LDL2" s="198"/>
      <c r="LDM2" s="198"/>
      <c r="LDN2" s="198"/>
      <c r="LDO2" s="198"/>
      <c r="LDP2" s="198"/>
      <c r="LDQ2" s="198"/>
      <c r="LDR2" s="198"/>
      <c r="LDS2" s="198"/>
      <c r="LDT2" s="198"/>
      <c r="LDU2" s="198"/>
      <c r="LDV2" s="198"/>
      <c r="LDW2" s="198"/>
      <c r="LDX2" s="198"/>
      <c r="LDY2" s="198"/>
      <c r="LDZ2" s="198"/>
      <c r="LEA2" s="198"/>
      <c r="LEB2" s="198"/>
      <c r="LEC2" s="198"/>
      <c r="LED2" s="198"/>
      <c r="LEE2" s="198"/>
      <c r="LEF2" s="198"/>
      <c r="LEG2" s="198"/>
      <c r="LEH2" s="198"/>
      <c r="LEI2" s="198"/>
      <c r="LEJ2" s="198"/>
      <c r="LEK2" s="198"/>
      <c r="LEL2" s="198"/>
      <c r="LEM2" s="198"/>
      <c r="LEN2" s="198"/>
      <c r="LEO2" s="198"/>
      <c r="LEP2" s="198"/>
      <c r="LEQ2" s="198"/>
      <c r="LER2" s="198"/>
      <c r="LES2" s="198"/>
      <c r="LET2" s="198"/>
      <c r="LEU2" s="198"/>
      <c r="LEV2" s="198"/>
      <c r="LEW2" s="198"/>
      <c r="LEX2" s="198"/>
      <c r="LEY2" s="198"/>
      <c r="LEZ2" s="198"/>
      <c r="LFA2" s="198"/>
      <c r="LFB2" s="198"/>
      <c r="LFC2" s="198"/>
      <c r="LFD2" s="198"/>
      <c r="LFE2" s="198"/>
      <c r="LFF2" s="198"/>
      <c r="LFG2" s="198"/>
      <c r="LFH2" s="198"/>
      <c r="LFI2" s="198"/>
      <c r="LFJ2" s="198"/>
      <c r="LFK2" s="198"/>
      <c r="LFL2" s="198"/>
      <c r="LFM2" s="198"/>
      <c r="LFN2" s="198"/>
      <c r="LFO2" s="198"/>
      <c r="LFP2" s="198"/>
      <c r="LFQ2" s="198"/>
      <c r="LFR2" s="198"/>
      <c r="LFS2" s="198"/>
      <c r="LFT2" s="198"/>
      <c r="LFU2" s="198"/>
      <c r="LFV2" s="198"/>
      <c r="LFW2" s="198"/>
      <c r="LFX2" s="198"/>
      <c r="LFY2" s="198"/>
      <c r="LFZ2" s="198"/>
      <c r="LGA2" s="198"/>
      <c r="LGB2" s="198"/>
      <c r="LGC2" s="198"/>
      <c r="LGD2" s="198"/>
      <c r="LGE2" s="198"/>
      <c r="LGF2" s="198"/>
      <c r="LGG2" s="198"/>
      <c r="LGH2" s="198"/>
      <c r="LGI2" s="198"/>
      <c r="LGJ2" s="198"/>
      <c r="LGK2" s="198"/>
      <c r="LGL2" s="198"/>
      <c r="LGM2" s="198"/>
      <c r="LGN2" s="198"/>
      <c r="LGO2" s="198"/>
      <c r="LGP2" s="198"/>
      <c r="LGQ2" s="198"/>
      <c r="LGR2" s="198"/>
      <c r="LGS2" s="198"/>
      <c r="LGT2" s="198"/>
      <c r="LGU2" s="198"/>
      <c r="LGV2" s="198"/>
      <c r="LGW2" s="198"/>
      <c r="LGX2" s="198"/>
      <c r="LGY2" s="198"/>
      <c r="LGZ2" s="198"/>
      <c r="LHA2" s="198"/>
      <c r="LHB2" s="198"/>
      <c r="LHC2" s="198"/>
      <c r="LHD2" s="198"/>
      <c r="LHE2" s="198"/>
      <c r="LHF2" s="198"/>
      <c r="LHG2" s="198"/>
      <c r="LHH2" s="198"/>
      <c r="LHI2" s="198"/>
      <c r="LHJ2" s="198"/>
      <c r="LHK2" s="198"/>
      <c r="LHL2" s="198"/>
      <c r="LHM2" s="198"/>
      <c r="LHN2" s="198"/>
      <c r="LHO2" s="198"/>
      <c r="LHP2" s="198"/>
      <c r="LHQ2" s="198"/>
      <c r="LHR2" s="198"/>
      <c r="LHS2" s="198"/>
      <c r="LHT2" s="198"/>
      <c r="LHU2" s="198"/>
      <c r="LHV2" s="198"/>
      <c r="LHW2" s="198"/>
      <c r="LHX2" s="198"/>
      <c r="LHY2" s="198"/>
      <c r="LHZ2" s="198"/>
      <c r="LIA2" s="198"/>
      <c r="LIB2" s="198"/>
      <c r="LIC2" s="198"/>
      <c r="LID2" s="198"/>
      <c r="LIE2" s="198"/>
      <c r="LIF2" s="198"/>
      <c r="LIG2" s="198"/>
      <c r="LIH2" s="198"/>
      <c r="LII2" s="198"/>
      <c r="LIJ2" s="198"/>
      <c r="LIK2" s="198"/>
      <c r="LIL2" s="198"/>
      <c r="LIM2" s="198"/>
      <c r="LIN2" s="198"/>
      <c r="LIO2" s="198"/>
      <c r="LIP2" s="198"/>
      <c r="LIQ2" s="198"/>
      <c r="LIR2" s="198"/>
      <c r="LIS2" s="198"/>
      <c r="LIT2" s="198"/>
      <c r="LIU2" s="198"/>
      <c r="LIV2" s="198"/>
      <c r="LIW2" s="198"/>
      <c r="LIX2" s="198"/>
      <c r="LIY2" s="198"/>
      <c r="LIZ2" s="198"/>
      <c r="LJA2" s="198"/>
      <c r="LJB2" s="198"/>
      <c r="LJC2" s="198"/>
      <c r="LJD2" s="198"/>
      <c r="LJE2" s="198"/>
      <c r="LJF2" s="198"/>
      <c r="LJG2" s="198"/>
      <c r="LJH2" s="198"/>
      <c r="LJI2" s="198"/>
      <c r="LJJ2" s="198"/>
      <c r="LJK2" s="198"/>
      <c r="LJL2" s="198"/>
      <c r="LJM2" s="198"/>
      <c r="LJN2" s="198"/>
      <c r="LJO2" s="198"/>
      <c r="LJP2" s="198"/>
      <c r="LJQ2" s="198"/>
      <c r="LJR2" s="198"/>
      <c r="LJS2" s="198"/>
      <c r="LJT2" s="198"/>
      <c r="LJU2" s="198"/>
      <c r="LJV2" s="198"/>
      <c r="LJW2" s="198"/>
      <c r="LJX2" s="198"/>
      <c r="LJY2" s="198"/>
      <c r="LJZ2" s="198"/>
      <c r="LKA2" s="198"/>
      <c r="LKB2" s="198"/>
      <c r="LKC2" s="198"/>
      <c r="LKD2" s="198"/>
      <c r="LKE2" s="198"/>
      <c r="LKF2" s="198"/>
      <c r="LKG2" s="198"/>
      <c r="LKH2" s="198"/>
      <c r="LKI2" s="198"/>
      <c r="LKJ2" s="198"/>
      <c r="LKK2" s="198"/>
      <c r="LKL2" s="198"/>
      <c r="LKM2" s="198"/>
      <c r="LKN2" s="198"/>
      <c r="LKO2" s="198"/>
      <c r="LKP2" s="198"/>
      <c r="LKQ2" s="198"/>
      <c r="LKR2" s="198"/>
      <c r="LKS2" s="198"/>
      <c r="LKT2" s="198"/>
      <c r="LKU2" s="198"/>
      <c r="LKV2" s="198"/>
      <c r="LKW2" s="198"/>
      <c r="LKX2" s="198"/>
      <c r="LKY2" s="198"/>
      <c r="LKZ2" s="198"/>
      <c r="LLA2" s="198"/>
      <c r="LLB2" s="198"/>
      <c r="LLC2" s="198"/>
      <c r="LLD2" s="198"/>
      <c r="LLE2" s="198"/>
      <c r="LLF2" s="198"/>
      <c r="LLG2" s="198"/>
      <c r="LLH2" s="198"/>
      <c r="LLI2" s="198"/>
      <c r="LLJ2" s="198"/>
      <c r="LLK2" s="198"/>
      <c r="LLL2" s="198"/>
      <c r="LLM2" s="198"/>
      <c r="LLN2" s="198"/>
      <c r="LLO2" s="198"/>
      <c r="LLP2" s="198"/>
      <c r="LLQ2" s="198"/>
      <c r="LLR2" s="198"/>
      <c r="LLS2" s="198"/>
      <c r="LLT2" s="198"/>
      <c r="LLU2" s="198"/>
      <c r="LLV2" s="198"/>
      <c r="LLW2" s="198"/>
      <c r="LLX2" s="198"/>
      <c r="LLY2" s="198"/>
      <c r="LLZ2" s="198"/>
      <c r="LMA2" s="198"/>
      <c r="LMB2" s="198"/>
      <c r="LMC2" s="198"/>
      <c r="LMD2" s="198"/>
      <c r="LME2" s="198"/>
      <c r="LMF2" s="198"/>
      <c r="LMG2" s="198"/>
      <c r="LMH2" s="198"/>
      <c r="LMI2" s="198"/>
      <c r="LMJ2" s="198"/>
      <c r="LMK2" s="198"/>
      <c r="LML2" s="198"/>
      <c r="LMM2" s="198"/>
      <c r="LMN2" s="198"/>
      <c r="LMO2" s="198"/>
      <c r="LMP2" s="198"/>
      <c r="LMQ2" s="198"/>
      <c r="LMR2" s="198"/>
      <c r="LMS2" s="198"/>
      <c r="LMT2" s="198"/>
      <c r="LMU2" s="198"/>
      <c r="LMV2" s="198"/>
      <c r="LMW2" s="198"/>
      <c r="LMX2" s="198"/>
      <c r="LMY2" s="198"/>
      <c r="LMZ2" s="198"/>
      <c r="LNA2" s="198"/>
      <c r="LNB2" s="198"/>
      <c r="LNC2" s="198"/>
      <c r="LND2" s="198"/>
      <c r="LNE2" s="198"/>
      <c r="LNF2" s="198"/>
      <c r="LNG2" s="198"/>
      <c r="LNH2" s="198"/>
      <c r="LNI2" s="198"/>
      <c r="LNJ2" s="198"/>
      <c r="LNK2" s="198"/>
      <c r="LNL2" s="198"/>
      <c r="LNM2" s="198"/>
      <c r="LNN2" s="198"/>
      <c r="LNO2" s="198"/>
      <c r="LNP2" s="198"/>
      <c r="LNQ2" s="198"/>
      <c r="LNR2" s="198"/>
      <c r="LNS2" s="198"/>
      <c r="LNT2" s="198"/>
      <c r="LNU2" s="198"/>
      <c r="LNV2" s="198"/>
      <c r="LNW2" s="198"/>
      <c r="LNX2" s="198"/>
      <c r="LNY2" s="198"/>
      <c r="LNZ2" s="198"/>
      <c r="LOA2" s="198"/>
      <c r="LOB2" s="198"/>
      <c r="LOC2" s="198"/>
      <c r="LOD2" s="198"/>
      <c r="LOE2" s="198"/>
      <c r="LOF2" s="198"/>
      <c r="LOG2" s="198"/>
      <c r="LOH2" s="198"/>
      <c r="LOI2" s="198"/>
      <c r="LOJ2" s="198"/>
      <c r="LOK2" s="198"/>
      <c r="LOL2" s="198"/>
      <c r="LOM2" s="198"/>
      <c r="LON2" s="198"/>
      <c r="LOO2" s="198"/>
      <c r="LOP2" s="198"/>
      <c r="LOQ2" s="198"/>
      <c r="LOR2" s="198"/>
      <c r="LOS2" s="198"/>
      <c r="LOT2" s="198"/>
      <c r="LOU2" s="198"/>
      <c r="LOV2" s="198"/>
      <c r="LOW2" s="198"/>
      <c r="LOX2" s="198"/>
      <c r="LOY2" s="198"/>
      <c r="LOZ2" s="198"/>
      <c r="LPA2" s="198"/>
      <c r="LPB2" s="198"/>
      <c r="LPC2" s="198"/>
      <c r="LPD2" s="198"/>
      <c r="LPE2" s="198"/>
      <c r="LPF2" s="198"/>
      <c r="LPG2" s="198"/>
      <c r="LPH2" s="198"/>
      <c r="LPI2" s="198"/>
      <c r="LPJ2" s="198"/>
      <c r="LPK2" s="198"/>
      <c r="LPL2" s="198"/>
      <c r="LPM2" s="198"/>
      <c r="LPN2" s="198"/>
      <c r="LPO2" s="198"/>
      <c r="LPP2" s="198"/>
      <c r="LPQ2" s="198"/>
      <c r="LPR2" s="198"/>
      <c r="LPS2" s="198"/>
      <c r="LPT2" s="198"/>
      <c r="LPU2" s="198"/>
      <c r="LPV2" s="198"/>
      <c r="LPW2" s="198"/>
      <c r="LPX2" s="198"/>
      <c r="LPY2" s="198"/>
      <c r="LPZ2" s="198"/>
      <c r="LQA2" s="198"/>
      <c r="LQB2" s="198"/>
      <c r="LQC2" s="198"/>
      <c r="LQD2" s="198"/>
      <c r="LQE2" s="198"/>
      <c r="LQF2" s="198"/>
      <c r="LQG2" s="198"/>
      <c r="LQH2" s="198"/>
      <c r="LQI2" s="198"/>
      <c r="LQJ2" s="198"/>
      <c r="LQK2" s="198"/>
      <c r="LQL2" s="198"/>
      <c r="LQM2" s="198"/>
      <c r="LQN2" s="198"/>
      <c r="LQO2" s="198"/>
      <c r="LQP2" s="198"/>
      <c r="LQQ2" s="198"/>
      <c r="LQR2" s="198"/>
      <c r="LQS2" s="198"/>
      <c r="LQT2" s="198"/>
      <c r="LQU2" s="198"/>
      <c r="LQV2" s="198"/>
      <c r="LQW2" s="198"/>
      <c r="LQX2" s="198"/>
      <c r="LQY2" s="198"/>
      <c r="LQZ2" s="198"/>
      <c r="LRA2" s="198"/>
      <c r="LRB2" s="198"/>
      <c r="LRC2" s="198"/>
      <c r="LRD2" s="198"/>
      <c r="LRE2" s="198"/>
      <c r="LRF2" s="198"/>
      <c r="LRG2" s="198"/>
      <c r="LRH2" s="198"/>
      <c r="LRI2" s="198"/>
      <c r="LRJ2" s="198"/>
      <c r="LRK2" s="198"/>
      <c r="LRL2" s="198"/>
      <c r="LRM2" s="198"/>
      <c r="LRN2" s="198"/>
      <c r="LRO2" s="198"/>
      <c r="LRP2" s="198"/>
      <c r="LRQ2" s="198"/>
      <c r="LRR2" s="198"/>
      <c r="LRS2" s="198"/>
      <c r="LRT2" s="198"/>
      <c r="LRU2" s="198"/>
      <c r="LRV2" s="198"/>
      <c r="LRW2" s="198"/>
      <c r="LRX2" s="198"/>
      <c r="LRY2" s="198"/>
      <c r="LRZ2" s="198"/>
      <c r="LSA2" s="198"/>
      <c r="LSB2" s="198"/>
      <c r="LSC2" s="198"/>
      <c r="LSD2" s="198"/>
      <c r="LSE2" s="198"/>
      <c r="LSF2" s="198"/>
      <c r="LSG2" s="198"/>
      <c r="LSH2" s="198"/>
      <c r="LSI2" s="198"/>
      <c r="LSJ2" s="198"/>
      <c r="LSK2" s="198"/>
      <c r="LSL2" s="198"/>
      <c r="LSM2" s="198"/>
      <c r="LSN2" s="198"/>
      <c r="LSO2" s="198"/>
      <c r="LSP2" s="198"/>
      <c r="LSQ2" s="198"/>
      <c r="LSR2" s="198"/>
      <c r="LSS2" s="198"/>
      <c r="LST2" s="198"/>
      <c r="LSU2" s="198"/>
      <c r="LSV2" s="198"/>
      <c r="LSW2" s="198"/>
      <c r="LSX2" s="198"/>
      <c r="LSY2" s="198"/>
      <c r="LSZ2" s="198"/>
      <c r="LTA2" s="198"/>
      <c r="LTB2" s="198"/>
      <c r="LTC2" s="198"/>
      <c r="LTD2" s="198"/>
      <c r="LTE2" s="198"/>
      <c r="LTF2" s="198"/>
      <c r="LTG2" s="198"/>
      <c r="LTH2" s="198"/>
      <c r="LTI2" s="198"/>
      <c r="LTJ2" s="198"/>
      <c r="LTK2" s="198"/>
      <c r="LTL2" s="198"/>
      <c r="LTM2" s="198"/>
      <c r="LTN2" s="198"/>
      <c r="LTO2" s="198"/>
      <c r="LTP2" s="198"/>
      <c r="LTQ2" s="198"/>
      <c r="LTR2" s="198"/>
      <c r="LTS2" s="198"/>
      <c r="LTT2" s="198"/>
      <c r="LTU2" s="198"/>
      <c r="LTV2" s="198"/>
      <c r="LTW2" s="198"/>
      <c r="LTX2" s="198"/>
      <c r="LTY2" s="198"/>
      <c r="LTZ2" s="198"/>
      <c r="LUA2" s="198"/>
      <c r="LUB2" s="198"/>
      <c r="LUC2" s="198"/>
      <c r="LUD2" s="198"/>
      <c r="LUE2" s="198"/>
      <c r="LUF2" s="198"/>
      <c r="LUG2" s="198"/>
      <c r="LUH2" s="198"/>
      <c r="LUI2" s="198"/>
      <c r="LUJ2" s="198"/>
      <c r="LUK2" s="198"/>
      <c r="LUL2" s="198"/>
      <c r="LUM2" s="198"/>
      <c r="LUN2" s="198"/>
      <c r="LUO2" s="198"/>
      <c r="LUP2" s="198"/>
      <c r="LUQ2" s="198"/>
      <c r="LUR2" s="198"/>
      <c r="LUS2" s="198"/>
      <c r="LUT2" s="198"/>
      <c r="LUU2" s="198"/>
      <c r="LUV2" s="198"/>
      <c r="LUW2" s="198"/>
      <c r="LUX2" s="198"/>
      <c r="LUY2" s="198"/>
      <c r="LUZ2" s="198"/>
      <c r="LVA2" s="198"/>
      <c r="LVB2" s="198"/>
      <c r="LVC2" s="198"/>
      <c r="LVD2" s="198"/>
      <c r="LVE2" s="198"/>
      <c r="LVF2" s="198"/>
      <c r="LVG2" s="198"/>
      <c r="LVH2" s="198"/>
      <c r="LVI2" s="198"/>
      <c r="LVJ2" s="198"/>
      <c r="LVK2" s="198"/>
      <c r="LVL2" s="198"/>
      <c r="LVM2" s="198"/>
      <c r="LVN2" s="198"/>
      <c r="LVO2" s="198"/>
      <c r="LVP2" s="198"/>
      <c r="LVQ2" s="198"/>
      <c r="LVR2" s="198"/>
      <c r="LVS2" s="198"/>
      <c r="LVT2" s="198"/>
      <c r="LVU2" s="198"/>
      <c r="LVV2" s="198"/>
      <c r="LVW2" s="198"/>
      <c r="LVX2" s="198"/>
      <c r="LVY2" s="198"/>
      <c r="LVZ2" s="198"/>
      <c r="LWA2" s="198"/>
      <c r="LWB2" s="198"/>
      <c r="LWC2" s="198"/>
      <c r="LWD2" s="198"/>
      <c r="LWE2" s="198"/>
      <c r="LWF2" s="198"/>
      <c r="LWG2" s="198"/>
      <c r="LWH2" s="198"/>
      <c r="LWI2" s="198"/>
      <c r="LWJ2" s="198"/>
      <c r="LWK2" s="198"/>
      <c r="LWL2" s="198"/>
      <c r="LWM2" s="198"/>
      <c r="LWN2" s="198"/>
      <c r="LWO2" s="198"/>
      <c r="LWP2" s="198"/>
      <c r="LWQ2" s="198"/>
      <c r="LWR2" s="198"/>
      <c r="LWS2" s="198"/>
      <c r="LWT2" s="198"/>
      <c r="LWU2" s="198"/>
      <c r="LWV2" s="198"/>
      <c r="LWW2" s="198"/>
      <c r="LWX2" s="198"/>
      <c r="LWY2" s="198"/>
      <c r="LWZ2" s="198"/>
      <c r="LXA2" s="198"/>
      <c r="LXB2" s="198"/>
      <c r="LXC2" s="198"/>
      <c r="LXD2" s="198"/>
      <c r="LXE2" s="198"/>
      <c r="LXF2" s="198"/>
      <c r="LXG2" s="198"/>
      <c r="LXH2" s="198"/>
      <c r="LXI2" s="198"/>
      <c r="LXJ2" s="198"/>
      <c r="LXK2" s="198"/>
      <c r="LXL2" s="198"/>
      <c r="LXM2" s="198"/>
      <c r="LXN2" s="198"/>
      <c r="LXO2" s="198"/>
      <c r="LXP2" s="198"/>
      <c r="LXQ2" s="198"/>
      <c r="LXR2" s="198"/>
      <c r="LXS2" s="198"/>
      <c r="LXT2" s="198"/>
      <c r="LXU2" s="198"/>
      <c r="LXV2" s="198"/>
      <c r="LXW2" s="198"/>
      <c r="LXX2" s="198"/>
      <c r="LXY2" s="198"/>
      <c r="LXZ2" s="198"/>
      <c r="LYA2" s="198"/>
      <c r="LYB2" s="198"/>
      <c r="LYC2" s="198"/>
      <c r="LYD2" s="198"/>
      <c r="LYE2" s="198"/>
      <c r="LYF2" s="198"/>
      <c r="LYG2" s="198"/>
      <c r="LYH2" s="198"/>
      <c r="LYI2" s="198"/>
      <c r="LYJ2" s="198"/>
      <c r="LYK2" s="198"/>
      <c r="LYL2" s="198"/>
      <c r="LYM2" s="198"/>
      <c r="LYN2" s="198"/>
      <c r="LYO2" s="198"/>
      <c r="LYP2" s="198"/>
      <c r="LYQ2" s="198"/>
      <c r="LYR2" s="198"/>
      <c r="LYS2" s="198"/>
      <c r="LYT2" s="198"/>
      <c r="LYU2" s="198"/>
      <c r="LYV2" s="198"/>
      <c r="LYW2" s="198"/>
      <c r="LYX2" s="198"/>
      <c r="LYY2" s="198"/>
      <c r="LYZ2" s="198"/>
      <c r="LZA2" s="198"/>
      <c r="LZB2" s="198"/>
      <c r="LZC2" s="198"/>
      <c r="LZD2" s="198"/>
      <c r="LZE2" s="198"/>
      <c r="LZF2" s="198"/>
      <c r="LZG2" s="198"/>
      <c r="LZH2" s="198"/>
      <c r="LZI2" s="198"/>
      <c r="LZJ2" s="198"/>
      <c r="LZK2" s="198"/>
      <c r="LZL2" s="198"/>
      <c r="LZM2" s="198"/>
      <c r="LZN2" s="198"/>
      <c r="LZO2" s="198"/>
      <c r="LZP2" s="198"/>
      <c r="LZQ2" s="198"/>
      <c r="LZR2" s="198"/>
      <c r="LZS2" s="198"/>
      <c r="LZT2" s="198"/>
      <c r="LZU2" s="198"/>
      <c r="LZV2" s="198"/>
      <c r="LZW2" s="198"/>
      <c r="LZX2" s="198"/>
      <c r="LZY2" s="198"/>
      <c r="LZZ2" s="198"/>
      <c r="MAA2" s="198"/>
      <c r="MAB2" s="198"/>
      <c r="MAC2" s="198"/>
      <c r="MAD2" s="198"/>
      <c r="MAE2" s="198"/>
      <c r="MAF2" s="198"/>
      <c r="MAG2" s="198"/>
      <c r="MAH2" s="198"/>
      <c r="MAI2" s="198"/>
      <c r="MAJ2" s="198"/>
      <c r="MAK2" s="198"/>
      <c r="MAL2" s="198"/>
      <c r="MAM2" s="198"/>
      <c r="MAN2" s="198"/>
      <c r="MAO2" s="198"/>
      <c r="MAP2" s="198"/>
      <c r="MAQ2" s="198"/>
      <c r="MAR2" s="198"/>
      <c r="MAS2" s="198"/>
      <c r="MAT2" s="198"/>
      <c r="MAU2" s="198"/>
      <c r="MAV2" s="198"/>
      <c r="MAW2" s="198"/>
      <c r="MAX2" s="198"/>
      <c r="MAY2" s="198"/>
      <c r="MAZ2" s="198"/>
      <c r="MBA2" s="198"/>
      <c r="MBB2" s="198"/>
      <c r="MBC2" s="198"/>
      <c r="MBD2" s="198"/>
      <c r="MBE2" s="198"/>
      <c r="MBF2" s="198"/>
      <c r="MBG2" s="198"/>
      <c r="MBH2" s="198"/>
      <c r="MBI2" s="198"/>
      <c r="MBJ2" s="198"/>
      <c r="MBK2" s="198"/>
      <c r="MBL2" s="198"/>
      <c r="MBM2" s="198"/>
      <c r="MBN2" s="198"/>
      <c r="MBO2" s="198"/>
      <c r="MBP2" s="198"/>
      <c r="MBQ2" s="198"/>
      <c r="MBR2" s="198"/>
      <c r="MBS2" s="198"/>
      <c r="MBT2" s="198"/>
      <c r="MBU2" s="198"/>
      <c r="MBV2" s="198"/>
      <c r="MBW2" s="198"/>
      <c r="MBX2" s="198"/>
      <c r="MBY2" s="198"/>
      <c r="MBZ2" s="198"/>
      <c r="MCA2" s="198"/>
      <c r="MCB2" s="198"/>
      <c r="MCC2" s="198"/>
      <c r="MCD2" s="198"/>
      <c r="MCE2" s="198"/>
      <c r="MCF2" s="198"/>
      <c r="MCG2" s="198"/>
      <c r="MCH2" s="198"/>
      <c r="MCI2" s="198"/>
      <c r="MCJ2" s="198"/>
      <c r="MCK2" s="198"/>
      <c r="MCL2" s="198"/>
      <c r="MCM2" s="198"/>
      <c r="MCN2" s="198"/>
      <c r="MCO2" s="198"/>
      <c r="MCP2" s="198"/>
      <c r="MCQ2" s="198"/>
      <c r="MCR2" s="198"/>
      <c r="MCS2" s="198"/>
      <c r="MCT2" s="198"/>
      <c r="MCU2" s="198"/>
      <c r="MCV2" s="198"/>
      <c r="MCW2" s="198"/>
      <c r="MCX2" s="198"/>
      <c r="MCY2" s="198"/>
      <c r="MCZ2" s="198"/>
      <c r="MDA2" s="198"/>
      <c r="MDB2" s="198"/>
      <c r="MDC2" s="198"/>
      <c r="MDD2" s="198"/>
      <c r="MDE2" s="198"/>
      <c r="MDF2" s="198"/>
      <c r="MDG2" s="198"/>
      <c r="MDH2" s="198"/>
      <c r="MDI2" s="198"/>
      <c r="MDJ2" s="198"/>
      <c r="MDK2" s="198"/>
      <c r="MDL2" s="198"/>
      <c r="MDM2" s="198"/>
      <c r="MDN2" s="198"/>
      <c r="MDO2" s="198"/>
      <c r="MDP2" s="198"/>
      <c r="MDQ2" s="198"/>
      <c r="MDR2" s="198"/>
      <c r="MDS2" s="198"/>
      <c r="MDT2" s="198"/>
      <c r="MDU2" s="198"/>
      <c r="MDV2" s="198"/>
      <c r="MDW2" s="198"/>
      <c r="MDX2" s="198"/>
      <c r="MDY2" s="198"/>
      <c r="MDZ2" s="198"/>
      <c r="MEA2" s="198"/>
      <c r="MEB2" s="198"/>
      <c r="MEC2" s="198"/>
      <c r="MED2" s="198"/>
      <c r="MEE2" s="198"/>
      <c r="MEF2" s="198"/>
      <c r="MEG2" s="198"/>
      <c r="MEH2" s="198"/>
      <c r="MEI2" s="198"/>
      <c r="MEJ2" s="198"/>
      <c r="MEK2" s="198"/>
      <c r="MEL2" s="198"/>
      <c r="MEM2" s="198"/>
      <c r="MEN2" s="198"/>
      <c r="MEO2" s="198"/>
      <c r="MEP2" s="198"/>
      <c r="MEQ2" s="198"/>
      <c r="MER2" s="198"/>
      <c r="MES2" s="198"/>
      <c r="MET2" s="198"/>
      <c r="MEU2" s="198"/>
      <c r="MEV2" s="198"/>
      <c r="MEW2" s="198"/>
      <c r="MEX2" s="198"/>
      <c r="MEY2" s="198"/>
      <c r="MEZ2" s="198"/>
      <c r="MFA2" s="198"/>
      <c r="MFB2" s="198"/>
      <c r="MFC2" s="198"/>
      <c r="MFD2" s="198"/>
      <c r="MFE2" s="198"/>
      <c r="MFF2" s="198"/>
      <c r="MFG2" s="198"/>
      <c r="MFH2" s="198"/>
      <c r="MFI2" s="198"/>
      <c r="MFJ2" s="198"/>
      <c r="MFK2" s="198"/>
      <c r="MFL2" s="198"/>
      <c r="MFM2" s="198"/>
      <c r="MFN2" s="198"/>
      <c r="MFO2" s="198"/>
      <c r="MFP2" s="198"/>
      <c r="MFQ2" s="198"/>
      <c r="MFR2" s="198"/>
      <c r="MFS2" s="198"/>
      <c r="MFT2" s="198"/>
      <c r="MFU2" s="198"/>
      <c r="MFV2" s="198"/>
      <c r="MFW2" s="198"/>
      <c r="MFX2" s="198"/>
      <c r="MFY2" s="198"/>
      <c r="MFZ2" s="198"/>
      <c r="MGA2" s="198"/>
      <c r="MGB2" s="198"/>
      <c r="MGC2" s="198"/>
      <c r="MGD2" s="198"/>
      <c r="MGE2" s="198"/>
      <c r="MGF2" s="198"/>
      <c r="MGG2" s="198"/>
      <c r="MGH2" s="198"/>
      <c r="MGI2" s="198"/>
      <c r="MGJ2" s="198"/>
      <c r="MGK2" s="198"/>
      <c r="MGL2" s="198"/>
      <c r="MGM2" s="198"/>
      <c r="MGN2" s="198"/>
      <c r="MGO2" s="198"/>
      <c r="MGP2" s="198"/>
      <c r="MGQ2" s="198"/>
      <c r="MGR2" s="198"/>
      <c r="MGS2" s="198"/>
      <c r="MGT2" s="198"/>
      <c r="MGU2" s="198"/>
      <c r="MGV2" s="198"/>
      <c r="MGW2" s="198"/>
      <c r="MGX2" s="198"/>
      <c r="MGY2" s="198"/>
      <c r="MGZ2" s="198"/>
      <c r="MHA2" s="198"/>
      <c r="MHB2" s="198"/>
      <c r="MHC2" s="198"/>
      <c r="MHD2" s="198"/>
      <c r="MHE2" s="198"/>
      <c r="MHF2" s="198"/>
      <c r="MHG2" s="198"/>
      <c r="MHH2" s="198"/>
      <c r="MHI2" s="198"/>
      <c r="MHJ2" s="198"/>
      <c r="MHK2" s="198"/>
      <c r="MHL2" s="198"/>
      <c r="MHM2" s="198"/>
      <c r="MHN2" s="198"/>
      <c r="MHO2" s="198"/>
      <c r="MHP2" s="198"/>
      <c r="MHQ2" s="198"/>
      <c r="MHR2" s="198"/>
      <c r="MHS2" s="198"/>
      <c r="MHT2" s="198"/>
      <c r="MHU2" s="198"/>
      <c r="MHV2" s="198"/>
      <c r="MHW2" s="198"/>
      <c r="MHX2" s="198"/>
      <c r="MHY2" s="198"/>
      <c r="MHZ2" s="198"/>
      <c r="MIA2" s="198"/>
      <c r="MIB2" s="198"/>
      <c r="MIC2" s="198"/>
      <c r="MID2" s="198"/>
      <c r="MIE2" s="198"/>
      <c r="MIF2" s="198"/>
      <c r="MIG2" s="198"/>
      <c r="MIH2" s="198"/>
      <c r="MII2" s="198"/>
      <c r="MIJ2" s="198"/>
      <c r="MIK2" s="198"/>
      <c r="MIL2" s="198"/>
      <c r="MIM2" s="198"/>
      <c r="MIN2" s="198"/>
      <c r="MIO2" s="198"/>
      <c r="MIP2" s="198"/>
      <c r="MIQ2" s="198"/>
      <c r="MIR2" s="198"/>
      <c r="MIS2" s="198"/>
      <c r="MIT2" s="198"/>
      <c r="MIU2" s="198"/>
      <c r="MIV2" s="198"/>
      <c r="MIW2" s="198"/>
      <c r="MIX2" s="198"/>
      <c r="MIY2" s="198"/>
      <c r="MIZ2" s="198"/>
      <c r="MJA2" s="198"/>
      <c r="MJB2" s="198"/>
      <c r="MJC2" s="198"/>
      <c r="MJD2" s="198"/>
      <c r="MJE2" s="198"/>
      <c r="MJF2" s="198"/>
      <c r="MJG2" s="198"/>
      <c r="MJH2" s="198"/>
      <c r="MJI2" s="198"/>
      <c r="MJJ2" s="198"/>
      <c r="MJK2" s="198"/>
      <c r="MJL2" s="198"/>
      <c r="MJM2" s="198"/>
      <c r="MJN2" s="198"/>
      <c r="MJO2" s="198"/>
      <c r="MJP2" s="198"/>
      <c r="MJQ2" s="198"/>
      <c r="MJR2" s="198"/>
      <c r="MJS2" s="198"/>
      <c r="MJT2" s="198"/>
      <c r="MJU2" s="198"/>
      <c r="MJV2" s="198"/>
      <c r="MJW2" s="198"/>
      <c r="MJX2" s="198"/>
      <c r="MJY2" s="198"/>
      <c r="MJZ2" s="198"/>
      <c r="MKA2" s="198"/>
      <c r="MKB2" s="198"/>
      <c r="MKC2" s="198"/>
      <c r="MKD2" s="198"/>
      <c r="MKE2" s="198"/>
      <c r="MKF2" s="198"/>
      <c r="MKG2" s="198"/>
      <c r="MKH2" s="198"/>
      <c r="MKI2" s="198"/>
      <c r="MKJ2" s="198"/>
      <c r="MKK2" s="198"/>
      <c r="MKL2" s="198"/>
      <c r="MKM2" s="198"/>
      <c r="MKN2" s="198"/>
      <c r="MKO2" s="198"/>
      <c r="MKP2" s="198"/>
      <c r="MKQ2" s="198"/>
      <c r="MKR2" s="198"/>
      <c r="MKS2" s="198"/>
      <c r="MKT2" s="198"/>
      <c r="MKU2" s="198"/>
      <c r="MKV2" s="198"/>
      <c r="MKW2" s="198"/>
      <c r="MKX2" s="198"/>
      <c r="MKY2" s="198"/>
      <c r="MKZ2" s="198"/>
      <c r="MLA2" s="198"/>
      <c r="MLB2" s="198"/>
      <c r="MLC2" s="198"/>
      <c r="MLD2" s="198"/>
      <c r="MLE2" s="198"/>
      <c r="MLF2" s="198"/>
      <c r="MLG2" s="198"/>
      <c r="MLH2" s="198"/>
      <c r="MLI2" s="198"/>
      <c r="MLJ2" s="198"/>
      <c r="MLK2" s="198"/>
      <c r="MLL2" s="198"/>
      <c r="MLM2" s="198"/>
      <c r="MLN2" s="198"/>
      <c r="MLO2" s="198"/>
      <c r="MLP2" s="198"/>
      <c r="MLQ2" s="198"/>
      <c r="MLR2" s="198"/>
      <c r="MLS2" s="198"/>
      <c r="MLT2" s="198"/>
      <c r="MLU2" s="198"/>
      <c r="MLV2" s="198"/>
      <c r="MLW2" s="198"/>
      <c r="MLX2" s="198"/>
      <c r="MLY2" s="198"/>
      <c r="MLZ2" s="198"/>
      <c r="MMA2" s="198"/>
      <c r="MMB2" s="198"/>
      <c r="MMC2" s="198"/>
      <c r="MMD2" s="198"/>
      <c r="MME2" s="198"/>
      <c r="MMF2" s="198"/>
      <c r="MMG2" s="198"/>
      <c r="MMH2" s="198"/>
      <c r="MMI2" s="198"/>
      <c r="MMJ2" s="198"/>
      <c r="MMK2" s="198"/>
      <c r="MML2" s="198"/>
      <c r="MMM2" s="198"/>
      <c r="MMN2" s="198"/>
      <c r="MMO2" s="198"/>
      <c r="MMP2" s="198"/>
      <c r="MMQ2" s="198"/>
      <c r="MMR2" s="198"/>
      <c r="MMS2" s="198"/>
      <c r="MMT2" s="198"/>
      <c r="MMU2" s="198"/>
      <c r="MMV2" s="198"/>
      <c r="MMW2" s="198"/>
      <c r="MMX2" s="198"/>
      <c r="MMY2" s="198"/>
      <c r="MMZ2" s="198"/>
      <c r="MNA2" s="198"/>
      <c r="MNB2" s="198"/>
      <c r="MNC2" s="198"/>
      <c r="MND2" s="198"/>
      <c r="MNE2" s="198"/>
      <c r="MNF2" s="198"/>
      <c r="MNG2" s="198"/>
      <c r="MNH2" s="198"/>
      <c r="MNI2" s="198"/>
      <c r="MNJ2" s="198"/>
      <c r="MNK2" s="198"/>
      <c r="MNL2" s="198"/>
      <c r="MNM2" s="198"/>
      <c r="MNN2" s="198"/>
      <c r="MNO2" s="198"/>
      <c r="MNP2" s="198"/>
      <c r="MNQ2" s="198"/>
      <c r="MNR2" s="198"/>
      <c r="MNS2" s="198"/>
      <c r="MNT2" s="198"/>
      <c r="MNU2" s="198"/>
      <c r="MNV2" s="198"/>
      <c r="MNW2" s="198"/>
      <c r="MNX2" s="198"/>
      <c r="MNY2" s="198"/>
      <c r="MNZ2" s="198"/>
      <c r="MOA2" s="198"/>
      <c r="MOB2" s="198"/>
      <c r="MOC2" s="198"/>
      <c r="MOD2" s="198"/>
      <c r="MOE2" s="198"/>
      <c r="MOF2" s="198"/>
      <c r="MOG2" s="198"/>
      <c r="MOH2" s="198"/>
      <c r="MOI2" s="198"/>
      <c r="MOJ2" s="198"/>
      <c r="MOK2" s="198"/>
      <c r="MOL2" s="198"/>
      <c r="MOM2" s="198"/>
      <c r="MON2" s="198"/>
      <c r="MOO2" s="198"/>
      <c r="MOP2" s="198"/>
      <c r="MOQ2" s="198"/>
      <c r="MOR2" s="198"/>
      <c r="MOS2" s="198"/>
      <c r="MOT2" s="198"/>
      <c r="MOU2" s="198"/>
      <c r="MOV2" s="198"/>
      <c r="MOW2" s="198"/>
      <c r="MOX2" s="198"/>
      <c r="MOY2" s="198"/>
      <c r="MOZ2" s="198"/>
      <c r="MPA2" s="198"/>
      <c r="MPB2" s="198"/>
      <c r="MPC2" s="198"/>
      <c r="MPD2" s="198"/>
      <c r="MPE2" s="198"/>
      <c r="MPF2" s="198"/>
      <c r="MPG2" s="198"/>
      <c r="MPH2" s="198"/>
      <c r="MPI2" s="198"/>
      <c r="MPJ2" s="198"/>
      <c r="MPK2" s="198"/>
      <c r="MPL2" s="198"/>
      <c r="MPM2" s="198"/>
      <c r="MPN2" s="198"/>
      <c r="MPO2" s="198"/>
      <c r="MPP2" s="198"/>
      <c r="MPQ2" s="198"/>
      <c r="MPR2" s="198"/>
      <c r="MPS2" s="198"/>
      <c r="MPT2" s="198"/>
      <c r="MPU2" s="198"/>
      <c r="MPV2" s="198"/>
      <c r="MPW2" s="198"/>
      <c r="MPX2" s="198"/>
      <c r="MPY2" s="198"/>
      <c r="MPZ2" s="198"/>
      <c r="MQA2" s="198"/>
      <c r="MQB2" s="198"/>
      <c r="MQC2" s="198"/>
      <c r="MQD2" s="198"/>
      <c r="MQE2" s="198"/>
      <c r="MQF2" s="198"/>
      <c r="MQG2" s="198"/>
      <c r="MQH2" s="198"/>
      <c r="MQI2" s="198"/>
      <c r="MQJ2" s="198"/>
      <c r="MQK2" s="198"/>
      <c r="MQL2" s="198"/>
      <c r="MQM2" s="198"/>
      <c r="MQN2" s="198"/>
      <c r="MQO2" s="198"/>
      <c r="MQP2" s="198"/>
      <c r="MQQ2" s="198"/>
      <c r="MQR2" s="198"/>
      <c r="MQS2" s="198"/>
      <c r="MQT2" s="198"/>
      <c r="MQU2" s="198"/>
      <c r="MQV2" s="198"/>
      <c r="MQW2" s="198"/>
      <c r="MQX2" s="198"/>
      <c r="MQY2" s="198"/>
      <c r="MQZ2" s="198"/>
      <c r="MRA2" s="198"/>
      <c r="MRB2" s="198"/>
      <c r="MRC2" s="198"/>
      <c r="MRD2" s="198"/>
      <c r="MRE2" s="198"/>
      <c r="MRF2" s="198"/>
      <c r="MRG2" s="198"/>
      <c r="MRH2" s="198"/>
      <c r="MRI2" s="198"/>
      <c r="MRJ2" s="198"/>
      <c r="MRK2" s="198"/>
      <c r="MRL2" s="198"/>
      <c r="MRM2" s="198"/>
      <c r="MRN2" s="198"/>
      <c r="MRO2" s="198"/>
      <c r="MRP2" s="198"/>
      <c r="MRQ2" s="198"/>
      <c r="MRR2" s="198"/>
      <c r="MRS2" s="198"/>
      <c r="MRT2" s="198"/>
      <c r="MRU2" s="198"/>
      <c r="MRV2" s="198"/>
      <c r="MRW2" s="198"/>
      <c r="MRX2" s="198"/>
      <c r="MRY2" s="198"/>
      <c r="MRZ2" s="198"/>
      <c r="MSA2" s="198"/>
      <c r="MSB2" s="198"/>
      <c r="MSC2" s="198"/>
      <c r="MSD2" s="198"/>
      <c r="MSE2" s="198"/>
      <c r="MSF2" s="198"/>
      <c r="MSG2" s="198"/>
      <c r="MSH2" s="198"/>
      <c r="MSI2" s="198"/>
      <c r="MSJ2" s="198"/>
      <c r="MSK2" s="198"/>
      <c r="MSL2" s="198"/>
      <c r="MSM2" s="198"/>
      <c r="MSN2" s="198"/>
      <c r="MSO2" s="198"/>
      <c r="MSP2" s="198"/>
      <c r="MSQ2" s="198"/>
      <c r="MSR2" s="198"/>
      <c r="MSS2" s="198"/>
      <c r="MST2" s="198"/>
      <c r="MSU2" s="198"/>
      <c r="MSV2" s="198"/>
      <c r="MSW2" s="198"/>
      <c r="MSX2" s="198"/>
      <c r="MSY2" s="198"/>
      <c r="MSZ2" s="198"/>
      <c r="MTA2" s="198"/>
      <c r="MTB2" s="198"/>
      <c r="MTC2" s="198"/>
      <c r="MTD2" s="198"/>
      <c r="MTE2" s="198"/>
      <c r="MTF2" s="198"/>
      <c r="MTG2" s="198"/>
      <c r="MTH2" s="198"/>
      <c r="MTI2" s="198"/>
      <c r="MTJ2" s="198"/>
      <c r="MTK2" s="198"/>
      <c r="MTL2" s="198"/>
      <c r="MTM2" s="198"/>
      <c r="MTN2" s="198"/>
      <c r="MTO2" s="198"/>
      <c r="MTP2" s="198"/>
      <c r="MTQ2" s="198"/>
      <c r="MTR2" s="198"/>
      <c r="MTS2" s="198"/>
      <c r="MTT2" s="198"/>
      <c r="MTU2" s="198"/>
      <c r="MTV2" s="198"/>
      <c r="MTW2" s="198"/>
      <c r="MTX2" s="198"/>
      <c r="MTY2" s="198"/>
      <c r="MTZ2" s="198"/>
      <c r="MUA2" s="198"/>
      <c r="MUB2" s="198"/>
      <c r="MUC2" s="198"/>
      <c r="MUD2" s="198"/>
      <c r="MUE2" s="198"/>
      <c r="MUF2" s="198"/>
      <c r="MUG2" s="198"/>
      <c r="MUH2" s="198"/>
      <c r="MUI2" s="198"/>
      <c r="MUJ2" s="198"/>
      <c r="MUK2" s="198"/>
      <c r="MUL2" s="198"/>
      <c r="MUM2" s="198"/>
      <c r="MUN2" s="198"/>
      <c r="MUO2" s="198"/>
      <c r="MUP2" s="198"/>
      <c r="MUQ2" s="198"/>
      <c r="MUR2" s="198"/>
      <c r="MUS2" s="198"/>
      <c r="MUT2" s="198"/>
      <c r="MUU2" s="198"/>
      <c r="MUV2" s="198"/>
      <c r="MUW2" s="198"/>
      <c r="MUX2" s="198"/>
      <c r="MUY2" s="198"/>
      <c r="MUZ2" s="198"/>
      <c r="MVA2" s="198"/>
      <c r="MVB2" s="198"/>
      <c r="MVC2" s="198"/>
      <c r="MVD2" s="198"/>
      <c r="MVE2" s="198"/>
      <c r="MVF2" s="198"/>
      <c r="MVG2" s="198"/>
      <c r="MVH2" s="198"/>
      <c r="MVI2" s="198"/>
      <c r="MVJ2" s="198"/>
      <c r="MVK2" s="198"/>
      <c r="MVL2" s="198"/>
      <c r="MVM2" s="198"/>
      <c r="MVN2" s="198"/>
      <c r="MVO2" s="198"/>
      <c r="MVP2" s="198"/>
      <c r="MVQ2" s="198"/>
      <c r="MVR2" s="198"/>
      <c r="MVS2" s="198"/>
      <c r="MVT2" s="198"/>
      <c r="MVU2" s="198"/>
      <c r="MVV2" s="198"/>
      <c r="MVW2" s="198"/>
      <c r="MVX2" s="198"/>
      <c r="MVY2" s="198"/>
      <c r="MVZ2" s="198"/>
      <c r="MWA2" s="198"/>
      <c r="MWB2" s="198"/>
      <c r="MWC2" s="198"/>
      <c r="MWD2" s="198"/>
      <c r="MWE2" s="198"/>
      <c r="MWF2" s="198"/>
      <c r="MWG2" s="198"/>
      <c r="MWH2" s="198"/>
      <c r="MWI2" s="198"/>
      <c r="MWJ2" s="198"/>
      <c r="MWK2" s="198"/>
      <c r="MWL2" s="198"/>
      <c r="MWM2" s="198"/>
      <c r="MWN2" s="198"/>
      <c r="MWO2" s="198"/>
      <c r="MWP2" s="198"/>
      <c r="MWQ2" s="198"/>
      <c r="MWR2" s="198"/>
      <c r="MWS2" s="198"/>
      <c r="MWT2" s="198"/>
      <c r="MWU2" s="198"/>
      <c r="MWV2" s="198"/>
      <c r="MWW2" s="198"/>
      <c r="MWX2" s="198"/>
      <c r="MWY2" s="198"/>
      <c r="MWZ2" s="198"/>
      <c r="MXA2" s="198"/>
      <c r="MXB2" s="198"/>
      <c r="MXC2" s="198"/>
      <c r="MXD2" s="198"/>
      <c r="MXE2" s="198"/>
      <c r="MXF2" s="198"/>
      <c r="MXG2" s="198"/>
      <c r="MXH2" s="198"/>
      <c r="MXI2" s="198"/>
      <c r="MXJ2" s="198"/>
      <c r="MXK2" s="198"/>
      <c r="MXL2" s="198"/>
      <c r="MXM2" s="198"/>
      <c r="MXN2" s="198"/>
      <c r="MXO2" s="198"/>
      <c r="MXP2" s="198"/>
      <c r="MXQ2" s="198"/>
      <c r="MXR2" s="198"/>
      <c r="MXS2" s="198"/>
      <c r="MXT2" s="198"/>
      <c r="MXU2" s="198"/>
      <c r="MXV2" s="198"/>
      <c r="MXW2" s="198"/>
      <c r="MXX2" s="198"/>
      <c r="MXY2" s="198"/>
      <c r="MXZ2" s="198"/>
      <c r="MYA2" s="198"/>
      <c r="MYB2" s="198"/>
      <c r="MYC2" s="198"/>
      <c r="MYD2" s="198"/>
      <c r="MYE2" s="198"/>
      <c r="MYF2" s="198"/>
      <c r="MYG2" s="198"/>
      <c r="MYH2" s="198"/>
      <c r="MYI2" s="198"/>
      <c r="MYJ2" s="198"/>
      <c r="MYK2" s="198"/>
      <c r="MYL2" s="198"/>
      <c r="MYM2" s="198"/>
      <c r="MYN2" s="198"/>
      <c r="MYO2" s="198"/>
      <c r="MYP2" s="198"/>
      <c r="MYQ2" s="198"/>
      <c r="MYR2" s="198"/>
      <c r="MYS2" s="198"/>
      <c r="MYT2" s="198"/>
      <c r="MYU2" s="198"/>
      <c r="MYV2" s="198"/>
      <c r="MYW2" s="198"/>
      <c r="MYX2" s="198"/>
      <c r="MYY2" s="198"/>
      <c r="MYZ2" s="198"/>
      <c r="MZA2" s="198"/>
      <c r="MZB2" s="198"/>
      <c r="MZC2" s="198"/>
      <c r="MZD2" s="198"/>
      <c r="MZE2" s="198"/>
      <c r="MZF2" s="198"/>
      <c r="MZG2" s="198"/>
      <c r="MZH2" s="198"/>
      <c r="MZI2" s="198"/>
      <c r="MZJ2" s="198"/>
      <c r="MZK2" s="198"/>
      <c r="MZL2" s="198"/>
      <c r="MZM2" s="198"/>
      <c r="MZN2" s="198"/>
      <c r="MZO2" s="198"/>
      <c r="MZP2" s="198"/>
      <c r="MZQ2" s="198"/>
      <c r="MZR2" s="198"/>
      <c r="MZS2" s="198"/>
      <c r="MZT2" s="198"/>
      <c r="MZU2" s="198"/>
      <c r="MZV2" s="198"/>
      <c r="MZW2" s="198"/>
      <c r="MZX2" s="198"/>
      <c r="MZY2" s="198"/>
      <c r="MZZ2" s="198"/>
      <c r="NAA2" s="198"/>
      <c r="NAB2" s="198"/>
      <c r="NAC2" s="198"/>
      <c r="NAD2" s="198"/>
      <c r="NAE2" s="198"/>
      <c r="NAF2" s="198"/>
      <c r="NAG2" s="198"/>
      <c r="NAH2" s="198"/>
      <c r="NAI2" s="198"/>
      <c r="NAJ2" s="198"/>
      <c r="NAK2" s="198"/>
      <c r="NAL2" s="198"/>
      <c r="NAM2" s="198"/>
      <c r="NAN2" s="198"/>
      <c r="NAO2" s="198"/>
      <c r="NAP2" s="198"/>
      <c r="NAQ2" s="198"/>
      <c r="NAR2" s="198"/>
      <c r="NAS2" s="198"/>
      <c r="NAT2" s="198"/>
      <c r="NAU2" s="198"/>
      <c r="NAV2" s="198"/>
      <c r="NAW2" s="198"/>
      <c r="NAX2" s="198"/>
      <c r="NAY2" s="198"/>
      <c r="NAZ2" s="198"/>
      <c r="NBA2" s="198"/>
      <c r="NBB2" s="198"/>
      <c r="NBC2" s="198"/>
      <c r="NBD2" s="198"/>
      <c r="NBE2" s="198"/>
      <c r="NBF2" s="198"/>
      <c r="NBG2" s="198"/>
      <c r="NBH2" s="198"/>
      <c r="NBI2" s="198"/>
      <c r="NBJ2" s="198"/>
      <c r="NBK2" s="198"/>
      <c r="NBL2" s="198"/>
      <c r="NBM2" s="198"/>
      <c r="NBN2" s="198"/>
      <c r="NBO2" s="198"/>
      <c r="NBP2" s="198"/>
      <c r="NBQ2" s="198"/>
      <c r="NBR2" s="198"/>
      <c r="NBS2" s="198"/>
      <c r="NBT2" s="198"/>
      <c r="NBU2" s="198"/>
      <c r="NBV2" s="198"/>
      <c r="NBW2" s="198"/>
      <c r="NBX2" s="198"/>
      <c r="NBY2" s="198"/>
      <c r="NBZ2" s="198"/>
      <c r="NCA2" s="198"/>
      <c r="NCB2" s="198"/>
      <c r="NCC2" s="198"/>
      <c r="NCD2" s="198"/>
      <c r="NCE2" s="198"/>
      <c r="NCF2" s="198"/>
      <c r="NCG2" s="198"/>
      <c r="NCH2" s="198"/>
      <c r="NCI2" s="198"/>
      <c r="NCJ2" s="198"/>
      <c r="NCK2" s="198"/>
      <c r="NCL2" s="198"/>
      <c r="NCM2" s="198"/>
      <c r="NCN2" s="198"/>
      <c r="NCO2" s="198"/>
      <c r="NCP2" s="198"/>
      <c r="NCQ2" s="198"/>
      <c r="NCR2" s="198"/>
      <c r="NCS2" s="198"/>
      <c r="NCT2" s="198"/>
      <c r="NCU2" s="198"/>
      <c r="NCV2" s="198"/>
      <c r="NCW2" s="198"/>
      <c r="NCX2" s="198"/>
      <c r="NCY2" s="198"/>
      <c r="NCZ2" s="198"/>
      <c r="NDA2" s="198"/>
      <c r="NDB2" s="198"/>
      <c r="NDC2" s="198"/>
      <c r="NDD2" s="198"/>
      <c r="NDE2" s="198"/>
      <c r="NDF2" s="198"/>
      <c r="NDG2" s="198"/>
      <c r="NDH2" s="198"/>
      <c r="NDI2" s="198"/>
      <c r="NDJ2" s="198"/>
      <c r="NDK2" s="198"/>
      <c r="NDL2" s="198"/>
      <c r="NDM2" s="198"/>
      <c r="NDN2" s="198"/>
      <c r="NDO2" s="198"/>
      <c r="NDP2" s="198"/>
      <c r="NDQ2" s="198"/>
      <c r="NDR2" s="198"/>
      <c r="NDS2" s="198"/>
      <c r="NDT2" s="198"/>
      <c r="NDU2" s="198"/>
      <c r="NDV2" s="198"/>
      <c r="NDW2" s="198"/>
      <c r="NDX2" s="198"/>
      <c r="NDY2" s="198"/>
      <c r="NDZ2" s="198"/>
      <c r="NEA2" s="198"/>
      <c r="NEB2" s="198"/>
      <c r="NEC2" s="198"/>
      <c r="NED2" s="198"/>
      <c r="NEE2" s="198"/>
      <c r="NEF2" s="198"/>
      <c r="NEG2" s="198"/>
      <c r="NEH2" s="198"/>
      <c r="NEI2" s="198"/>
      <c r="NEJ2" s="198"/>
      <c r="NEK2" s="198"/>
      <c r="NEL2" s="198"/>
      <c r="NEM2" s="198"/>
      <c r="NEN2" s="198"/>
      <c r="NEO2" s="198"/>
      <c r="NEP2" s="198"/>
      <c r="NEQ2" s="198"/>
      <c r="NER2" s="198"/>
      <c r="NES2" s="198"/>
      <c r="NET2" s="198"/>
      <c r="NEU2" s="198"/>
      <c r="NEV2" s="198"/>
      <c r="NEW2" s="198"/>
      <c r="NEX2" s="198"/>
      <c r="NEY2" s="198"/>
      <c r="NEZ2" s="198"/>
      <c r="NFA2" s="198"/>
      <c r="NFB2" s="198"/>
      <c r="NFC2" s="198"/>
      <c r="NFD2" s="198"/>
      <c r="NFE2" s="198"/>
      <c r="NFF2" s="198"/>
      <c r="NFG2" s="198"/>
      <c r="NFH2" s="198"/>
      <c r="NFI2" s="198"/>
      <c r="NFJ2" s="198"/>
      <c r="NFK2" s="198"/>
      <c r="NFL2" s="198"/>
      <c r="NFM2" s="198"/>
      <c r="NFN2" s="198"/>
      <c r="NFO2" s="198"/>
      <c r="NFP2" s="198"/>
      <c r="NFQ2" s="198"/>
      <c r="NFR2" s="198"/>
      <c r="NFS2" s="198"/>
      <c r="NFT2" s="198"/>
      <c r="NFU2" s="198"/>
      <c r="NFV2" s="198"/>
      <c r="NFW2" s="198"/>
      <c r="NFX2" s="198"/>
      <c r="NFY2" s="198"/>
      <c r="NFZ2" s="198"/>
      <c r="NGA2" s="198"/>
      <c r="NGB2" s="198"/>
      <c r="NGC2" s="198"/>
      <c r="NGD2" s="198"/>
      <c r="NGE2" s="198"/>
      <c r="NGF2" s="198"/>
      <c r="NGG2" s="198"/>
      <c r="NGH2" s="198"/>
      <c r="NGI2" s="198"/>
      <c r="NGJ2" s="198"/>
      <c r="NGK2" s="198"/>
      <c r="NGL2" s="198"/>
      <c r="NGM2" s="198"/>
      <c r="NGN2" s="198"/>
      <c r="NGO2" s="198"/>
      <c r="NGP2" s="198"/>
      <c r="NGQ2" s="198"/>
      <c r="NGR2" s="198"/>
      <c r="NGS2" s="198"/>
      <c r="NGT2" s="198"/>
      <c r="NGU2" s="198"/>
      <c r="NGV2" s="198"/>
      <c r="NGW2" s="198"/>
      <c r="NGX2" s="198"/>
      <c r="NGY2" s="198"/>
      <c r="NGZ2" s="198"/>
      <c r="NHA2" s="198"/>
      <c r="NHB2" s="198"/>
      <c r="NHC2" s="198"/>
      <c r="NHD2" s="198"/>
      <c r="NHE2" s="198"/>
      <c r="NHF2" s="198"/>
      <c r="NHG2" s="198"/>
      <c r="NHH2" s="198"/>
      <c r="NHI2" s="198"/>
      <c r="NHJ2" s="198"/>
      <c r="NHK2" s="198"/>
      <c r="NHL2" s="198"/>
      <c r="NHM2" s="198"/>
      <c r="NHN2" s="198"/>
      <c r="NHO2" s="198"/>
      <c r="NHP2" s="198"/>
      <c r="NHQ2" s="198"/>
      <c r="NHR2" s="198"/>
      <c r="NHS2" s="198"/>
      <c r="NHT2" s="198"/>
      <c r="NHU2" s="198"/>
      <c r="NHV2" s="198"/>
      <c r="NHW2" s="198"/>
      <c r="NHX2" s="198"/>
      <c r="NHY2" s="198"/>
      <c r="NHZ2" s="198"/>
      <c r="NIA2" s="198"/>
      <c r="NIB2" s="198"/>
      <c r="NIC2" s="198"/>
      <c r="NID2" s="198"/>
      <c r="NIE2" s="198"/>
      <c r="NIF2" s="198"/>
      <c r="NIG2" s="198"/>
      <c r="NIH2" s="198"/>
      <c r="NII2" s="198"/>
      <c r="NIJ2" s="198"/>
      <c r="NIK2" s="198"/>
      <c r="NIL2" s="198"/>
      <c r="NIM2" s="198"/>
      <c r="NIN2" s="198"/>
      <c r="NIO2" s="198"/>
      <c r="NIP2" s="198"/>
      <c r="NIQ2" s="198"/>
      <c r="NIR2" s="198"/>
      <c r="NIS2" s="198"/>
      <c r="NIT2" s="198"/>
      <c r="NIU2" s="198"/>
      <c r="NIV2" s="198"/>
      <c r="NIW2" s="198"/>
      <c r="NIX2" s="198"/>
      <c r="NIY2" s="198"/>
      <c r="NIZ2" s="198"/>
      <c r="NJA2" s="198"/>
      <c r="NJB2" s="198"/>
      <c r="NJC2" s="198"/>
      <c r="NJD2" s="198"/>
      <c r="NJE2" s="198"/>
      <c r="NJF2" s="198"/>
      <c r="NJG2" s="198"/>
      <c r="NJH2" s="198"/>
      <c r="NJI2" s="198"/>
      <c r="NJJ2" s="198"/>
      <c r="NJK2" s="198"/>
      <c r="NJL2" s="198"/>
      <c r="NJM2" s="198"/>
      <c r="NJN2" s="198"/>
      <c r="NJO2" s="198"/>
      <c r="NJP2" s="198"/>
      <c r="NJQ2" s="198"/>
      <c r="NJR2" s="198"/>
      <c r="NJS2" s="198"/>
      <c r="NJT2" s="198"/>
      <c r="NJU2" s="198"/>
      <c r="NJV2" s="198"/>
      <c r="NJW2" s="198"/>
      <c r="NJX2" s="198"/>
      <c r="NJY2" s="198"/>
      <c r="NJZ2" s="198"/>
      <c r="NKA2" s="198"/>
      <c r="NKB2" s="198"/>
      <c r="NKC2" s="198"/>
      <c r="NKD2" s="198"/>
      <c r="NKE2" s="198"/>
      <c r="NKF2" s="198"/>
      <c r="NKG2" s="198"/>
      <c r="NKH2" s="198"/>
      <c r="NKI2" s="198"/>
      <c r="NKJ2" s="198"/>
      <c r="NKK2" s="198"/>
      <c r="NKL2" s="198"/>
      <c r="NKM2" s="198"/>
      <c r="NKN2" s="198"/>
      <c r="NKO2" s="198"/>
      <c r="NKP2" s="198"/>
      <c r="NKQ2" s="198"/>
      <c r="NKR2" s="198"/>
      <c r="NKS2" s="198"/>
      <c r="NKT2" s="198"/>
      <c r="NKU2" s="198"/>
      <c r="NKV2" s="198"/>
      <c r="NKW2" s="198"/>
      <c r="NKX2" s="198"/>
      <c r="NKY2" s="198"/>
      <c r="NKZ2" s="198"/>
      <c r="NLA2" s="198"/>
      <c r="NLB2" s="198"/>
      <c r="NLC2" s="198"/>
      <c r="NLD2" s="198"/>
      <c r="NLE2" s="198"/>
      <c r="NLF2" s="198"/>
      <c r="NLG2" s="198"/>
      <c r="NLH2" s="198"/>
      <c r="NLI2" s="198"/>
      <c r="NLJ2" s="198"/>
      <c r="NLK2" s="198"/>
      <c r="NLL2" s="198"/>
      <c r="NLM2" s="198"/>
      <c r="NLN2" s="198"/>
      <c r="NLO2" s="198"/>
      <c r="NLP2" s="198"/>
      <c r="NLQ2" s="198"/>
      <c r="NLR2" s="198"/>
      <c r="NLS2" s="198"/>
      <c r="NLT2" s="198"/>
      <c r="NLU2" s="198"/>
      <c r="NLV2" s="198"/>
      <c r="NLW2" s="198"/>
      <c r="NLX2" s="198"/>
      <c r="NLY2" s="198"/>
      <c r="NLZ2" s="198"/>
      <c r="NMA2" s="198"/>
      <c r="NMB2" s="198"/>
      <c r="NMC2" s="198"/>
      <c r="NMD2" s="198"/>
      <c r="NME2" s="198"/>
      <c r="NMF2" s="198"/>
      <c r="NMG2" s="198"/>
      <c r="NMH2" s="198"/>
      <c r="NMI2" s="198"/>
      <c r="NMJ2" s="198"/>
      <c r="NMK2" s="198"/>
      <c r="NML2" s="198"/>
      <c r="NMM2" s="198"/>
      <c r="NMN2" s="198"/>
      <c r="NMO2" s="198"/>
      <c r="NMP2" s="198"/>
      <c r="NMQ2" s="198"/>
      <c r="NMR2" s="198"/>
      <c r="NMS2" s="198"/>
      <c r="NMT2" s="198"/>
      <c r="NMU2" s="198"/>
      <c r="NMV2" s="198"/>
      <c r="NMW2" s="198"/>
      <c r="NMX2" s="198"/>
      <c r="NMY2" s="198"/>
      <c r="NMZ2" s="198"/>
      <c r="NNA2" s="198"/>
      <c r="NNB2" s="198"/>
      <c r="NNC2" s="198"/>
      <c r="NND2" s="198"/>
      <c r="NNE2" s="198"/>
      <c r="NNF2" s="198"/>
      <c r="NNG2" s="198"/>
      <c r="NNH2" s="198"/>
      <c r="NNI2" s="198"/>
      <c r="NNJ2" s="198"/>
      <c r="NNK2" s="198"/>
      <c r="NNL2" s="198"/>
      <c r="NNM2" s="198"/>
      <c r="NNN2" s="198"/>
      <c r="NNO2" s="198"/>
      <c r="NNP2" s="198"/>
      <c r="NNQ2" s="198"/>
      <c r="NNR2" s="198"/>
      <c r="NNS2" s="198"/>
      <c r="NNT2" s="198"/>
      <c r="NNU2" s="198"/>
      <c r="NNV2" s="198"/>
      <c r="NNW2" s="198"/>
      <c r="NNX2" s="198"/>
      <c r="NNY2" s="198"/>
      <c r="NNZ2" s="198"/>
      <c r="NOA2" s="198"/>
      <c r="NOB2" s="198"/>
      <c r="NOC2" s="198"/>
      <c r="NOD2" s="198"/>
      <c r="NOE2" s="198"/>
      <c r="NOF2" s="198"/>
      <c r="NOG2" s="198"/>
      <c r="NOH2" s="198"/>
      <c r="NOI2" s="198"/>
      <c r="NOJ2" s="198"/>
      <c r="NOK2" s="198"/>
      <c r="NOL2" s="198"/>
      <c r="NOM2" s="198"/>
      <c r="NON2" s="198"/>
      <c r="NOO2" s="198"/>
      <c r="NOP2" s="198"/>
      <c r="NOQ2" s="198"/>
      <c r="NOR2" s="198"/>
      <c r="NOS2" s="198"/>
      <c r="NOT2" s="198"/>
      <c r="NOU2" s="198"/>
      <c r="NOV2" s="198"/>
      <c r="NOW2" s="198"/>
      <c r="NOX2" s="198"/>
      <c r="NOY2" s="198"/>
      <c r="NOZ2" s="198"/>
      <c r="NPA2" s="198"/>
      <c r="NPB2" s="198"/>
      <c r="NPC2" s="198"/>
      <c r="NPD2" s="198"/>
      <c r="NPE2" s="198"/>
      <c r="NPF2" s="198"/>
      <c r="NPG2" s="198"/>
      <c r="NPH2" s="198"/>
      <c r="NPI2" s="198"/>
      <c r="NPJ2" s="198"/>
      <c r="NPK2" s="198"/>
      <c r="NPL2" s="198"/>
      <c r="NPM2" s="198"/>
      <c r="NPN2" s="198"/>
      <c r="NPO2" s="198"/>
      <c r="NPP2" s="198"/>
      <c r="NPQ2" s="198"/>
      <c r="NPR2" s="198"/>
      <c r="NPS2" s="198"/>
      <c r="NPT2" s="198"/>
      <c r="NPU2" s="198"/>
      <c r="NPV2" s="198"/>
      <c r="NPW2" s="198"/>
      <c r="NPX2" s="198"/>
      <c r="NPY2" s="198"/>
      <c r="NPZ2" s="198"/>
      <c r="NQA2" s="198"/>
      <c r="NQB2" s="198"/>
      <c r="NQC2" s="198"/>
      <c r="NQD2" s="198"/>
      <c r="NQE2" s="198"/>
      <c r="NQF2" s="198"/>
      <c r="NQG2" s="198"/>
      <c r="NQH2" s="198"/>
      <c r="NQI2" s="198"/>
      <c r="NQJ2" s="198"/>
      <c r="NQK2" s="198"/>
      <c r="NQL2" s="198"/>
      <c r="NQM2" s="198"/>
      <c r="NQN2" s="198"/>
      <c r="NQO2" s="198"/>
      <c r="NQP2" s="198"/>
      <c r="NQQ2" s="198"/>
      <c r="NQR2" s="198"/>
      <c r="NQS2" s="198"/>
      <c r="NQT2" s="198"/>
      <c r="NQU2" s="198"/>
      <c r="NQV2" s="198"/>
      <c r="NQW2" s="198"/>
      <c r="NQX2" s="198"/>
      <c r="NQY2" s="198"/>
      <c r="NQZ2" s="198"/>
      <c r="NRA2" s="198"/>
      <c r="NRB2" s="198"/>
      <c r="NRC2" s="198"/>
      <c r="NRD2" s="198"/>
      <c r="NRE2" s="198"/>
      <c r="NRF2" s="198"/>
      <c r="NRG2" s="198"/>
      <c r="NRH2" s="198"/>
      <c r="NRI2" s="198"/>
      <c r="NRJ2" s="198"/>
      <c r="NRK2" s="198"/>
      <c r="NRL2" s="198"/>
      <c r="NRM2" s="198"/>
      <c r="NRN2" s="198"/>
      <c r="NRO2" s="198"/>
      <c r="NRP2" s="198"/>
      <c r="NRQ2" s="198"/>
      <c r="NRR2" s="198"/>
      <c r="NRS2" s="198"/>
      <c r="NRT2" s="198"/>
      <c r="NRU2" s="198"/>
      <c r="NRV2" s="198"/>
      <c r="NRW2" s="198"/>
      <c r="NRX2" s="198"/>
      <c r="NRY2" s="198"/>
      <c r="NRZ2" s="198"/>
      <c r="NSA2" s="198"/>
      <c r="NSB2" s="198"/>
      <c r="NSC2" s="198"/>
      <c r="NSD2" s="198"/>
      <c r="NSE2" s="198"/>
      <c r="NSF2" s="198"/>
      <c r="NSG2" s="198"/>
      <c r="NSH2" s="198"/>
      <c r="NSI2" s="198"/>
      <c r="NSJ2" s="198"/>
      <c r="NSK2" s="198"/>
      <c r="NSL2" s="198"/>
      <c r="NSM2" s="198"/>
      <c r="NSN2" s="198"/>
      <c r="NSO2" s="198"/>
      <c r="NSP2" s="198"/>
      <c r="NSQ2" s="198"/>
      <c r="NSR2" s="198"/>
      <c r="NSS2" s="198"/>
      <c r="NST2" s="198"/>
      <c r="NSU2" s="198"/>
      <c r="NSV2" s="198"/>
      <c r="NSW2" s="198"/>
      <c r="NSX2" s="198"/>
      <c r="NSY2" s="198"/>
      <c r="NSZ2" s="198"/>
      <c r="NTA2" s="198"/>
      <c r="NTB2" s="198"/>
      <c r="NTC2" s="198"/>
      <c r="NTD2" s="198"/>
      <c r="NTE2" s="198"/>
      <c r="NTF2" s="198"/>
      <c r="NTG2" s="198"/>
      <c r="NTH2" s="198"/>
      <c r="NTI2" s="198"/>
      <c r="NTJ2" s="198"/>
      <c r="NTK2" s="198"/>
      <c r="NTL2" s="198"/>
      <c r="NTM2" s="198"/>
      <c r="NTN2" s="198"/>
      <c r="NTO2" s="198"/>
      <c r="NTP2" s="198"/>
      <c r="NTQ2" s="198"/>
      <c r="NTR2" s="198"/>
      <c r="NTS2" s="198"/>
      <c r="NTT2" s="198"/>
      <c r="NTU2" s="198"/>
      <c r="NTV2" s="198"/>
      <c r="NTW2" s="198"/>
      <c r="NTX2" s="198"/>
      <c r="NTY2" s="198"/>
      <c r="NTZ2" s="198"/>
      <c r="NUA2" s="198"/>
      <c r="NUB2" s="198"/>
      <c r="NUC2" s="198"/>
      <c r="NUD2" s="198"/>
      <c r="NUE2" s="198"/>
      <c r="NUF2" s="198"/>
      <c r="NUG2" s="198"/>
      <c r="NUH2" s="198"/>
      <c r="NUI2" s="198"/>
      <c r="NUJ2" s="198"/>
      <c r="NUK2" s="198"/>
      <c r="NUL2" s="198"/>
      <c r="NUM2" s="198"/>
      <c r="NUN2" s="198"/>
      <c r="NUO2" s="198"/>
      <c r="NUP2" s="198"/>
      <c r="NUQ2" s="198"/>
      <c r="NUR2" s="198"/>
      <c r="NUS2" s="198"/>
      <c r="NUT2" s="198"/>
      <c r="NUU2" s="198"/>
      <c r="NUV2" s="198"/>
      <c r="NUW2" s="198"/>
      <c r="NUX2" s="198"/>
      <c r="NUY2" s="198"/>
      <c r="NUZ2" s="198"/>
      <c r="NVA2" s="198"/>
      <c r="NVB2" s="198"/>
      <c r="NVC2" s="198"/>
      <c r="NVD2" s="198"/>
      <c r="NVE2" s="198"/>
      <c r="NVF2" s="198"/>
      <c r="NVG2" s="198"/>
      <c r="NVH2" s="198"/>
      <c r="NVI2" s="198"/>
      <c r="NVJ2" s="198"/>
      <c r="NVK2" s="198"/>
      <c r="NVL2" s="198"/>
      <c r="NVM2" s="198"/>
      <c r="NVN2" s="198"/>
      <c r="NVO2" s="198"/>
      <c r="NVP2" s="198"/>
      <c r="NVQ2" s="198"/>
      <c r="NVR2" s="198"/>
      <c r="NVS2" s="198"/>
      <c r="NVT2" s="198"/>
      <c r="NVU2" s="198"/>
      <c r="NVV2" s="198"/>
      <c r="NVW2" s="198"/>
      <c r="NVX2" s="198"/>
      <c r="NVY2" s="198"/>
      <c r="NVZ2" s="198"/>
      <c r="NWA2" s="198"/>
      <c r="NWB2" s="198"/>
      <c r="NWC2" s="198"/>
      <c r="NWD2" s="198"/>
      <c r="NWE2" s="198"/>
      <c r="NWF2" s="198"/>
      <c r="NWG2" s="198"/>
      <c r="NWH2" s="198"/>
      <c r="NWI2" s="198"/>
      <c r="NWJ2" s="198"/>
      <c r="NWK2" s="198"/>
      <c r="NWL2" s="198"/>
      <c r="NWM2" s="198"/>
      <c r="NWN2" s="198"/>
      <c r="NWO2" s="198"/>
      <c r="NWP2" s="198"/>
      <c r="NWQ2" s="198"/>
      <c r="NWR2" s="198"/>
      <c r="NWS2" s="198"/>
      <c r="NWT2" s="198"/>
      <c r="NWU2" s="198"/>
      <c r="NWV2" s="198"/>
      <c r="NWW2" s="198"/>
      <c r="NWX2" s="198"/>
      <c r="NWY2" s="198"/>
      <c r="NWZ2" s="198"/>
      <c r="NXA2" s="198"/>
      <c r="NXB2" s="198"/>
      <c r="NXC2" s="198"/>
      <c r="NXD2" s="198"/>
      <c r="NXE2" s="198"/>
      <c r="NXF2" s="198"/>
      <c r="NXG2" s="198"/>
      <c r="NXH2" s="198"/>
      <c r="NXI2" s="198"/>
      <c r="NXJ2" s="198"/>
      <c r="NXK2" s="198"/>
      <c r="NXL2" s="198"/>
      <c r="NXM2" s="198"/>
      <c r="NXN2" s="198"/>
      <c r="NXO2" s="198"/>
      <c r="NXP2" s="198"/>
      <c r="NXQ2" s="198"/>
      <c r="NXR2" s="198"/>
      <c r="NXS2" s="198"/>
      <c r="NXT2" s="198"/>
      <c r="NXU2" s="198"/>
      <c r="NXV2" s="198"/>
      <c r="NXW2" s="198"/>
      <c r="NXX2" s="198"/>
      <c r="NXY2" s="198"/>
      <c r="NXZ2" s="198"/>
      <c r="NYA2" s="198"/>
      <c r="NYB2" s="198"/>
      <c r="NYC2" s="198"/>
      <c r="NYD2" s="198"/>
      <c r="NYE2" s="198"/>
      <c r="NYF2" s="198"/>
      <c r="NYG2" s="198"/>
      <c r="NYH2" s="198"/>
      <c r="NYI2" s="198"/>
      <c r="NYJ2" s="198"/>
      <c r="NYK2" s="198"/>
      <c r="NYL2" s="198"/>
      <c r="NYM2" s="198"/>
      <c r="NYN2" s="198"/>
      <c r="NYO2" s="198"/>
      <c r="NYP2" s="198"/>
      <c r="NYQ2" s="198"/>
      <c r="NYR2" s="198"/>
      <c r="NYS2" s="198"/>
      <c r="NYT2" s="198"/>
      <c r="NYU2" s="198"/>
      <c r="NYV2" s="198"/>
      <c r="NYW2" s="198"/>
      <c r="NYX2" s="198"/>
      <c r="NYY2" s="198"/>
      <c r="NYZ2" s="198"/>
      <c r="NZA2" s="198"/>
      <c r="NZB2" s="198"/>
      <c r="NZC2" s="198"/>
      <c r="NZD2" s="198"/>
      <c r="NZE2" s="198"/>
      <c r="NZF2" s="198"/>
      <c r="NZG2" s="198"/>
      <c r="NZH2" s="198"/>
      <c r="NZI2" s="198"/>
      <c r="NZJ2" s="198"/>
      <c r="NZK2" s="198"/>
      <c r="NZL2" s="198"/>
      <c r="NZM2" s="198"/>
      <c r="NZN2" s="198"/>
      <c r="NZO2" s="198"/>
      <c r="NZP2" s="198"/>
      <c r="NZQ2" s="198"/>
      <c r="NZR2" s="198"/>
      <c r="NZS2" s="198"/>
      <c r="NZT2" s="198"/>
      <c r="NZU2" s="198"/>
      <c r="NZV2" s="198"/>
      <c r="NZW2" s="198"/>
      <c r="NZX2" s="198"/>
      <c r="NZY2" s="198"/>
      <c r="NZZ2" s="198"/>
      <c r="OAA2" s="198"/>
      <c r="OAB2" s="198"/>
      <c r="OAC2" s="198"/>
      <c r="OAD2" s="198"/>
      <c r="OAE2" s="198"/>
      <c r="OAF2" s="198"/>
      <c r="OAG2" s="198"/>
      <c r="OAH2" s="198"/>
      <c r="OAI2" s="198"/>
      <c r="OAJ2" s="198"/>
      <c r="OAK2" s="198"/>
      <c r="OAL2" s="198"/>
      <c r="OAM2" s="198"/>
      <c r="OAN2" s="198"/>
      <c r="OAO2" s="198"/>
      <c r="OAP2" s="198"/>
      <c r="OAQ2" s="198"/>
      <c r="OAR2" s="198"/>
      <c r="OAS2" s="198"/>
      <c r="OAT2" s="198"/>
      <c r="OAU2" s="198"/>
      <c r="OAV2" s="198"/>
      <c r="OAW2" s="198"/>
      <c r="OAX2" s="198"/>
      <c r="OAY2" s="198"/>
      <c r="OAZ2" s="198"/>
      <c r="OBA2" s="198"/>
      <c r="OBB2" s="198"/>
      <c r="OBC2" s="198"/>
      <c r="OBD2" s="198"/>
      <c r="OBE2" s="198"/>
      <c r="OBF2" s="198"/>
      <c r="OBG2" s="198"/>
      <c r="OBH2" s="198"/>
      <c r="OBI2" s="198"/>
      <c r="OBJ2" s="198"/>
      <c r="OBK2" s="198"/>
      <c r="OBL2" s="198"/>
      <c r="OBM2" s="198"/>
      <c r="OBN2" s="198"/>
      <c r="OBO2" s="198"/>
      <c r="OBP2" s="198"/>
      <c r="OBQ2" s="198"/>
      <c r="OBR2" s="198"/>
      <c r="OBS2" s="198"/>
      <c r="OBT2" s="198"/>
      <c r="OBU2" s="198"/>
      <c r="OBV2" s="198"/>
      <c r="OBW2" s="198"/>
      <c r="OBX2" s="198"/>
      <c r="OBY2" s="198"/>
      <c r="OBZ2" s="198"/>
      <c r="OCA2" s="198"/>
      <c r="OCB2" s="198"/>
      <c r="OCC2" s="198"/>
      <c r="OCD2" s="198"/>
      <c r="OCE2" s="198"/>
      <c r="OCF2" s="198"/>
      <c r="OCG2" s="198"/>
      <c r="OCH2" s="198"/>
      <c r="OCI2" s="198"/>
      <c r="OCJ2" s="198"/>
      <c r="OCK2" s="198"/>
      <c r="OCL2" s="198"/>
      <c r="OCM2" s="198"/>
      <c r="OCN2" s="198"/>
      <c r="OCO2" s="198"/>
      <c r="OCP2" s="198"/>
      <c r="OCQ2" s="198"/>
      <c r="OCR2" s="198"/>
      <c r="OCS2" s="198"/>
      <c r="OCT2" s="198"/>
      <c r="OCU2" s="198"/>
      <c r="OCV2" s="198"/>
      <c r="OCW2" s="198"/>
      <c r="OCX2" s="198"/>
      <c r="OCY2" s="198"/>
      <c r="OCZ2" s="198"/>
      <c r="ODA2" s="198"/>
      <c r="ODB2" s="198"/>
      <c r="ODC2" s="198"/>
      <c r="ODD2" s="198"/>
      <c r="ODE2" s="198"/>
      <c r="ODF2" s="198"/>
      <c r="ODG2" s="198"/>
      <c r="ODH2" s="198"/>
      <c r="ODI2" s="198"/>
      <c r="ODJ2" s="198"/>
      <c r="ODK2" s="198"/>
      <c r="ODL2" s="198"/>
      <c r="ODM2" s="198"/>
      <c r="ODN2" s="198"/>
      <c r="ODO2" s="198"/>
      <c r="ODP2" s="198"/>
      <c r="ODQ2" s="198"/>
      <c r="ODR2" s="198"/>
      <c r="ODS2" s="198"/>
      <c r="ODT2" s="198"/>
      <c r="ODU2" s="198"/>
      <c r="ODV2" s="198"/>
      <c r="ODW2" s="198"/>
      <c r="ODX2" s="198"/>
      <c r="ODY2" s="198"/>
      <c r="ODZ2" s="198"/>
      <c r="OEA2" s="198"/>
      <c r="OEB2" s="198"/>
      <c r="OEC2" s="198"/>
      <c r="OED2" s="198"/>
      <c r="OEE2" s="198"/>
      <c r="OEF2" s="198"/>
      <c r="OEG2" s="198"/>
      <c r="OEH2" s="198"/>
      <c r="OEI2" s="198"/>
      <c r="OEJ2" s="198"/>
      <c r="OEK2" s="198"/>
      <c r="OEL2" s="198"/>
      <c r="OEM2" s="198"/>
      <c r="OEN2" s="198"/>
      <c r="OEO2" s="198"/>
      <c r="OEP2" s="198"/>
      <c r="OEQ2" s="198"/>
      <c r="OER2" s="198"/>
      <c r="OES2" s="198"/>
      <c r="OET2" s="198"/>
      <c r="OEU2" s="198"/>
      <c r="OEV2" s="198"/>
      <c r="OEW2" s="198"/>
      <c r="OEX2" s="198"/>
      <c r="OEY2" s="198"/>
      <c r="OEZ2" s="198"/>
      <c r="OFA2" s="198"/>
      <c r="OFB2" s="198"/>
      <c r="OFC2" s="198"/>
      <c r="OFD2" s="198"/>
      <c r="OFE2" s="198"/>
      <c r="OFF2" s="198"/>
      <c r="OFG2" s="198"/>
      <c r="OFH2" s="198"/>
      <c r="OFI2" s="198"/>
      <c r="OFJ2" s="198"/>
      <c r="OFK2" s="198"/>
      <c r="OFL2" s="198"/>
      <c r="OFM2" s="198"/>
      <c r="OFN2" s="198"/>
      <c r="OFO2" s="198"/>
      <c r="OFP2" s="198"/>
      <c r="OFQ2" s="198"/>
      <c r="OFR2" s="198"/>
      <c r="OFS2" s="198"/>
      <c r="OFT2" s="198"/>
      <c r="OFU2" s="198"/>
      <c r="OFV2" s="198"/>
      <c r="OFW2" s="198"/>
      <c r="OFX2" s="198"/>
      <c r="OFY2" s="198"/>
      <c r="OFZ2" s="198"/>
      <c r="OGA2" s="198"/>
      <c r="OGB2" s="198"/>
      <c r="OGC2" s="198"/>
      <c r="OGD2" s="198"/>
      <c r="OGE2" s="198"/>
      <c r="OGF2" s="198"/>
      <c r="OGG2" s="198"/>
      <c r="OGH2" s="198"/>
      <c r="OGI2" s="198"/>
      <c r="OGJ2" s="198"/>
      <c r="OGK2" s="198"/>
      <c r="OGL2" s="198"/>
      <c r="OGM2" s="198"/>
      <c r="OGN2" s="198"/>
      <c r="OGO2" s="198"/>
      <c r="OGP2" s="198"/>
      <c r="OGQ2" s="198"/>
      <c r="OGR2" s="198"/>
      <c r="OGS2" s="198"/>
      <c r="OGT2" s="198"/>
      <c r="OGU2" s="198"/>
      <c r="OGV2" s="198"/>
      <c r="OGW2" s="198"/>
      <c r="OGX2" s="198"/>
      <c r="OGY2" s="198"/>
      <c r="OGZ2" s="198"/>
      <c r="OHA2" s="198"/>
      <c r="OHB2" s="198"/>
      <c r="OHC2" s="198"/>
      <c r="OHD2" s="198"/>
      <c r="OHE2" s="198"/>
      <c r="OHF2" s="198"/>
      <c r="OHG2" s="198"/>
      <c r="OHH2" s="198"/>
      <c r="OHI2" s="198"/>
      <c r="OHJ2" s="198"/>
      <c r="OHK2" s="198"/>
      <c r="OHL2" s="198"/>
      <c r="OHM2" s="198"/>
      <c r="OHN2" s="198"/>
      <c r="OHO2" s="198"/>
      <c r="OHP2" s="198"/>
      <c r="OHQ2" s="198"/>
      <c r="OHR2" s="198"/>
      <c r="OHS2" s="198"/>
      <c r="OHT2" s="198"/>
      <c r="OHU2" s="198"/>
      <c r="OHV2" s="198"/>
      <c r="OHW2" s="198"/>
      <c r="OHX2" s="198"/>
      <c r="OHY2" s="198"/>
      <c r="OHZ2" s="198"/>
      <c r="OIA2" s="198"/>
      <c r="OIB2" s="198"/>
      <c r="OIC2" s="198"/>
      <c r="OID2" s="198"/>
      <c r="OIE2" s="198"/>
      <c r="OIF2" s="198"/>
      <c r="OIG2" s="198"/>
      <c r="OIH2" s="198"/>
      <c r="OII2" s="198"/>
      <c r="OIJ2" s="198"/>
      <c r="OIK2" s="198"/>
      <c r="OIL2" s="198"/>
      <c r="OIM2" s="198"/>
      <c r="OIN2" s="198"/>
      <c r="OIO2" s="198"/>
      <c r="OIP2" s="198"/>
      <c r="OIQ2" s="198"/>
      <c r="OIR2" s="198"/>
      <c r="OIS2" s="198"/>
      <c r="OIT2" s="198"/>
      <c r="OIU2" s="198"/>
      <c r="OIV2" s="198"/>
      <c r="OIW2" s="198"/>
      <c r="OIX2" s="198"/>
      <c r="OIY2" s="198"/>
      <c r="OIZ2" s="198"/>
      <c r="OJA2" s="198"/>
      <c r="OJB2" s="198"/>
      <c r="OJC2" s="198"/>
      <c r="OJD2" s="198"/>
      <c r="OJE2" s="198"/>
      <c r="OJF2" s="198"/>
      <c r="OJG2" s="198"/>
      <c r="OJH2" s="198"/>
      <c r="OJI2" s="198"/>
      <c r="OJJ2" s="198"/>
      <c r="OJK2" s="198"/>
      <c r="OJL2" s="198"/>
      <c r="OJM2" s="198"/>
      <c r="OJN2" s="198"/>
      <c r="OJO2" s="198"/>
      <c r="OJP2" s="198"/>
      <c r="OJQ2" s="198"/>
      <c r="OJR2" s="198"/>
      <c r="OJS2" s="198"/>
      <c r="OJT2" s="198"/>
      <c r="OJU2" s="198"/>
      <c r="OJV2" s="198"/>
      <c r="OJW2" s="198"/>
      <c r="OJX2" s="198"/>
      <c r="OJY2" s="198"/>
      <c r="OJZ2" s="198"/>
      <c r="OKA2" s="198"/>
      <c r="OKB2" s="198"/>
      <c r="OKC2" s="198"/>
      <c r="OKD2" s="198"/>
      <c r="OKE2" s="198"/>
      <c r="OKF2" s="198"/>
      <c r="OKG2" s="198"/>
      <c r="OKH2" s="198"/>
      <c r="OKI2" s="198"/>
      <c r="OKJ2" s="198"/>
      <c r="OKK2" s="198"/>
      <c r="OKL2" s="198"/>
      <c r="OKM2" s="198"/>
      <c r="OKN2" s="198"/>
      <c r="OKO2" s="198"/>
      <c r="OKP2" s="198"/>
      <c r="OKQ2" s="198"/>
      <c r="OKR2" s="198"/>
      <c r="OKS2" s="198"/>
      <c r="OKT2" s="198"/>
      <c r="OKU2" s="198"/>
      <c r="OKV2" s="198"/>
      <c r="OKW2" s="198"/>
      <c r="OKX2" s="198"/>
      <c r="OKY2" s="198"/>
      <c r="OKZ2" s="198"/>
      <c r="OLA2" s="198"/>
      <c r="OLB2" s="198"/>
      <c r="OLC2" s="198"/>
      <c r="OLD2" s="198"/>
      <c r="OLE2" s="198"/>
      <c r="OLF2" s="198"/>
      <c r="OLG2" s="198"/>
      <c r="OLH2" s="198"/>
      <c r="OLI2" s="198"/>
      <c r="OLJ2" s="198"/>
      <c r="OLK2" s="198"/>
      <c r="OLL2" s="198"/>
      <c r="OLM2" s="198"/>
      <c r="OLN2" s="198"/>
      <c r="OLO2" s="198"/>
      <c r="OLP2" s="198"/>
      <c r="OLQ2" s="198"/>
      <c r="OLR2" s="198"/>
      <c r="OLS2" s="198"/>
      <c r="OLT2" s="198"/>
      <c r="OLU2" s="198"/>
      <c r="OLV2" s="198"/>
      <c r="OLW2" s="198"/>
      <c r="OLX2" s="198"/>
      <c r="OLY2" s="198"/>
      <c r="OLZ2" s="198"/>
      <c r="OMA2" s="198"/>
      <c r="OMB2" s="198"/>
      <c r="OMC2" s="198"/>
      <c r="OMD2" s="198"/>
      <c r="OME2" s="198"/>
      <c r="OMF2" s="198"/>
      <c r="OMG2" s="198"/>
      <c r="OMH2" s="198"/>
      <c r="OMI2" s="198"/>
      <c r="OMJ2" s="198"/>
      <c r="OMK2" s="198"/>
      <c r="OML2" s="198"/>
      <c r="OMM2" s="198"/>
      <c r="OMN2" s="198"/>
      <c r="OMO2" s="198"/>
      <c r="OMP2" s="198"/>
      <c r="OMQ2" s="198"/>
      <c r="OMR2" s="198"/>
      <c r="OMS2" s="198"/>
      <c r="OMT2" s="198"/>
      <c r="OMU2" s="198"/>
      <c r="OMV2" s="198"/>
      <c r="OMW2" s="198"/>
      <c r="OMX2" s="198"/>
      <c r="OMY2" s="198"/>
      <c r="OMZ2" s="198"/>
      <c r="ONA2" s="198"/>
      <c r="ONB2" s="198"/>
      <c r="ONC2" s="198"/>
      <c r="OND2" s="198"/>
      <c r="ONE2" s="198"/>
      <c r="ONF2" s="198"/>
      <c r="ONG2" s="198"/>
      <c r="ONH2" s="198"/>
      <c r="ONI2" s="198"/>
      <c r="ONJ2" s="198"/>
      <c r="ONK2" s="198"/>
      <c r="ONL2" s="198"/>
      <c r="ONM2" s="198"/>
      <c r="ONN2" s="198"/>
      <c r="ONO2" s="198"/>
      <c r="ONP2" s="198"/>
      <c r="ONQ2" s="198"/>
      <c r="ONR2" s="198"/>
      <c r="ONS2" s="198"/>
      <c r="ONT2" s="198"/>
      <c r="ONU2" s="198"/>
      <c r="ONV2" s="198"/>
      <c r="ONW2" s="198"/>
      <c r="ONX2" s="198"/>
      <c r="ONY2" s="198"/>
      <c r="ONZ2" s="198"/>
      <c r="OOA2" s="198"/>
      <c r="OOB2" s="198"/>
      <c r="OOC2" s="198"/>
      <c r="OOD2" s="198"/>
      <c r="OOE2" s="198"/>
      <c r="OOF2" s="198"/>
      <c r="OOG2" s="198"/>
      <c r="OOH2" s="198"/>
      <c r="OOI2" s="198"/>
      <c r="OOJ2" s="198"/>
      <c r="OOK2" s="198"/>
      <c r="OOL2" s="198"/>
      <c r="OOM2" s="198"/>
      <c r="OON2" s="198"/>
      <c r="OOO2" s="198"/>
      <c r="OOP2" s="198"/>
      <c r="OOQ2" s="198"/>
      <c r="OOR2" s="198"/>
      <c r="OOS2" s="198"/>
      <c r="OOT2" s="198"/>
      <c r="OOU2" s="198"/>
      <c r="OOV2" s="198"/>
      <c r="OOW2" s="198"/>
      <c r="OOX2" s="198"/>
      <c r="OOY2" s="198"/>
      <c r="OOZ2" s="198"/>
      <c r="OPA2" s="198"/>
      <c r="OPB2" s="198"/>
      <c r="OPC2" s="198"/>
      <c r="OPD2" s="198"/>
      <c r="OPE2" s="198"/>
      <c r="OPF2" s="198"/>
      <c r="OPG2" s="198"/>
      <c r="OPH2" s="198"/>
      <c r="OPI2" s="198"/>
      <c r="OPJ2" s="198"/>
      <c r="OPK2" s="198"/>
      <c r="OPL2" s="198"/>
      <c r="OPM2" s="198"/>
      <c r="OPN2" s="198"/>
      <c r="OPO2" s="198"/>
      <c r="OPP2" s="198"/>
      <c r="OPQ2" s="198"/>
      <c r="OPR2" s="198"/>
      <c r="OPS2" s="198"/>
      <c r="OPT2" s="198"/>
      <c r="OPU2" s="198"/>
      <c r="OPV2" s="198"/>
      <c r="OPW2" s="198"/>
      <c r="OPX2" s="198"/>
      <c r="OPY2" s="198"/>
      <c r="OPZ2" s="198"/>
      <c r="OQA2" s="198"/>
      <c r="OQB2" s="198"/>
      <c r="OQC2" s="198"/>
      <c r="OQD2" s="198"/>
      <c r="OQE2" s="198"/>
      <c r="OQF2" s="198"/>
      <c r="OQG2" s="198"/>
      <c r="OQH2" s="198"/>
      <c r="OQI2" s="198"/>
      <c r="OQJ2" s="198"/>
      <c r="OQK2" s="198"/>
      <c r="OQL2" s="198"/>
      <c r="OQM2" s="198"/>
      <c r="OQN2" s="198"/>
      <c r="OQO2" s="198"/>
      <c r="OQP2" s="198"/>
      <c r="OQQ2" s="198"/>
      <c r="OQR2" s="198"/>
      <c r="OQS2" s="198"/>
      <c r="OQT2" s="198"/>
      <c r="OQU2" s="198"/>
      <c r="OQV2" s="198"/>
      <c r="OQW2" s="198"/>
      <c r="OQX2" s="198"/>
      <c r="OQY2" s="198"/>
      <c r="OQZ2" s="198"/>
      <c r="ORA2" s="198"/>
      <c r="ORB2" s="198"/>
      <c r="ORC2" s="198"/>
      <c r="ORD2" s="198"/>
      <c r="ORE2" s="198"/>
      <c r="ORF2" s="198"/>
      <c r="ORG2" s="198"/>
      <c r="ORH2" s="198"/>
      <c r="ORI2" s="198"/>
      <c r="ORJ2" s="198"/>
      <c r="ORK2" s="198"/>
      <c r="ORL2" s="198"/>
      <c r="ORM2" s="198"/>
      <c r="ORN2" s="198"/>
      <c r="ORO2" s="198"/>
      <c r="ORP2" s="198"/>
      <c r="ORQ2" s="198"/>
      <c r="ORR2" s="198"/>
      <c r="ORS2" s="198"/>
      <c r="ORT2" s="198"/>
      <c r="ORU2" s="198"/>
      <c r="ORV2" s="198"/>
      <c r="ORW2" s="198"/>
      <c r="ORX2" s="198"/>
      <c r="ORY2" s="198"/>
      <c r="ORZ2" s="198"/>
      <c r="OSA2" s="198"/>
      <c r="OSB2" s="198"/>
      <c r="OSC2" s="198"/>
      <c r="OSD2" s="198"/>
      <c r="OSE2" s="198"/>
      <c r="OSF2" s="198"/>
      <c r="OSG2" s="198"/>
      <c r="OSH2" s="198"/>
      <c r="OSI2" s="198"/>
      <c r="OSJ2" s="198"/>
      <c r="OSK2" s="198"/>
      <c r="OSL2" s="198"/>
      <c r="OSM2" s="198"/>
      <c r="OSN2" s="198"/>
      <c r="OSO2" s="198"/>
      <c r="OSP2" s="198"/>
      <c r="OSQ2" s="198"/>
      <c r="OSR2" s="198"/>
      <c r="OSS2" s="198"/>
      <c r="OST2" s="198"/>
      <c r="OSU2" s="198"/>
      <c r="OSV2" s="198"/>
      <c r="OSW2" s="198"/>
      <c r="OSX2" s="198"/>
      <c r="OSY2" s="198"/>
      <c r="OSZ2" s="198"/>
      <c r="OTA2" s="198"/>
      <c r="OTB2" s="198"/>
      <c r="OTC2" s="198"/>
      <c r="OTD2" s="198"/>
      <c r="OTE2" s="198"/>
      <c r="OTF2" s="198"/>
      <c r="OTG2" s="198"/>
      <c r="OTH2" s="198"/>
      <c r="OTI2" s="198"/>
      <c r="OTJ2" s="198"/>
      <c r="OTK2" s="198"/>
      <c r="OTL2" s="198"/>
      <c r="OTM2" s="198"/>
      <c r="OTN2" s="198"/>
      <c r="OTO2" s="198"/>
      <c r="OTP2" s="198"/>
      <c r="OTQ2" s="198"/>
      <c r="OTR2" s="198"/>
      <c r="OTS2" s="198"/>
      <c r="OTT2" s="198"/>
      <c r="OTU2" s="198"/>
      <c r="OTV2" s="198"/>
      <c r="OTW2" s="198"/>
      <c r="OTX2" s="198"/>
      <c r="OTY2" s="198"/>
      <c r="OTZ2" s="198"/>
      <c r="OUA2" s="198"/>
      <c r="OUB2" s="198"/>
      <c r="OUC2" s="198"/>
      <c r="OUD2" s="198"/>
      <c r="OUE2" s="198"/>
      <c r="OUF2" s="198"/>
      <c r="OUG2" s="198"/>
      <c r="OUH2" s="198"/>
      <c r="OUI2" s="198"/>
      <c r="OUJ2" s="198"/>
      <c r="OUK2" s="198"/>
      <c r="OUL2" s="198"/>
      <c r="OUM2" s="198"/>
      <c r="OUN2" s="198"/>
      <c r="OUO2" s="198"/>
      <c r="OUP2" s="198"/>
      <c r="OUQ2" s="198"/>
      <c r="OUR2" s="198"/>
      <c r="OUS2" s="198"/>
      <c r="OUT2" s="198"/>
      <c r="OUU2" s="198"/>
      <c r="OUV2" s="198"/>
      <c r="OUW2" s="198"/>
      <c r="OUX2" s="198"/>
      <c r="OUY2" s="198"/>
      <c r="OUZ2" s="198"/>
      <c r="OVA2" s="198"/>
      <c r="OVB2" s="198"/>
      <c r="OVC2" s="198"/>
      <c r="OVD2" s="198"/>
      <c r="OVE2" s="198"/>
      <c r="OVF2" s="198"/>
      <c r="OVG2" s="198"/>
      <c r="OVH2" s="198"/>
      <c r="OVI2" s="198"/>
      <c r="OVJ2" s="198"/>
      <c r="OVK2" s="198"/>
      <c r="OVL2" s="198"/>
      <c r="OVM2" s="198"/>
      <c r="OVN2" s="198"/>
      <c r="OVO2" s="198"/>
      <c r="OVP2" s="198"/>
      <c r="OVQ2" s="198"/>
      <c r="OVR2" s="198"/>
      <c r="OVS2" s="198"/>
      <c r="OVT2" s="198"/>
      <c r="OVU2" s="198"/>
      <c r="OVV2" s="198"/>
      <c r="OVW2" s="198"/>
      <c r="OVX2" s="198"/>
      <c r="OVY2" s="198"/>
      <c r="OVZ2" s="198"/>
      <c r="OWA2" s="198"/>
      <c r="OWB2" s="198"/>
      <c r="OWC2" s="198"/>
      <c r="OWD2" s="198"/>
      <c r="OWE2" s="198"/>
      <c r="OWF2" s="198"/>
      <c r="OWG2" s="198"/>
      <c r="OWH2" s="198"/>
      <c r="OWI2" s="198"/>
      <c r="OWJ2" s="198"/>
      <c r="OWK2" s="198"/>
      <c r="OWL2" s="198"/>
      <c r="OWM2" s="198"/>
      <c r="OWN2" s="198"/>
      <c r="OWO2" s="198"/>
      <c r="OWP2" s="198"/>
      <c r="OWQ2" s="198"/>
      <c r="OWR2" s="198"/>
      <c r="OWS2" s="198"/>
      <c r="OWT2" s="198"/>
      <c r="OWU2" s="198"/>
      <c r="OWV2" s="198"/>
      <c r="OWW2" s="198"/>
      <c r="OWX2" s="198"/>
      <c r="OWY2" s="198"/>
      <c r="OWZ2" s="198"/>
      <c r="OXA2" s="198"/>
      <c r="OXB2" s="198"/>
      <c r="OXC2" s="198"/>
      <c r="OXD2" s="198"/>
      <c r="OXE2" s="198"/>
      <c r="OXF2" s="198"/>
      <c r="OXG2" s="198"/>
      <c r="OXH2" s="198"/>
      <c r="OXI2" s="198"/>
      <c r="OXJ2" s="198"/>
      <c r="OXK2" s="198"/>
      <c r="OXL2" s="198"/>
      <c r="OXM2" s="198"/>
      <c r="OXN2" s="198"/>
      <c r="OXO2" s="198"/>
      <c r="OXP2" s="198"/>
      <c r="OXQ2" s="198"/>
      <c r="OXR2" s="198"/>
      <c r="OXS2" s="198"/>
      <c r="OXT2" s="198"/>
      <c r="OXU2" s="198"/>
      <c r="OXV2" s="198"/>
      <c r="OXW2" s="198"/>
      <c r="OXX2" s="198"/>
      <c r="OXY2" s="198"/>
      <c r="OXZ2" s="198"/>
      <c r="OYA2" s="198"/>
      <c r="OYB2" s="198"/>
      <c r="OYC2" s="198"/>
      <c r="OYD2" s="198"/>
      <c r="OYE2" s="198"/>
      <c r="OYF2" s="198"/>
      <c r="OYG2" s="198"/>
      <c r="OYH2" s="198"/>
      <c r="OYI2" s="198"/>
      <c r="OYJ2" s="198"/>
      <c r="OYK2" s="198"/>
      <c r="OYL2" s="198"/>
      <c r="OYM2" s="198"/>
      <c r="OYN2" s="198"/>
      <c r="OYO2" s="198"/>
      <c r="OYP2" s="198"/>
      <c r="OYQ2" s="198"/>
      <c r="OYR2" s="198"/>
      <c r="OYS2" s="198"/>
      <c r="OYT2" s="198"/>
      <c r="OYU2" s="198"/>
      <c r="OYV2" s="198"/>
      <c r="OYW2" s="198"/>
      <c r="OYX2" s="198"/>
      <c r="OYY2" s="198"/>
      <c r="OYZ2" s="198"/>
      <c r="OZA2" s="198"/>
      <c r="OZB2" s="198"/>
      <c r="OZC2" s="198"/>
      <c r="OZD2" s="198"/>
      <c r="OZE2" s="198"/>
      <c r="OZF2" s="198"/>
      <c r="OZG2" s="198"/>
      <c r="OZH2" s="198"/>
      <c r="OZI2" s="198"/>
      <c r="OZJ2" s="198"/>
      <c r="OZK2" s="198"/>
      <c r="OZL2" s="198"/>
      <c r="OZM2" s="198"/>
      <c r="OZN2" s="198"/>
      <c r="OZO2" s="198"/>
      <c r="OZP2" s="198"/>
      <c r="OZQ2" s="198"/>
      <c r="OZR2" s="198"/>
      <c r="OZS2" s="198"/>
      <c r="OZT2" s="198"/>
      <c r="OZU2" s="198"/>
      <c r="OZV2" s="198"/>
      <c r="OZW2" s="198"/>
      <c r="OZX2" s="198"/>
      <c r="OZY2" s="198"/>
      <c r="OZZ2" s="198"/>
      <c r="PAA2" s="198"/>
      <c r="PAB2" s="198"/>
      <c r="PAC2" s="198"/>
      <c r="PAD2" s="198"/>
      <c r="PAE2" s="198"/>
      <c r="PAF2" s="198"/>
      <c r="PAG2" s="198"/>
      <c r="PAH2" s="198"/>
      <c r="PAI2" s="198"/>
      <c r="PAJ2" s="198"/>
      <c r="PAK2" s="198"/>
      <c r="PAL2" s="198"/>
      <c r="PAM2" s="198"/>
      <c r="PAN2" s="198"/>
      <c r="PAO2" s="198"/>
      <c r="PAP2" s="198"/>
      <c r="PAQ2" s="198"/>
      <c r="PAR2" s="198"/>
      <c r="PAS2" s="198"/>
      <c r="PAT2" s="198"/>
      <c r="PAU2" s="198"/>
      <c r="PAV2" s="198"/>
      <c r="PAW2" s="198"/>
      <c r="PAX2" s="198"/>
      <c r="PAY2" s="198"/>
      <c r="PAZ2" s="198"/>
      <c r="PBA2" s="198"/>
      <c r="PBB2" s="198"/>
      <c r="PBC2" s="198"/>
      <c r="PBD2" s="198"/>
      <c r="PBE2" s="198"/>
      <c r="PBF2" s="198"/>
      <c r="PBG2" s="198"/>
      <c r="PBH2" s="198"/>
      <c r="PBI2" s="198"/>
      <c r="PBJ2" s="198"/>
      <c r="PBK2" s="198"/>
      <c r="PBL2" s="198"/>
      <c r="PBM2" s="198"/>
      <c r="PBN2" s="198"/>
      <c r="PBO2" s="198"/>
      <c r="PBP2" s="198"/>
      <c r="PBQ2" s="198"/>
      <c r="PBR2" s="198"/>
      <c r="PBS2" s="198"/>
      <c r="PBT2" s="198"/>
      <c r="PBU2" s="198"/>
      <c r="PBV2" s="198"/>
      <c r="PBW2" s="198"/>
      <c r="PBX2" s="198"/>
      <c r="PBY2" s="198"/>
      <c r="PBZ2" s="198"/>
      <c r="PCA2" s="198"/>
      <c r="PCB2" s="198"/>
      <c r="PCC2" s="198"/>
      <c r="PCD2" s="198"/>
      <c r="PCE2" s="198"/>
      <c r="PCF2" s="198"/>
      <c r="PCG2" s="198"/>
      <c r="PCH2" s="198"/>
      <c r="PCI2" s="198"/>
      <c r="PCJ2" s="198"/>
      <c r="PCK2" s="198"/>
      <c r="PCL2" s="198"/>
      <c r="PCM2" s="198"/>
      <c r="PCN2" s="198"/>
      <c r="PCO2" s="198"/>
      <c r="PCP2" s="198"/>
      <c r="PCQ2" s="198"/>
      <c r="PCR2" s="198"/>
      <c r="PCS2" s="198"/>
      <c r="PCT2" s="198"/>
      <c r="PCU2" s="198"/>
      <c r="PCV2" s="198"/>
      <c r="PCW2" s="198"/>
      <c r="PCX2" s="198"/>
      <c r="PCY2" s="198"/>
      <c r="PCZ2" s="198"/>
      <c r="PDA2" s="198"/>
      <c r="PDB2" s="198"/>
      <c r="PDC2" s="198"/>
      <c r="PDD2" s="198"/>
      <c r="PDE2" s="198"/>
      <c r="PDF2" s="198"/>
      <c r="PDG2" s="198"/>
      <c r="PDH2" s="198"/>
      <c r="PDI2" s="198"/>
      <c r="PDJ2" s="198"/>
      <c r="PDK2" s="198"/>
      <c r="PDL2" s="198"/>
      <c r="PDM2" s="198"/>
      <c r="PDN2" s="198"/>
      <c r="PDO2" s="198"/>
      <c r="PDP2" s="198"/>
      <c r="PDQ2" s="198"/>
      <c r="PDR2" s="198"/>
      <c r="PDS2" s="198"/>
      <c r="PDT2" s="198"/>
      <c r="PDU2" s="198"/>
      <c r="PDV2" s="198"/>
      <c r="PDW2" s="198"/>
      <c r="PDX2" s="198"/>
      <c r="PDY2" s="198"/>
      <c r="PDZ2" s="198"/>
      <c r="PEA2" s="198"/>
      <c r="PEB2" s="198"/>
      <c r="PEC2" s="198"/>
      <c r="PED2" s="198"/>
      <c r="PEE2" s="198"/>
      <c r="PEF2" s="198"/>
      <c r="PEG2" s="198"/>
      <c r="PEH2" s="198"/>
      <c r="PEI2" s="198"/>
      <c r="PEJ2" s="198"/>
      <c r="PEK2" s="198"/>
      <c r="PEL2" s="198"/>
      <c r="PEM2" s="198"/>
      <c r="PEN2" s="198"/>
      <c r="PEO2" s="198"/>
      <c r="PEP2" s="198"/>
      <c r="PEQ2" s="198"/>
      <c r="PER2" s="198"/>
      <c r="PES2" s="198"/>
      <c r="PET2" s="198"/>
      <c r="PEU2" s="198"/>
      <c r="PEV2" s="198"/>
      <c r="PEW2" s="198"/>
      <c r="PEX2" s="198"/>
      <c r="PEY2" s="198"/>
      <c r="PEZ2" s="198"/>
      <c r="PFA2" s="198"/>
      <c r="PFB2" s="198"/>
      <c r="PFC2" s="198"/>
      <c r="PFD2" s="198"/>
      <c r="PFE2" s="198"/>
      <c r="PFF2" s="198"/>
      <c r="PFG2" s="198"/>
      <c r="PFH2" s="198"/>
      <c r="PFI2" s="198"/>
      <c r="PFJ2" s="198"/>
      <c r="PFK2" s="198"/>
      <c r="PFL2" s="198"/>
      <c r="PFM2" s="198"/>
      <c r="PFN2" s="198"/>
      <c r="PFO2" s="198"/>
      <c r="PFP2" s="198"/>
      <c r="PFQ2" s="198"/>
      <c r="PFR2" s="198"/>
      <c r="PFS2" s="198"/>
      <c r="PFT2" s="198"/>
      <c r="PFU2" s="198"/>
      <c r="PFV2" s="198"/>
      <c r="PFW2" s="198"/>
      <c r="PFX2" s="198"/>
      <c r="PFY2" s="198"/>
      <c r="PFZ2" s="198"/>
      <c r="PGA2" s="198"/>
      <c r="PGB2" s="198"/>
      <c r="PGC2" s="198"/>
      <c r="PGD2" s="198"/>
      <c r="PGE2" s="198"/>
      <c r="PGF2" s="198"/>
      <c r="PGG2" s="198"/>
      <c r="PGH2" s="198"/>
      <c r="PGI2" s="198"/>
      <c r="PGJ2" s="198"/>
      <c r="PGK2" s="198"/>
      <c r="PGL2" s="198"/>
      <c r="PGM2" s="198"/>
      <c r="PGN2" s="198"/>
      <c r="PGO2" s="198"/>
      <c r="PGP2" s="198"/>
      <c r="PGQ2" s="198"/>
      <c r="PGR2" s="198"/>
      <c r="PGS2" s="198"/>
      <c r="PGT2" s="198"/>
      <c r="PGU2" s="198"/>
      <c r="PGV2" s="198"/>
      <c r="PGW2" s="198"/>
      <c r="PGX2" s="198"/>
      <c r="PGY2" s="198"/>
      <c r="PGZ2" s="198"/>
      <c r="PHA2" s="198"/>
      <c r="PHB2" s="198"/>
      <c r="PHC2" s="198"/>
      <c r="PHD2" s="198"/>
      <c r="PHE2" s="198"/>
      <c r="PHF2" s="198"/>
      <c r="PHG2" s="198"/>
      <c r="PHH2" s="198"/>
      <c r="PHI2" s="198"/>
      <c r="PHJ2" s="198"/>
      <c r="PHK2" s="198"/>
      <c r="PHL2" s="198"/>
      <c r="PHM2" s="198"/>
      <c r="PHN2" s="198"/>
      <c r="PHO2" s="198"/>
      <c r="PHP2" s="198"/>
      <c r="PHQ2" s="198"/>
      <c r="PHR2" s="198"/>
      <c r="PHS2" s="198"/>
      <c r="PHT2" s="198"/>
      <c r="PHU2" s="198"/>
      <c r="PHV2" s="198"/>
      <c r="PHW2" s="198"/>
      <c r="PHX2" s="198"/>
      <c r="PHY2" s="198"/>
      <c r="PHZ2" s="198"/>
      <c r="PIA2" s="198"/>
      <c r="PIB2" s="198"/>
      <c r="PIC2" s="198"/>
      <c r="PID2" s="198"/>
      <c r="PIE2" s="198"/>
      <c r="PIF2" s="198"/>
      <c r="PIG2" s="198"/>
      <c r="PIH2" s="198"/>
      <c r="PII2" s="198"/>
      <c r="PIJ2" s="198"/>
      <c r="PIK2" s="198"/>
      <c r="PIL2" s="198"/>
      <c r="PIM2" s="198"/>
      <c r="PIN2" s="198"/>
      <c r="PIO2" s="198"/>
      <c r="PIP2" s="198"/>
      <c r="PIQ2" s="198"/>
      <c r="PIR2" s="198"/>
      <c r="PIS2" s="198"/>
      <c r="PIT2" s="198"/>
      <c r="PIU2" s="198"/>
      <c r="PIV2" s="198"/>
      <c r="PIW2" s="198"/>
      <c r="PIX2" s="198"/>
      <c r="PIY2" s="198"/>
      <c r="PIZ2" s="198"/>
      <c r="PJA2" s="198"/>
      <c r="PJB2" s="198"/>
      <c r="PJC2" s="198"/>
      <c r="PJD2" s="198"/>
      <c r="PJE2" s="198"/>
      <c r="PJF2" s="198"/>
      <c r="PJG2" s="198"/>
      <c r="PJH2" s="198"/>
      <c r="PJI2" s="198"/>
      <c r="PJJ2" s="198"/>
      <c r="PJK2" s="198"/>
      <c r="PJL2" s="198"/>
      <c r="PJM2" s="198"/>
      <c r="PJN2" s="198"/>
      <c r="PJO2" s="198"/>
      <c r="PJP2" s="198"/>
      <c r="PJQ2" s="198"/>
      <c r="PJR2" s="198"/>
      <c r="PJS2" s="198"/>
      <c r="PJT2" s="198"/>
      <c r="PJU2" s="198"/>
      <c r="PJV2" s="198"/>
      <c r="PJW2" s="198"/>
      <c r="PJX2" s="198"/>
      <c r="PJY2" s="198"/>
      <c r="PJZ2" s="198"/>
      <c r="PKA2" s="198"/>
      <c r="PKB2" s="198"/>
      <c r="PKC2" s="198"/>
      <c r="PKD2" s="198"/>
      <c r="PKE2" s="198"/>
      <c r="PKF2" s="198"/>
      <c r="PKG2" s="198"/>
      <c r="PKH2" s="198"/>
      <c r="PKI2" s="198"/>
      <c r="PKJ2" s="198"/>
      <c r="PKK2" s="198"/>
      <c r="PKL2" s="198"/>
      <c r="PKM2" s="198"/>
      <c r="PKN2" s="198"/>
      <c r="PKO2" s="198"/>
      <c r="PKP2" s="198"/>
      <c r="PKQ2" s="198"/>
      <c r="PKR2" s="198"/>
      <c r="PKS2" s="198"/>
      <c r="PKT2" s="198"/>
      <c r="PKU2" s="198"/>
      <c r="PKV2" s="198"/>
      <c r="PKW2" s="198"/>
      <c r="PKX2" s="198"/>
      <c r="PKY2" s="198"/>
      <c r="PKZ2" s="198"/>
      <c r="PLA2" s="198"/>
      <c r="PLB2" s="198"/>
      <c r="PLC2" s="198"/>
      <c r="PLD2" s="198"/>
      <c r="PLE2" s="198"/>
      <c r="PLF2" s="198"/>
      <c r="PLG2" s="198"/>
      <c r="PLH2" s="198"/>
      <c r="PLI2" s="198"/>
      <c r="PLJ2" s="198"/>
      <c r="PLK2" s="198"/>
      <c r="PLL2" s="198"/>
      <c r="PLM2" s="198"/>
      <c r="PLN2" s="198"/>
      <c r="PLO2" s="198"/>
      <c r="PLP2" s="198"/>
      <c r="PLQ2" s="198"/>
      <c r="PLR2" s="198"/>
      <c r="PLS2" s="198"/>
      <c r="PLT2" s="198"/>
      <c r="PLU2" s="198"/>
      <c r="PLV2" s="198"/>
      <c r="PLW2" s="198"/>
      <c r="PLX2" s="198"/>
      <c r="PLY2" s="198"/>
      <c r="PLZ2" s="198"/>
      <c r="PMA2" s="198"/>
      <c r="PMB2" s="198"/>
      <c r="PMC2" s="198"/>
      <c r="PMD2" s="198"/>
      <c r="PME2" s="198"/>
      <c r="PMF2" s="198"/>
      <c r="PMG2" s="198"/>
      <c r="PMH2" s="198"/>
      <c r="PMI2" s="198"/>
      <c r="PMJ2" s="198"/>
      <c r="PMK2" s="198"/>
      <c r="PML2" s="198"/>
      <c r="PMM2" s="198"/>
      <c r="PMN2" s="198"/>
      <c r="PMO2" s="198"/>
      <c r="PMP2" s="198"/>
      <c r="PMQ2" s="198"/>
      <c r="PMR2" s="198"/>
      <c r="PMS2" s="198"/>
      <c r="PMT2" s="198"/>
      <c r="PMU2" s="198"/>
      <c r="PMV2" s="198"/>
      <c r="PMW2" s="198"/>
      <c r="PMX2" s="198"/>
      <c r="PMY2" s="198"/>
      <c r="PMZ2" s="198"/>
      <c r="PNA2" s="198"/>
      <c r="PNB2" s="198"/>
      <c r="PNC2" s="198"/>
      <c r="PND2" s="198"/>
      <c r="PNE2" s="198"/>
      <c r="PNF2" s="198"/>
      <c r="PNG2" s="198"/>
      <c r="PNH2" s="198"/>
      <c r="PNI2" s="198"/>
      <c r="PNJ2" s="198"/>
      <c r="PNK2" s="198"/>
      <c r="PNL2" s="198"/>
      <c r="PNM2" s="198"/>
      <c r="PNN2" s="198"/>
      <c r="PNO2" s="198"/>
      <c r="PNP2" s="198"/>
      <c r="PNQ2" s="198"/>
      <c r="PNR2" s="198"/>
      <c r="PNS2" s="198"/>
      <c r="PNT2" s="198"/>
      <c r="PNU2" s="198"/>
      <c r="PNV2" s="198"/>
      <c r="PNW2" s="198"/>
      <c r="PNX2" s="198"/>
      <c r="PNY2" s="198"/>
      <c r="PNZ2" s="198"/>
      <c r="POA2" s="198"/>
      <c r="POB2" s="198"/>
      <c r="POC2" s="198"/>
      <c r="POD2" s="198"/>
      <c r="POE2" s="198"/>
      <c r="POF2" s="198"/>
      <c r="POG2" s="198"/>
      <c r="POH2" s="198"/>
      <c r="POI2" s="198"/>
      <c r="POJ2" s="198"/>
      <c r="POK2" s="198"/>
      <c r="POL2" s="198"/>
      <c r="POM2" s="198"/>
      <c r="PON2" s="198"/>
      <c r="POO2" s="198"/>
      <c r="POP2" s="198"/>
      <c r="POQ2" s="198"/>
      <c r="POR2" s="198"/>
      <c r="POS2" s="198"/>
      <c r="POT2" s="198"/>
      <c r="POU2" s="198"/>
      <c r="POV2" s="198"/>
      <c r="POW2" s="198"/>
      <c r="POX2" s="198"/>
      <c r="POY2" s="198"/>
      <c r="POZ2" s="198"/>
      <c r="PPA2" s="198"/>
      <c r="PPB2" s="198"/>
      <c r="PPC2" s="198"/>
      <c r="PPD2" s="198"/>
      <c r="PPE2" s="198"/>
      <c r="PPF2" s="198"/>
      <c r="PPG2" s="198"/>
      <c r="PPH2" s="198"/>
      <c r="PPI2" s="198"/>
      <c r="PPJ2" s="198"/>
      <c r="PPK2" s="198"/>
      <c r="PPL2" s="198"/>
      <c r="PPM2" s="198"/>
      <c r="PPN2" s="198"/>
      <c r="PPO2" s="198"/>
      <c r="PPP2" s="198"/>
      <c r="PPQ2" s="198"/>
      <c r="PPR2" s="198"/>
      <c r="PPS2" s="198"/>
      <c r="PPT2" s="198"/>
      <c r="PPU2" s="198"/>
      <c r="PPV2" s="198"/>
      <c r="PPW2" s="198"/>
      <c r="PPX2" s="198"/>
      <c r="PPY2" s="198"/>
      <c r="PPZ2" s="198"/>
      <c r="PQA2" s="198"/>
      <c r="PQB2" s="198"/>
      <c r="PQC2" s="198"/>
      <c r="PQD2" s="198"/>
      <c r="PQE2" s="198"/>
      <c r="PQF2" s="198"/>
      <c r="PQG2" s="198"/>
      <c r="PQH2" s="198"/>
      <c r="PQI2" s="198"/>
      <c r="PQJ2" s="198"/>
      <c r="PQK2" s="198"/>
      <c r="PQL2" s="198"/>
      <c r="PQM2" s="198"/>
      <c r="PQN2" s="198"/>
      <c r="PQO2" s="198"/>
      <c r="PQP2" s="198"/>
      <c r="PQQ2" s="198"/>
      <c r="PQR2" s="198"/>
      <c r="PQS2" s="198"/>
      <c r="PQT2" s="198"/>
      <c r="PQU2" s="198"/>
      <c r="PQV2" s="198"/>
      <c r="PQW2" s="198"/>
      <c r="PQX2" s="198"/>
      <c r="PQY2" s="198"/>
      <c r="PQZ2" s="198"/>
      <c r="PRA2" s="198"/>
      <c r="PRB2" s="198"/>
      <c r="PRC2" s="198"/>
      <c r="PRD2" s="198"/>
      <c r="PRE2" s="198"/>
      <c r="PRF2" s="198"/>
      <c r="PRG2" s="198"/>
      <c r="PRH2" s="198"/>
      <c r="PRI2" s="198"/>
      <c r="PRJ2" s="198"/>
      <c r="PRK2" s="198"/>
      <c r="PRL2" s="198"/>
      <c r="PRM2" s="198"/>
      <c r="PRN2" s="198"/>
      <c r="PRO2" s="198"/>
      <c r="PRP2" s="198"/>
      <c r="PRQ2" s="198"/>
      <c r="PRR2" s="198"/>
      <c r="PRS2" s="198"/>
      <c r="PRT2" s="198"/>
      <c r="PRU2" s="198"/>
      <c r="PRV2" s="198"/>
      <c r="PRW2" s="198"/>
      <c r="PRX2" s="198"/>
      <c r="PRY2" s="198"/>
      <c r="PRZ2" s="198"/>
      <c r="PSA2" s="198"/>
      <c r="PSB2" s="198"/>
      <c r="PSC2" s="198"/>
      <c r="PSD2" s="198"/>
      <c r="PSE2" s="198"/>
      <c r="PSF2" s="198"/>
      <c r="PSG2" s="198"/>
      <c r="PSH2" s="198"/>
      <c r="PSI2" s="198"/>
      <c r="PSJ2" s="198"/>
      <c r="PSK2" s="198"/>
      <c r="PSL2" s="198"/>
      <c r="PSM2" s="198"/>
      <c r="PSN2" s="198"/>
      <c r="PSO2" s="198"/>
      <c r="PSP2" s="198"/>
      <c r="PSQ2" s="198"/>
      <c r="PSR2" s="198"/>
      <c r="PSS2" s="198"/>
      <c r="PST2" s="198"/>
      <c r="PSU2" s="198"/>
      <c r="PSV2" s="198"/>
      <c r="PSW2" s="198"/>
      <c r="PSX2" s="198"/>
      <c r="PSY2" s="198"/>
      <c r="PSZ2" s="198"/>
      <c r="PTA2" s="198"/>
      <c r="PTB2" s="198"/>
      <c r="PTC2" s="198"/>
      <c r="PTD2" s="198"/>
      <c r="PTE2" s="198"/>
      <c r="PTF2" s="198"/>
      <c r="PTG2" s="198"/>
      <c r="PTH2" s="198"/>
      <c r="PTI2" s="198"/>
      <c r="PTJ2" s="198"/>
      <c r="PTK2" s="198"/>
      <c r="PTL2" s="198"/>
      <c r="PTM2" s="198"/>
      <c r="PTN2" s="198"/>
      <c r="PTO2" s="198"/>
      <c r="PTP2" s="198"/>
      <c r="PTQ2" s="198"/>
      <c r="PTR2" s="198"/>
      <c r="PTS2" s="198"/>
      <c r="PTT2" s="198"/>
      <c r="PTU2" s="198"/>
      <c r="PTV2" s="198"/>
      <c r="PTW2" s="198"/>
      <c r="PTX2" s="198"/>
      <c r="PTY2" s="198"/>
      <c r="PTZ2" s="198"/>
      <c r="PUA2" s="198"/>
      <c r="PUB2" s="198"/>
      <c r="PUC2" s="198"/>
      <c r="PUD2" s="198"/>
      <c r="PUE2" s="198"/>
      <c r="PUF2" s="198"/>
      <c r="PUG2" s="198"/>
      <c r="PUH2" s="198"/>
      <c r="PUI2" s="198"/>
      <c r="PUJ2" s="198"/>
      <c r="PUK2" s="198"/>
      <c r="PUL2" s="198"/>
      <c r="PUM2" s="198"/>
      <c r="PUN2" s="198"/>
      <c r="PUO2" s="198"/>
      <c r="PUP2" s="198"/>
      <c r="PUQ2" s="198"/>
      <c r="PUR2" s="198"/>
      <c r="PUS2" s="198"/>
      <c r="PUT2" s="198"/>
      <c r="PUU2" s="198"/>
      <c r="PUV2" s="198"/>
      <c r="PUW2" s="198"/>
      <c r="PUX2" s="198"/>
      <c r="PUY2" s="198"/>
      <c r="PUZ2" s="198"/>
      <c r="PVA2" s="198"/>
      <c r="PVB2" s="198"/>
      <c r="PVC2" s="198"/>
      <c r="PVD2" s="198"/>
      <c r="PVE2" s="198"/>
      <c r="PVF2" s="198"/>
      <c r="PVG2" s="198"/>
      <c r="PVH2" s="198"/>
      <c r="PVI2" s="198"/>
      <c r="PVJ2" s="198"/>
      <c r="PVK2" s="198"/>
      <c r="PVL2" s="198"/>
      <c r="PVM2" s="198"/>
      <c r="PVN2" s="198"/>
      <c r="PVO2" s="198"/>
      <c r="PVP2" s="198"/>
      <c r="PVQ2" s="198"/>
      <c r="PVR2" s="198"/>
      <c r="PVS2" s="198"/>
      <c r="PVT2" s="198"/>
      <c r="PVU2" s="198"/>
      <c r="PVV2" s="198"/>
      <c r="PVW2" s="198"/>
      <c r="PVX2" s="198"/>
      <c r="PVY2" s="198"/>
      <c r="PVZ2" s="198"/>
      <c r="PWA2" s="198"/>
      <c r="PWB2" s="198"/>
      <c r="PWC2" s="198"/>
      <c r="PWD2" s="198"/>
      <c r="PWE2" s="198"/>
      <c r="PWF2" s="198"/>
      <c r="PWG2" s="198"/>
      <c r="PWH2" s="198"/>
      <c r="PWI2" s="198"/>
      <c r="PWJ2" s="198"/>
      <c r="PWK2" s="198"/>
      <c r="PWL2" s="198"/>
      <c r="PWM2" s="198"/>
      <c r="PWN2" s="198"/>
      <c r="PWO2" s="198"/>
      <c r="PWP2" s="198"/>
      <c r="PWQ2" s="198"/>
      <c r="PWR2" s="198"/>
      <c r="PWS2" s="198"/>
      <c r="PWT2" s="198"/>
      <c r="PWU2" s="198"/>
      <c r="PWV2" s="198"/>
      <c r="PWW2" s="198"/>
      <c r="PWX2" s="198"/>
      <c r="PWY2" s="198"/>
      <c r="PWZ2" s="198"/>
      <c r="PXA2" s="198"/>
      <c r="PXB2" s="198"/>
      <c r="PXC2" s="198"/>
      <c r="PXD2" s="198"/>
      <c r="PXE2" s="198"/>
      <c r="PXF2" s="198"/>
      <c r="PXG2" s="198"/>
      <c r="PXH2" s="198"/>
      <c r="PXI2" s="198"/>
      <c r="PXJ2" s="198"/>
      <c r="PXK2" s="198"/>
      <c r="PXL2" s="198"/>
      <c r="PXM2" s="198"/>
      <c r="PXN2" s="198"/>
      <c r="PXO2" s="198"/>
      <c r="PXP2" s="198"/>
      <c r="PXQ2" s="198"/>
      <c r="PXR2" s="198"/>
      <c r="PXS2" s="198"/>
      <c r="PXT2" s="198"/>
      <c r="PXU2" s="198"/>
      <c r="PXV2" s="198"/>
      <c r="PXW2" s="198"/>
      <c r="PXX2" s="198"/>
      <c r="PXY2" s="198"/>
      <c r="PXZ2" s="198"/>
      <c r="PYA2" s="198"/>
      <c r="PYB2" s="198"/>
      <c r="PYC2" s="198"/>
      <c r="PYD2" s="198"/>
      <c r="PYE2" s="198"/>
      <c r="PYF2" s="198"/>
      <c r="PYG2" s="198"/>
      <c r="PYH2" s="198"/>
      <c r="PYI2" s="198"/>
      <c r="PYJ2" s="198"/>
      <c r="PYK2" s="198"/>
      <c r="PYL2" s="198"/>
      <c r="PYM2" s="198"/>
      <c r="PYN2" s="198"/>
      <c r="PYO2" s="198"/>
      <c r="PYP2" s="198"/>
      <c r="PYQ2" s="198"/>
      <c r="PYR2" s="198"/>
      <c r="PYS2" s="198"/>
      <c r="PYT2" s="198"/>
      <c r="PYU2" s="198"/>
      <c r="PYV2" s="198"/>
      <c r="PYW2" s="198"/>
      <c r="PYX2" s="198"/>
      <c r="PYY2" s="198"/>
      <c r="PYZ2" s="198"/>
      <c r="PZA2" s="198"/>
      <c r="PZB2" s="198"/>
      <c r="PZC2" s="198"/>
      <c r="PZD2" s="198"/>
      <c r="PZE2" s="198"/>
      <c r="PZF2" s="198"/>
      <c r="PZG2" s="198"/>
      <c r="PZH2" s="198"/>
      <c r="PZI2" s="198"/>
      <c r="PZJ2" s="198"/>
      <c r="PZK2" s="198"/>
      <c r="PZL2" s="198"/>
      <c r="PZM2" s="198"/>
      <c r="PZN2" s="198"/>
      <c r="PZO2" s="198"/>
      <c r="PZP2" s="198"/>
      <c r="PZQ2" s="198"/>
      <c r="PZR2" s="198"/>
      <c r="PZS2" s="198"/>
      <c r="PZT2" s="198"/>
      <c r="PZU2" s="198"/>
      <c r="PZV2" s="198"/>
      <c r="PZW2" s="198"/>
      <c r="PZX2" s="198"/>
      <c r="PZY2" s="198"/>
      <c r="PZZ2" s="198"/>
      <c r="QAA2" s="198"/>
      <c r="QAB2" s="198"/>
      <c r="QAC2" s="198"/>
      <c r="QAD2" s="198"/>
      <c r="QAE2" s="198"/>
      <c r="QAF2" s="198"/>
      <c r="QAG2" s="198"/>
      <c r="QAH2" s="198"/>
      <c r="QAI2" s="198"/>
      <c r="QAJ2" s="198"/>
      <c r="QAK2" s="198"/>
      <c r="QAL2" s="198"/>
      <c r="QAM2" s="198"/>
      <c r="QAN2" s="198"/>
      <c r="QAO2" s="198"/>
      <c r="QAP2" s="198"/>
      <c r="QAQ2" s="198"/>
      <c r="QAR2" s="198"/>
      <c r="QAS2" s="198"/>
      <c r="QAT2" s="198"/>
      <c r="QAU2" s="198"/>
      <c r="QAV2" s="198"/>
      <c r="QAW2" s="198"/>
      <c r="QAX2" s="198"/>
      <c r="QAY2" s="198"/>
      <c r="QAZ2" s="198"/>
      <c r="QBA2" s="198"/>
      <c r="QBB2" s="198"/>
      <c r="QBC2" s="198"/>
      <c r="QBD2" s="198"/>
      <c r="QBE2" s="198"/>
      <c r="QBF2" s="198"/>
      <c r="QBG2" s="198"/>
      <c r="QBH2" s="198"/>
      <c r="QBI2" s="198"/>
      <c r="QBJ2" s="198"/>
      <c r="QBK2" s="198"/>
      <c r="QBL2" s="198"/>
      <c r="QBM2" s="198"/>
      <c r="QBN2" s="198"/>
      <c r="QBO2" s="198"/>
      <c r="QBP2" s="198"/>
      <c r="QBQ2" s="198"/>
      <c r="QBR2" s="198"/>
      <c r="QBS2" s="198"/>
      <c r="QBT2" s="198"/>
      <c r="QBU2" s="198"/>
      <c r="QBV2" s="198"/>
      <c r="QBW2" s="198"/>
      <c r="QBX2" s="198"/>
      <c r="QBY2" s="198"/>
      <c r="QBZ2" s="198"/>
      <c r="QCA2" s="198"/>
      <c r="QCB2" s="198"/>
      <c r="QCC2" s="198"/>
      <c r="QCD2" s="198"/>
      <c r="QCE2" s="198"/>
      <c r="QCF2" s="198"/>
      <c r="QCG2" s="198"/>
      <c r="QCH2" s="198"/>
      <c r="QCI2" s="198"/>
      <c r="QCJ2" s="198"/>
      <c r="QCK2" s="198"/>
      <c r="QCL2" s="198"/>
      <c r="QCM2" s="198"/>
      <c r="QCN2" s="198"/>
      <c r="QCO2" s="198"/>
      <c r="QCP2" s="198"/>
      <c r="QCQ2" s="198"/>
      <c r="QCR2" s="198"/>
      <c r="QCS2" s="198"/>
      <c r="QCT2" s="198"/>
      <c r="QCU2" s="198"/>
      <c r="QCV2" s="198"/>
      <c r="QCW2" s="198"/>
      <c r="QCX2" s="198"/>
      <c r="QCY2" s="198"/>
      <c r="QCZ2" s="198"/>
      <c r="QDA2" s="198"/>
      <c r="QDB2" s="198"/>
      <c r="QDC2" s="198"/>
      <c r="QDD2" s="198"/>
      <c r="QDE2" s="198"/>
      <c r="QDF2" s="198"/>
      <c r="QDG2" s="198"/>
      <c r="QDH2" s="198"/>
      <c r="QDI2" s="198"/>
      <c r="QDJ2" s="198"/>
      <c r="QDK2" s="198"/>
      <c r="QDL2" s="198"/>
      <c r="QDM2" s="198"/>
      <c r="QDN2" s="198"/>
      <c r="QDO2" s="198"/>
      <c r="QDP2" s="198"/>
      <c r="QDQ2" s="198"/>
      <c r="QDR2" s="198"/>
      <c r="QDS2" s="198"/>
      <c r="QDT2" s="198"/>
      <c r="QDU2" s="198"/>
      <c r="QDV2" s="198"/>
      <c r="QDW2" s="198"/>
      <c r="QDX2" s="198"/>
      <c r="QDY2" s="198"/>
      <c r="QDZ2" s="198"/>
      <c r="QEA2" s="198"/>
      <c r="QEB2" s="198"/>
      <c r="QEC2" s="198"/>
      <c r="QED2" s="198"/>
      <c r="QEE2" s="198"/>
      <c r="QEF2" s="198"/>
      <c r="QEG2" s="198"/>
      <c r="QEH2" s="198"/>
      <c r="QEI2" s="198"/>
      <c r="QEJ2" s="198"/>
      <c r="QEK2" s="198"/>
      <c r="QEL2" s="198"/>
      <c r="QEM2" s="198"/>
      <c r="QEN2" s="198"/>
      <c r="QEO2" s="198"/>
      <c r="QEP2" s="198"/>
      <c r="QEQ2" s="198"/>
      <c r="QER2" s="198"/>
      <c r="QES2" s="198"/>
      <c r="QET2" s="198"/>
      <c r="QEU2" s="198"/>
      <c r="QEV2" s="198"/>
      <c r="QEW2" s="198"/>
      <c r="QEX2" s="198"/>
      <c r="QEY2" s="198"/>
      <c r="QEZ2" s="198"/>
      <c r="QFA2" s="198"/>
      <c r="QFB2" s="198"/>
      <c r="QFC2" s="198"/>
      <c r="QFD2" s="198"/>
      <c r="QFE2" s="198"/>
      <c r="QFF2" s="198"/>
      <c r="QFG2" s="198"/>
      <c r="QFH2" s="198"/>
      <c r="QFI2" s="198"/>
      <c r="QFJ2" s="198"/>
      <c r="QFK2" s="198"/>
      <c r="QFL2" s="198"/>
      <c r="QFM2" s="198"/>
      <c r="QFN2" s="198"/>
      <c r="QFO2" s="198"/>
      <c r="QFP2" s="198"/>
      <c r="QFQ2" s="198"/>
      <c r="QFR2" s="198"/>
      <c r="QFS2" s="198"/>
      <c r="QFT2" s="198"/>
      <c r="QFU2" s="198"/>
      <c r="QFV2" s="198"/>
      <c r="QFW2" s="198"/>
      <c r="QFX2" s="198"/>
      <c r="QFY2" s="198"/>
      <c r="QFZ2" s="198"/>
      <c r="QGA2" s="198"/>
      <c r="QGB2" s="198"/>
      <c r="QGC2" s="198"/>
      <c r="QGD2" s="198"/>
      <c r="QGE2" s="198"/>
      <c r="QGF2" s="198"/>
      <c r="QGG2" s="198"/>
      <c r="QGH2" s="198"/>
      <c r="QGI2" s="198"/>
      <c r="QGJ2" s="198"/>
      <c r="QGK2" s="198"/>
      <c r="QGL2" s="198"/>
      <c r="QGM2" s="198"/>
      <c r="QGN2" s="198"/>
      <c r="QGO2" s="198"/>
      <c r="QGP2" s="198"/>
      <c r="QGQ2" s="198"/>
      <c r="QGR2" s="198"/>
      <c r="QGS2" s="198"/>
      <c r="QGT2" s="198"/>
      <c r="QGU2" s="198"/>
      <c r="QGV2" s="198"/>
      <c r="QGW2" s="198"/>
      <c r="QGX2" s="198"/>
      <c r="QGY2" s="198"/>
      <c r="QGZ2" s="198"/>
      <c r="QHA2" s="198"/>
      <c r="QHB2" s="198"/>
      <c r="QHC2" s="198"/>
      <c r="QHD2" s="198"/>
      <c r="QHE2" s="198"/>
      <c r="QHF2" s="198"/>
      <c r="QHG2" s="198"/>
      <c r="QHH2" s="198"/>
      <c r="QHI2" s="198"/>
      <c r="QHJ2" s="198"/>
      <c r="QHK2" s="198"/>
      <c r="QHL2" s="198"/>
      <c r="QHM2" s="198"/>
      <c r="QHN2" s="198"/>
      <c r="QHO2" s="198"/>
      <c r="QHP2" s="198"/>
      <c r="QHQ2" s="198"/>
      <c r="QHR2" s="198"/>
      <c r="QHS2" s="198"/>
      <c r="QHT2" s="198"/>
      <c r="QHU2" s="198"/>
      <c r="QHV2" s="198"/>
      <c r="QHW2" s="198"/>
      <c r="QHX2" s="198"/>
      <c r="QHY2" s="198"/>
      <c r="QHZ2" s="198"/>
      <c r="QIA2" s="198"/>
      <c r="QIB2" s="198"/>
      <c r="QIC2" s="198"/>
      <c r="QID2" s="198"/>
      <c r="QIE2" s="198"/>
      <c r="QIF2" s="198"/>
      <c r="QIG2" s="198"/>
      <c r="QIH2" s="198"/>
      <c r="QII2" s="198"/>
      <c r="QIJ2" s="198"/>
      <c r="QIK2" s="198"/>
      <c r="QIL2" s="198"/>
      <c r="QIM2" s="198"/>
      <c r="QIN2" s="198"/>
      <c r="QIO2" s="198"/>
      <c r="QIP2" s="198"/>
      <c r="QIQ2" s="198"/>
      <c r="QIR2" s="198"/>
      <c r="QIS2" s="198"/>
      <c r="QIT2" s="198"/>
      <c r="QIU2" s="198"/>
      <c r="QIV2" s="198"/>
      <c r="QIW2" s="198"/>
      <c r="QIX2" s="198"/>
      <c r="QIY2" s="198"/>
      <c r="QIZ2" s="198"/>
      <c r="QJA2" s="198"/>
      <c r="QJB2" s="198"/>
      <c r="QJC2" s="198"/>
      <c r="QJD2" s="198"/>
      <c r="QJE2" s="198"/>
      <c r="QJF2" s="198"/>
      <c r="QJG2" s="198"/>
      <c r="QJH2" s="198"/>
      <c r="QJI2" s="198"/>
      <c r="QJJ2" s="198"/>
      <c r="QJK2" s="198"/>
      <c r="QJL2" s="198"/>
      <c r="QJM2" s="198"/>
      <c r="QJN2" s="198"/>
      <c r="QJO2" s="198"/>
      <c r="QJP2" s="198"/>
      <c r="QJQ2" s="198"/>
      <c r="QJR2" s="198"/>
      <c r="QJS2" s="198"/>
      <c r="QJT2" s="198"/>
      <c r="QJU2" s="198"/>
      <c r="QJV2" s="198"/>
      <c r="QJW2" s="198"/>
      <c r="QJX2" s="198"/>
      <c r="QJY2" s="198"/>
      <c r="QJZ2" s="198"/>
      <c r="QKA2" s="198"/>
      <c r="QKB2" s="198"/>
      <c r="QKC2" s="198"/>
      <c r="QKD2" s="198"/>
      <c r="QKE2" s="198"/>
      <c r="QKF2" s="198"/>
      <c r="QKG2" s="198"/>
      <c r="QKH2" s="198"/>
      <c r="QKI2" s="198"/>
      <c r="QKJ2" s="198"/>
      <c r="QKK2" s="198"/>
      <c r="QKL2" s="198"/>
      <c r="QKM2" s="198"/>
      <c r="QKN2" s="198"/>
      <c r="QKO2" s="198"/>
      <c r="QKP2" s="198"/>
      <c r="QKQ2" s="198"/>
      <c r="QKR2" s="198"/>
      <c r="QKS2" s="198"/>
      <c r="QKT2" s="198"/>
      <c r="QKU2" s="198"/>
      <c r="QKV2" s="198"/>
      <c r="QKW2" s="198"/>
      <c r="QKX2" s="198"/>
      <c r="QKY2" s="198"/>
      <c r="QKZ2" s="198"/>
      <c r="QLA2" s="198"/>
      <c r="QLB2" s="198"/>
      <c r="QLC2" s="198"/>
      <c r="QLD2" s="198"/>
      <c r="QLE2" s="198"/>
      <c r="QLF2" s="198"/>
      <c r="QLG2" s="198"/>
      <c r="QLH2" s="198"/>
      <c r="QLI2" s="198"/>
      <c r="QLJ2" s="198"/>
      <c r="QLK2" s="198"/>
      <c r="QLL2" s="198"/>
      <c r="QLM2" s="198"/>
      <c r="QLN2" s="198"/>
      <c r="QLO2" s="198"/>
      <c r="QLP2" s="198"/>
      <c r="QLQ2" s="198"/>
      <c r="QLR2" s="198"/>
      <c r="QLS2" s="198"/>
      <c r="QLT2" s="198"/>
      <c r="QLU2" s="198"/>
      <c r="QLV2" s="198"/>
      <c r="QLW2" s="198"/>
      <c r="QLX2" s="198"/>
      <c r="QLY2" s="198"/>
      <c r="QLZ2" s="198"/>
      <c r="QMA2" s="198"/>
      <c r="QMB2" s="198"/>
      <c r="QMC2" s="198"/>
      <c r="QMD2" s="198"/>
      <c r="QME2" s="198"/>
      <c r="QMF2" s="198"/>
      <c r="QMG2" s="198"/>
      <c r="QMH2" s="198"/>
      <c r="QMI2" s="198"/>
      <c r="QMJ2" s="198"/>
      <c r="QMK2" s="198"/>
      <c r="QML2" s="198"/>
      <c r="QMM2" s="198"/>
      <c r="QMN2" s="198"/>
      <c r="QMO2" s="198"/>
      <c r="QMP2" s="198"/>
      <c r="QMQ2" s="198"/>
      <c r="QMR2" s="198"/>
      <c r="QMS2" s="198"/>
      <c r="QMT2" s="198"/>
      <c r="QMU2" s="198"/>
      <c r="QMV2" s="198"/>
      <c r="QMW2" s="198"/>
      <c r="QMX2" s="198"/>
      <c r="QMY2" s="198"/>
      <c r="QMZ2" s="198"/>
      <c r="QNA2" s="198"/>
      <c r="QNB2" s="198"/>
      <c r="QNC2" s="198"/>
      <c r="QND2" s="198"/>
      <c r="QNE2" s="198"/>
      <c r="QNF2" s="198"/>
      <c r="QNG2" s="198"/>
      <c r="QNH2" s="198"/>
      <c r="QNI2" s="198"/>
      <c r="QNJ2" s="198"/>
      <c r="QNK2" s="198"/>
      <c r="QNL2" s="198"/>
      <c r="QNM2" s="198"/>
      <c r="QNN2" s="198"/>
      <c r="QNO2" s="198"/>
      <c r="QNP2" s="198"/>
      <c r="QNQ2" s="198"/>
      <c r="QNR2" s="198"/>
      <c r="QNS2" s="198"/>
      <c r="QNT2" s="198"/>
      <c r="QNU2" s="198"/>
      <c r="QNV2" s="198"/>
      <c r="QNW2" s="198"/>
      <c r="QNX2" s="198"/>
      <c r="QNY2" s="198"/>
      <c r="QNZ2" s="198"/>
      <c r="QOA2" s="198"/>
      <c r="QOB2" s="198"/>
      <c r="QOC2" s="198"/>
      <c r="QOD2" s="198"/>
      <c r="QOE2" s="198"/>
      <c r="QOF2" s="198"/>
      <c r="QOG2" s="198"/>
      <c r="QOH2" s="198"/>
      <c r="QOI2" s="198"/>
      <c r="QOJ2" s="198"/>
      <c r="QOK2" s="198"/>
      <c r="QOL2" s="198"/>
      <c r="QOM2" s="198"/>
      <c r="QON2" s="198"/>
      <c r="QOO2" s="198"/>
      <c r="QOP2" s="198"/>
      <c r="QOQ2" s="198"/>
      <c r="QOR2" s="198"/>
      <c r="QOS2" s="198"/>
      <c r="QOT2" s="198"/>
      <c r="QOU2" s="198"/>
      <c r="QOV2" s="198"/>
      <c r="QOW2" s="198"/>
      <c r="QOX2" s="198"/>
      <c r="QOY2" s="198"/>
      <c r="QOZ2" s="198"/>
      <c r="QPA2" s="198"/>
      <c r="QPB2" s="198"/>
      <c r="QPC2" s="198"/>
      <c r="QPD2" s="198"/>
      <c r="QPE2" s="198"/>
      <c r="QPF2" s="198"/>
      <c r="QPG2" s="198"/>
      <c r="QPH2" s="198"/>
      <c r="QPI2" s="198"/>
      <c r="QPJ2" s="198"/>
      <c r="QPK2" s="198"/>
      <c r="QPL2" s="198"/>
      <c r="QPM2" s="198"/>
      <c r="QPN2" s="198"/>
      <c r="QPO2" s="198"/>
      <c r="QPP2" s="198"/>
      <c r="QPQ2" s="198"/>
      <c r="QPR2" s="198"/>
      <c r="QPS2" s="198"/>
      <c r="QPT2" s="198"/>
      <c r="QPU2" s="198"/>
      <c r="QPV2" s="198"/>
      <c r="QPW2" s="198"/>
      <c r="QPX2" s="198"/>
      <c r="QPY2" s="198"/>
      <c r="QPZ2" s="198"/>
      <c r="QQA2" s="198"/>
      <c r="QQB2" s="198"/>
      <c r="QQC2" s="198"/>
      <c r="QQD2" s="198"/>
      <c r="QQE2" s="198"/>
      <c r="QQF2" s="198"/>
      <c r="QQG2" s="198"/>
      <c r="QQH2" s="198"/>
      <c r="QQI2" s="198"/>
      <c r="QQJ2" s="198"/>
      <c r="QQK2" s="198"/>
      <c r="QQL2" s="198"/>
      <c r="QQM2" s="198"/>
      <c r="QQN2" s="198"/>
      <c r="QQO2" s="198"/>
      <c r="QQP2" s="198"/>
      <c r="QQQ2" s="198"/>
      <c r="QQR2" s="198"/>
      <c r="QQS2" s="198"/>
      <c r="QQT2" s="198"/>
      <c r="QQU2" s="198"/>
      <c r="QQV2" s="198"/>
      <c r="QQW2" s="198"/>
      <c r="QQX2" s="198"/>
      <c r="QQY2" s="198"/>
      <c r="QQZ2" s="198"/>
      <c r="QRA2" s="198"/>
      <c r="QRB2" s="198"/>
      <c r="QRC2" s="198"/>
      <c r="QRD2" s="198"/>
      <c r="QRE2" s="198"/>
      <c r="QRF2" s="198"/>
      <c r="QRG2" s="198"/>
      <c r="QRH2" s="198"/>
      <c r="QRI2" s="198"/>
      <c r="QRJ2" s="198"/>
      <c r="QRK2" s="198"/>
      <c r="QRL2" s="198"/>
      <c r="QRM2" s="198"/>
      <c r="QRN2" s="198"/>
      <c r="QRO2" s="198"/>
      <c r="QRP2" s="198"/>
      <c r="QRQ2" s="198"/>
      <c r="QRR2" s="198"/>
      <c r="QRS2" s="198"/>
      <c r="QRT2" s="198"/>
      <c r="QRU2" s="198"/>
      <c r="QRV2" s="198"/>
      <c r="QRW2" s="198"/>
      <c r="QRX2" s="198"/>
      <c r="QRY2" s="198"/>
      <c r="QRZ2" s="198"/>
      <c r="QSA2" s="198"/>
      <c r="QSB2" s="198"/>
      <c r="QSC2" s="198"/>
      <c r="QSD2" s="198"/>
      <c r="QSE2" s="198"/>
      <c r="QSF2" s="198"/>
      <c r="QSG2" s="198"/>
      <c r="QSH2" s="198"/>
      <c r="QSI2" s="198"/>
      <c r="QSJ2" s="198"/>
      <c r="QSK2" s="198"/>
      <c r="QSL2" s="198"/>
      <c r="QSM2" s="198"/>
      <c r="QSN2" s="198"/>
      <c r="QSO2" s="198"/>
      <c r="QSP2" s="198"/>
      <c r="QSQ2" s="198"/>
      <c r="QSR2" s="198"/>
      <c r="QSS2" s="198"/>
      <c r="QST2" s="198"/>
      <c r="QSU2" s="198"/>
      <c r="QSV2" s="198"/>
      <c r="QSW2" s="198"/>
      <c r="QSX2" s="198"/>
      <c r="QSY2" s="198"/>
      <c r="QSZ2" s="198"/>
      <c r="QTA2" s="198"/>
      <c r="QTB2" s="198"/>
      <c r="QTC2" s="198"/>
      <c r="QTD2" s="198"/>
      <c r="QTE2" s="198"/>
      <c r="QTF2" s="198"/>
      <c r="QTG2" s="198"/>
      <c r="QTH2" s="198"/>
      <c r="QTI2" s="198"/>
      <c r="QTJ2" s="198"/>
      <c r="QTK2" s="198"/>
      <c r="QTL2" s="198"/>
      <c r="QTM2" s="198"/>
      <c r="QTN2" s="198"/>
      <c r="QTO2" s="198"/>
      <c r="QTP2" s="198"/>
      <c r="QTQ2" s="198"/>
      <c r="QTR2" s="198"/>
      <c r="QTS2" s="198"/>
      <c r="QTT2" s="198"/>
      <c r="QTU2" s="198"/>
      <c r="QTV2" s="198"/>
      <c r="QTW2" s="198"/>
      <c r="QTX2" s="198"/>
      <c r="QTY2" s="198"/>
      <c r="QTZ2" s="198"/>
      <c r="QUA2" s="198"/>
      <c r="QUB2" s="198"/>
      <c r="QUC2" s="198"/>
      <c r="QUD2" s="198"/>
      <c r="QUE2" s="198"/>
      <c r="QUF2" s="198"/>
      <c r="QUG2" s="198"/>
      <c r="QUH2" s="198"/>
      <c r="QUI2" s="198"/>
      <c r="QUJ2" s="198"/>
      <c r="QUK2" s="198"/>
      <c r="QUL2" s="198"/>
      <c r="QUM2" s="198"/>
      <c r="QUN2" s="198"/>
      <c r="QUO2" s="198"/>
      <c r="QUP2" s="198"/>
      <c r="QUQ2" s="198"/>
      <c r="QUR2" s="198"/>
      <c r="QUS2" s="198"/>
      <c r="QUT2" s="198"/>
      <c r="QUU2" s="198"/>
      <c r="QUV2" s="198"/>
      <c r="QUW2" s="198"/>
      <c r="QUX2" s="198"/>
      <c r="QUY2" s="198"/>
      <c r="QUZ2" s="198"/>
      <c r="QVA2" s="198"/>
      <c r="QVB2" s="198"/>
      <c r="QVC2" s="198"/>
      <c r="QVD2" s="198"/>
      <c r="QVE2" s="198"/>
      <c r="QVF2" s="198"/>
      <c r="QVG2" s="198"/>
      <c r="QVH2" s="198"/>
      <c r="QVI2" s="198"/>
      <c r="QVJ2" s="198"/>
      <c r="QVK2" s="198"/>
      <c r="QVL2" s="198"/>
      <c r="QVM2" s="198"/>
      <c r="QVN2" s="198"/>
      <c r="QVO2" s="198"/>
      <c r="QVP2" s="198"/>
      <c r="QVQ2" s="198"/>
      <c r="QVR2" s="198"/>
      <c r="QVS2" s="198"/>
      <c r="QVT2" s="198"/>
      <c r="QVU2" s="198"/>
      <c r="QVV2" s="198"/>
      <c r="QVW2" s="198"/>
      <c r="QVX2" s="198"/>
      <c r="QVY2" s="198"/>
      <c r="QVZ2" s="198"/>
      <c r="QWA2" s="198"/>
      <c r="QWB2" s="198"/>
      <c r="QWC2" s="198"/>
      <c r="QWD2" s="198"/>
      <c r="QWE2" s="198"/>
      <c r="QWF2" s="198"/>
      <c r="QWG2" s="198"/>
      <c r="QWH2" s="198"/>
      <c r="QWI2" s="198"/>
      <c r="QWJ2" s="198"/>
      <c r="QWK2" s="198"/>
      <c r="QWL2" s="198"/>
      <c r="QWM2" s="198"/>
      <c r="QWN2" s="198"/>
      <c r="QWO2" s="198"/>
      <c r="QWP2" s="198"/>
      <c r="QWQ2" s="198"/>
      <c r="QWR2" s="198"/>
      <c r="QWS2" s="198"/>
      <c r="QWT2" s="198"/>
      <c r="QWU2" s="198"/>
      <c r="QWV2" s="198"/>
      <c r="QWW2" s="198"/>
      <c r="QWX2" s="198"/>
      <c r="QWY2" s="198"/>
      <c r="QWZ2" s="198"/>
      <c r="QXA2" s="198"/>
      <c r="QXB2" s="198"/>
      <c r="QXC2" s="198"/>
      <c r="QXD2" s="198"/>
      <c r="QXE2" s="198"/>
      <c r="QXF2" s="198"/>
      <c r="QXG2" s="198"/>
      <c r="QXH2" s="198"/>
      <c r="QXI2" s="198"/>
      <c r="QXJ2" s="198"/>
      <c r="QXK2" s="198"/>
      <c r="QXL2" s="198"/>
      <c r="QXM2" s="198"/>
      <c r="QXN2" s="198"/>
      <c r="QXO2" s="198"/>
      <c r="QXP2" s="198"/>
      <c r="QXQ2" s="198"/>
      <c r="QXR2" s="198"/>
      <c r="QXS2" s="198"/>
      <c r="QXT2" s="198"/>
      <c r="QXU2" s="198"/>
      <c r="QXV2" s="198"/>
      <c r="QXW2" s="198"/>
      <c r="QXX2" s="198"/>
      <c r="QXY2" s="198"/>
      <c r="QXZ2" s="198"/>
      <c r="QYA2" s="198"/>
      <c r="QYB2" s="198"/>
      <c r="QYC2" s="198"/>
      <c r="QYD2" s="198"/>
      <c r="QYE2" s="198"/>
      <c r="QYF2" s="198"/>
      <c r="QYG2" s="198"/>
      <c r="QYH2" s="198"/>
      <c r="QYI2" s="198"/>
      <c r="QYJ2" s="198"/>
      <c r="QYK2" s="198"/>
      <c r="QYL2" s="198"/>
      <c r="QYM2" s="198"/>
      <c r="QYN2" s="198"/>
      <c r="QYO2" s="198"/>
      <c r="QYP2" s="198"/>
      <c r="QYQ2" s="198"/>
      <c r="QYR2" s="198"/>
      <c r="QYS2" s="198"/>
      <c r="QYT2" s="198"/>
      <c r="QYU2" s="198"/>
      <c r="QYV2" s="198"/>
      <c r="QYW2" s="198"/>
      <c r="QYX2" s="198"/>
      <c r="QYY2" s="198"/>
      <c r="QYZ2" s="198"/>
      <c r="QZA2" s="198"/>
      <c r="QZB2" s="198"/>
      <c r="QZC2" s="198"/>
      <c r="QZD2" s="198"/>
      <c r="QZE2" s="198"/>
      <c r="QZF2" s="198"/>
      <c r="QZG2" s="198"/>
      <c r="QZH2" s="198"/>
      <c r="QZI2" s="198"/>
      <c r="QZJ2" s="198"/>
      <c r="QZK2" s="198"/>
      <c r="QZL2" s="198"/>
      <c r="QZM2" s="198"/>
      <c r="QZN2" s="198"/>
      <c r="QZO2" s="198"/>
      <c r="QZP2" s="198"/>
      <c r="QZQ2" s="198"/>
      <c r="QZR2" s="198"/>
      <c r="QZS2" s="198"/>
      <c r="QZT2" s="198"/>
      <c r="QZU2" s="198"/>
      <c r="QZV2" s="198"/>
      <c r="QZW2" s="198"/>
      <c r="QZX2" s="198"/>
      <c r="QZY2" s="198"/>
      <c r="QZZ2" s="198"/>
      <c r="RAA2" s="198"/>
      <c r="RAB2" s="198"/>
      <c r="RAC2" s="198"/>
      <c r="RAD2" s="198"/>
      <c r="RAE2" s="198"/>
      <c r="RAF2" s="198"/>
      <c r="RAG2" s="198"/>
      <c r="RAH2" s="198"/>
      <c r="RAI2" s="198"/>
      <c r="RAJ2" s="198"/>
      <c r="RAK2" s="198"/>
      <c r="RAL2" s="198"/>
      <c r="RAM2" s="198"/>
      <c r="RAN2" s="198"/>
      <c r="RAO2" s="198"/>
      <c r="RAP2" s="198"/>
      <c r="RAQ2" s="198"/>
      <c r="RAR2" s="198"/>
      <c r="RAS2" s="198"/>
      <c r="RAT2" s="198"/>
      <c r="RAU2" s="198"/>
      <c r="RAV2" s="198"/>
      <c r="RAW2" s="198"/>
      <c r="RAX2" s="198"/>
      <c r="RAY2" s="198"/>
      <c r="RAZ2" s="198"/>
      <c r="RBA2" s="198"/>
      <c r="RBB2" s="198"/>
      <c r="RBC2" s="198"/>
      <c r="RBD2" s="198"/>
      <c r="RBE2" s="198"/>
      <c r="RBF2" s="198"/>
      <c r="RBG2" s="198"/>
      <c r="RBH2" s="198"/>
      <c r="RBI2" s="198"/>
      <c r="RBJ2" s="198"/>
      <c r="RBK2" s="198"/>
      <c r="RBL2" s="198"/>
      <c r="RBM2" s="198"/>
      <c r="RBN2" s="198"/>
      <c r="RBO2" s="198"/>
      <c r="RBP2" s="198"/>
      <c r="RBQ2" s="198"/>
      <c r="RBR2" s="198"/>
      <c r="RBS2" s="198"/>
      <c r="RBT2" s="198"/>
      <c r="RBU2" s="198"/>
      <c r="RBV2" s="198"/>
      <c r="RBW2" s="198"/>
      <c r="RBX2" s="198"/>
      <c r="RBY2" s="198"/>
      <c r="RBZ2" s="198"/>
      <c r="RCA2" s="198"/>
      <c r="RCB2" s="198"/>
      <c r="RCC2" s="198"/>
      <c r="RCD2" s="198"/>
      <c r="RCE2" s="198"/>
      <c r="RCF2" s="198"/>
      <c r="RCG2" s="198"/>
      <c r="RCH2" s="198"/>
      <c r="RCI2" s="198"/>
      <c r="RCJ2" s="198"/>
      <c r="RCK2" s="198"/>
      <c r="RCL2" s="198"/>
      <c r="RCM2" s="198"/>
      <c r="RCN2" s="198"/>
      <c r="RCO2" s="198"/>
      <c r="RCP2" s="198"/>
      <c r="RCQ2" s="198"/>
      <c r="RCR2" s="198"/>
      <c r="RCS2" s="198"/>
      <c r="RCT2" s="198"/>
      <c r="RCU2" s="198"/>
      <c r="RCV2" s="198"/>
      <c r="RCW2" s="198"/>
      <c r="RCX2" s="198"/>
      <c r="RCY2" s="198"/>
      <c r="RCZ2" s="198"/>
      <c r="RDA2" s="198"/>
      <c r="RDB2" s="198"/>
      <c r="RDC2" s="198"/>
      <c r="RDD2" s="198"/>
      <c r="RDE2" s="198"/>
      <c r="RDF2" s="198"/>
      <c r="RDG2" s="198"/>
      <c r="RDH2" s="198"/>
      <c r="RDI2" s="198"/>
      <c r="RDJ2" s="198"/>
      <c r="RDK2" s="198"/>
      <c r="RDL2" s="198"/>
      <c r="RDM2" s="198"/>
      <c r="RDN2" s="198"/>
      <c r="RDO2" s="198"/>
      <c r="RDP2" s="198"/>
      <c r="RDQ2" s="198"/>
      <c r="RDR2" s="198"/>
      <c r="RDS2" s="198"/>
      <c r="RDT2" s="198"/>
      <c r="RDU2" s="198"/>
      <c r="RDV2" s="198"/>
      <c r="RDW2" s="198"/>
      <c r="RDX2" s="198"/>
      <c r="RDY2" s="198"/>
      <c r="RDZ2" s="198"/>
      <c r="REA2" s="198"/>
      <c r="REB2" s="198"/>
      <c r="REC2" s="198"/>
      <c r="RED2" s="198"/>
      <c r="REE2" s="198"/>
      <c r="REF2" s="198"/>
      <c r="REG2" s="198"/>
      <c r="REH2" s="198"/>
      <c r="REI2" s="198"/>
      <c r="REJ2" s="198"/>
      <c r="REK2" s="198"/>
      <c r="REL2" s="198"/>
      <c r="REM2" s="198"/>
      <c r="REN2" s="198"/>
      <c r="REO2" s="198"/>
      <c r="REP2" s="198"/>
      <c r="REQ2" s="198"/>
      <c r="RER2" s="198"/>
      <c r="RES2" s="198"/>
      <c r="RET2" s="198"/>
      <c r="REU2" s="198"/>
      <c r="REV2" s="198"/>
      <c r="REW2" s="198"/>
      <c r="REX2" s="198"/>
      <c r="REY2" s="198"/>
      <c r="REZ2" s="198"/>
      <c r="RFA2" s="198"/>
      <c r="RFB2" s="198"/>
      <c r="RFC2" s="198"/>
      <c r="RFD2" s="198"/>
      <c r="RFE2" s="198"/>
      <c r="RFF2" s="198"/>
      <c r="RFG2" s="198"/>
      <c r="RFH2" s="198"/>
      <c r="RFI2" s="198"/>
      <c r="RFJ2" s="198"/>
      <c r="RFK2" s="198"/>
      <c r="RFL2" s="198"/>
      <c r="RFM2" s="198"/>
      <c r="RFN2" s="198"/>
      <c r="RFO2" s="198"/>
      <c r="RFP2" s="198"/>
      <c r="RFQ2" s="198"/>
      <c r="RFR2" s="198"/>
      <c r="RFS2" s="198"/>
      <c r="RFT2" s="198"/>
      <c r="RFU2" s="198"/>
      <c r="RFV2" s="198"/>
      <c r="RFW2" s="198"/>
      <c r="RFX2" s="198"/>
      <c r="RFY2" s="198"/>
      <c r="RFZ2" s="198"/>
      <c r="RGA2" s="198"/>
      <c r="RGB2" s="198"/>
      <c r="RGC2" s="198"/>
      <c r="RGD2" s="198"/>
      <c r="RGE2" s="198"/>
      <c r="RGF2" s="198"/>
      <c r="RGG2" s="198"/>
      <c r="RGH2" s="198"/>
      <c r="RGI2" s="198"/>
      <c r="RGJ2" s="198"/>
      <c r="RGK2" s="198"/>
      <c r="RGL2" s="198"/>
      <c r="RGM2" s="198"/>
      <c r="RGN2" s="198"/>
      <c r="RGO2" s="198"/>
      <c r="RGP2" s="198"/>
      <c r="RGQ2" s="198"/>
      <c r="RGR2" s="198"/>
      <c r="RGS2" s="198"/>
      <c r="RGT2" s="198"/>
      <c r="RGU2" s="198"/>
      <c r="RGV2" s="198"/>
      <c r="RGW2" s="198"/>
      <c r="RGX2" s="198"/>
      <c r="RGY2" s="198"/>
      <c r="RGZ2" s="198"/>
      <c r="RHA2" s="198"/>
      <c r="RHB2" s="198"/>
      <c r="RHC2" s="198"/>
      <c r="RHD2" s="198"/>
      <c r="RHE2" s="198"/>
      <c r="RHF2" s="198"/>
      <c r="RHG2" s="198"/>
      <c r="RHH2" s="198"/>
      <c r="RHI2" s="198"/>
      <c r="RHJ2" s="198"/>
      <c r="RHK2" s="198"/>
      <c r="RHL2" s="198"/>
      <c r="RHM2" s="198"/>
      <c r="RHN2" s="198"/>
      <c r="RHO2" s="198"/>
      <c r="RHP2" s="198"/>
      <c r="RHQ2" s="198"/>
      <c r="RHR2" s="198"/>
      <c r="RHS2" s="198"/>
      <c r="RHT2" s="198"/>
      <c r="RHU2" s="198"/>
      <c r="RHV2" s="198"/>
      <c r="RHW2" s="198"/>
      <c r="RHX2" s="198"/>
      <c r="RHY2" s="198"/>
      <c r="RHZ2" s="198"/>
      <c r="RIA2" s="198"/>
      <c r="RIB2" s="198"/>
      <c r="RIC2" s="198"/>
      <c r="RID2" s="198"/>
      <c r="RIE2" s="198"/>
      <c r="RIF2" s="198"/>
      <c r="RIG2" s="198"/>
      <c r="RIH2" s="198"/>
      <c r="RII2" s="198"/>
      <c r="RIJ2" s="198"/>
      <c r="RIK2" s="198"/>
      <c r="RIL2" s="198"/>
      <c r="RIM2" s="198"/>
      <c r="RIN2" s="198"/>
      <c r="RIO2" s="198"/>
      <c r="RIP2" s="198"/>
      <c r="RIQ2" s="198"/>
      <c r="RIR2" s="198"/>
      <c r="RIS2" s="198"/>
      <c r="RIT2" s="198"/>
      <c r="RIU2" s="198"/>
      <c r="RIV2" s="198"/>
      <c r="RIW2" s="198"/>
      <c r="RIX2" s="198"/>
      <c r="RIY2" s="198"/>
      <c r="RIZ2" s="198"/>
      <c r="RJA2" s="198"/>
      <c r="RJB2" s="198"/>
      <c r="RJC2" s="198"/>
      <c r="RJD2" s="198"/>
      <c r="RJE2" s="198"/>
      <c r="RJF2" s="198"/>
      <c r="RJG2" s="198"/>
      <c r="RJH2" s="198"/>
      <c r="RJI2" s="198"/>
      <c r="RJJ2" s="198"/>
      <c r="RJK2" s="198"/>
      <c r="RJL2" s="198"/>
      <c r="RJM2" s="198"/>
      <c r="RJN2" s="198"/>
      <c r="RJO2" s="198"/>
      <c r="RJP2" s="198"/>
      <c r="RJQ2" s="198"/>
      <c r="RJR2" s="198"/>
      <c r="RJS2" s="198"/>
      <c r="RJT2" s="198"/>
      <c r="RJU2" s="198"/>
      <c r="RJV2" s="198"/>
      <c r="RJW2" s="198"/>
      <c r="RJX2" s="198"/>
      <c r="RJY2" s="198"/>
      <c r="RJZ2" s="198"/>
      <c r="RKA2" s="198"/>
      <c r="RKB2" s="198"/>
      <c r="RKC2" s="198"/>
      <c r="RKD2" s="198"/>
      <c r="RKE2" s="198"/>
      <c r="RKF2" s="198"/>
      <c r="RKG2" s="198"/>
      <c r="RKH2" s="198"/>
      <c r="RKI2" s="198"/>
      <c r="RKJ2" s="198"/>
      <c r="RKK2" s="198"/>
      <c r="RKL2" s="198"/>
      <c r="RKM2" s="198"/>
      <c r="RKN2" s="198"/>
      <c r="RKO2" s="198"/>
      <c r="RKP2" s="198"/>
      <c r="RKQ2" s="198"/>
      <c r="RKR2" s="198"/>
      <c r="RKS2" s="198"/>
      <c r="RKT2" s="198"/>
      <c r="RKU2" s="198"/>
      <c r="RKV2" s="198"/>
      <c r="RKW2" s="198"/>
      <c r="RKX2" s="198"/>
      <c r="RKY2" s="198"/>
      <c r="RKZ2" s="198"/>
      <c r="RLA2" s="198"/>
      <c r="RLB2" s="198"/>
      <c r="RLC2" s="198"/>
      <c r="RLD2" s="198"/>
      <c r="RLE2" s="198"/>
      <c r="RLF2" s="198"/>
      <c r="RLG2" s="198"/>
      <c r="RLH2" s="198"/>
      <c r="RLI2" s="198"/>
      <c r="RLJ2" s="198"/>
      <c r="RLK2" s="198"/>
      <c r="RLL2" s="198"/>
      <c r="RLM2" s="198"/>
      <c r="RLN2" s="198"/>
      <c r="RLO2" s="198"/>
      <c r="RLP2" s="198"/>
      <c r="RLQ2" s="198"/>
      <c r="RLR2" s="198"/>
      <c r="RLS2" s="198"/>
      <c r="RLT2" s="198"/>
      <c r="RLU2" s="198"/>
      <c r="RLV2" s="198"/>
      <c r="RLW2" s="198"/>
      <c r="RLX2" s="198"/>
      <c r="RLY2" s="198"/>
      <c r="RLZ2" s="198"/>
      <c r="RMA2" s="198"/>
      <c r="RMB2" s="198"/>
      <c r="RMC2" s="198"/>
      <c r="RMD2" s="198"/>
      <c r="RME2" s="198"/>
      <c r="RMF2" s="198"/>
      <c r="RMG2" s="198"/>
      <c r="RMH2" s="198"/>
      <c r="RMI2" s="198"/>
      <c r="RMJ2" s="198"/>
      <c r="RMK2" s="198"/>
      <c r="RML2" s="198"/>
      <c r="RMM2" s="198"/>
      <c r="RMN2" s="198"/>
      <c r="RMO2" s="198"/>
      <c r="RMP2" s="198"/>
      <c r="RMQ2" s="198"/>
      <c r="RMR2" s="198"/>
      <c r="RMS2" s="198"/>
      <c r="RMT2" s="198"/>
      <c r="RMU2" s="198"/>
      <c r="RMV2" s="198"/>
      <c r="RMW2" s="198"/>
      <c r="RMX2" s="198"/>
      <c r="RMY2" s="198"/>
      <c r="RMZ2" s="198"/>
      <c r="RNA2" s="198"/>
      <c r="RNB2" s="198"/>
      <c r="RNC2" s="198"/>
      <c r="RND2" s="198"/>
      <c r="RNE2" s="198"/>
      <c r="RNF2" s="198"/>
      <c r="RNG2" s="198"/>
      <c r="RNH2" s="198"/>
      <c r="RNI2" s="198"/>
      <c r="RNJ2" s="198"/>
      <c r="RNK2" s="198"/>
      <c r="RNL2" s="198"/>
      <c r="RNM2" s="198"/>
      <c r="RNN2" s="198"/>
      <c r="RNO2" s="198"/>
      <c r="RNP2" s="198"/>
      <c r="RNQ2" s="198"/>
      <c r="RNR2" s="198"/>
      <c r="RNS2" s="198"/>
      <c r="RNT2" s="198"/>
      <c r="RNU2" s="198"/>
      <c r="RNV2" s="198"/>
      <c r="RNW2" s="198"/>
      <c r="RNX2" s="198"/>
      <c r="RNY2" s="198"/>
      <c r="RNZ2" s="198"/>
      <c r="ROA2" s="198"/>
      <c r="ROB2" s="198"/>
      <c r="ROC2" s="198"/>
      <c r="ROD2" s="198"/>
      <c r="ROE2" s="198"/>
      <c r="ROF2" s="198"/>
      <c r="ROG2" s="198"/>
      <c r="ROH2" s="198"/>
      <c r="ROI2" s="198"/>
      <c r="ROJ2" s="198"/>
      <c r="ROK2" s="198"/>
      <c r="ROL2" s="198"/>
      <c r="ROM2" s="198"/>
      <c r="RON2" s="198"/>
      <c r="ROO2" s="198"/>
      <c r="ROP2" s="198"/>
      <c r="ROQ2" s="198"/>
      <c r="ROR2" s="198"/>
      <c r="ROS2" s="198"/>
      <c r="ROT2" s="198"/>
      <c r="ROU2" s="198"/>
      <c r="ROV2" s="198"/>
      <c r="ROW2" s="198"/>
      <c r="ROX2" s="198"/>
      <c r="ROY2" s="198"/>
      <c r="ROZ2" s="198"/>
      <c r="RPA2" s="198"/>
      <c r="RPB2" s="198"/>
      <c r="RPC2" s="198"/>
      <c r="RPD2" s="198"/>
      <c r="RPE2" s="198"/>
      <c r="RPF2" s="198"/>
      <c r="RPG2" s="198"/>
      <c r="RPH2" s="198"/>
      <c r="RPI2" s="198"/>
      <c r="RPJ2" s="198"/>
      <c r="RPK2" s="198"/>
      <c r="RPL2" s="198"/>
      <c r="RPM2" s="198"/>
      <c r="RPN2" s="198"/>
      <c r="RPO2" s="198"/>
      <c r="RPP2" s="198"/>
      <c r="RPQ2" s="198"/>
      <c r="RPR2" s="198"/>
      <c r="RPS2" s="198"/>
      <c r="RPT2" s="198"/>
      <c r="RPU2" s="198"/>
      <c r="RPV2" s="198"/>
      <c r="RPW2" s="198"/>
      <c r="RPX2" s="198"/>
      <c r="RPY2" s="198"/>
      <c r="RPZ2" s="198"/>
      <c r="RQA2" s="198"/>
      <c r="RQB2" s="198"/>
      <c r="RQC2" s="198"/>
      <c r="RQD2" s="198"/>
      <c r="RQE2" s="198"/>
      <c r="RQF2" s="198"/>
      <c r="RQG2" s="198"/>
      <c r="RQH2" s="198"/>
      <c r="RQI2" s="198"/>
      <c r="RQJ2" s="198"/>
      <c r="RQK2" s="198"/>
      <c r="RQL2" s="198"/>
      <c r="RQM2" s="198"/>
      <c r="RQN2" s="198"/>
      <c r="RQO2" s="198"/>
      <c r="RQP2" s="198"/>
      <c r="RQQ2" s="198"/>
      <c r="RQR2" s="198"/>
      <c r="RQS2" s="198"/>
      <c r="RQT2" s="198"/>
      <c r="RQU2" s="198"/>
      <c r="RQV2" s="198"/>
      <c r="RQW2" s="198"/>
      <c r="RQX2" s="198"/>
      <c r="RQY2" s="198"/>
      <c r="RQZ2" s="198"/>
      <c r="RRA2" s="198"/>
      <c r="RRB2" s="198"/>
      <c r="RRC2" s="198"/>
      <c r="RRD2" s="198"/>
      <c r="RRE2" s="198"/>
      <c r="RRF2" s="198"/>
      <c r="RRG2" s="198"/>
      <c r="RRH2" s="198"/>
      <c r="RRI2" s="198"/>
      <c r="RRJ2" s="198"/>
      <c r="RRK2" s="198"/>
      <c r="RRL2" s="198"/>
      <c r="RRM2" s="198"/>
      <c r="RRN2" s="198"/>
      <c r="RRO2" s="198"/>
      <c r="RRP2" s="198"/>
      <c r="RRQ2" s="198"/>
      <c r="RRR2" s="198"/>
      <c r="RRS2" s="198"/>
      <c r="RRT2" s="198"/>
      <c r="RRU2" s="198"/>
      <c r="RRV2" s="198"/>
      <c r="RRW2" s="198"/>
      <c r="RRX2" s="198"/>
      <c r="RRY2" s="198"/>
      <c r="RRZ2" s="198"/>
      <c r="RSA2" s="198"/>
      <c r="RSB2" s="198"/>
      <c r="RSC2" s="198"/>
      <c r="RSD2" s="198"/>
      <c r="RSE2" s="198"/>
      <c r="RSF2" s="198"/>
      <c r="RSG2" s="198"/>
      <c r="RSH2" s="198"/>
      <c r="RSI2" s="198"/>
      <c r="RSJ2" s="198"/>
      <c r="RSK2" s="198"/>
      <c r="RSL2" s="198"/>
      <c r="RSM2" s="198"/>
      <c r="RSN2" s="198"/>
      <c r="RSO2" s="198"/>
      <c r="RSP2" s="198"/>
      <c r="RSQ2" s="198"/>
      <c r="RSR2" s="198"/>
      <c r="RSS2" s="198"/>
      <c r="RST2" s="198"/>
      <c r="RSU2" s="198"/>
      <c r="RSV2" s="198"/>
      <c r="RSW2" s="198"/>
      <c r="RSX2" s="198"/>
      <c r="RSY2" s="198"/>
      <c r="RSZ2" s="198"/>
      <c r="RTA2" s="198"/>
      <c r="RTB2" s="198"/>
      <c r="RTC2" s="198"/>
      <c r="RTD2" s="198"/>
      <c r="RTE2" s="198"/>
      <c r="RTF2" s="198"/>
      <c r="RTG2" s="198"/>
      <c r="RTH2" s="198"/>
      <c r="RTI2" s="198"/>
      <c r="RTJ2" s="198"/>
      <c r="RTK2" s="198"/>
      <c r="RTL2" s="198"/>
      <c r="RTM2" s="198"/>
      <c r="RTN2" s="198"/>
      <c r="RTO2" s="198"/>
      <c r="RTP2" s="198"/>
      <c r="RTQ2" s="198"/>
      <c r="RTR2" s="198"/>
      <c r="RTS2" s="198"/>
      <c r="RTT2" s="198"/>
      <c r="RTU2" s="198"/>
      <c r="RTV2" s="198"/>
      <c r="RTW2" s="198"/>
      <c r="RTX2" s="198"/>
      <c r="RTY2" s="198"/>
      <c r="RTZ2" s="198"/>
      <c r="RUA2" s="198"/>
      <c r="RUB2" s="198"/>
      <c r="RUC2" s="198"/>
      <c r="RUD2" s="198"/>
      <c r="RUE2" s="198"/>
      <c r="RUF2" s="198"/>
      <c r="RUG2" s="198"/>
      <c r="RUH2" s="198"/>
      <c r="RUI2" s="198"/>
      <c r="RUJ2" s="198"/>
      <c r="RUK2" s="198"/>
      <c r="RUL2" s="198"/>
      <c r="RUM2" s="198"/>
      <c r="RUN2" s="198"/>
      <c r="RUO2" s="198"/>
      <c r="RUP2" s="198"/>
      <c r="RUQ2" s="198"/>
      <c r="RUR2" s="198"/>
      <c r="RUS2" s="198"/>
      <c r="RUT2" s="198"/>
      <c r="RUU2" s="198"/>
      <c r="RUV2" s="198"/>
      <c r="RUW2" s="198"/>
      <c r="RUX2" s="198"/>
      <c r="RUY2" s="198"/>
      <c r="RUZ2" s="198"/>
      <c r="RVA2" s="198"/>
      <c r="RVB2" s="198"/>
      <c r="RVC2" s="198"/>
      <c r="RVD2" s="198"/>
      <c r="RVE2" s="198"/>
      <c r="RVF2" s="198"/>
      <c r="RVG2" s="198"/>
      <c r="RVH2" s="198"/>
      <c r="RVI2" s="198"/>
      <c r="RVJ2" s="198"/>
      <c r="RVK2" s="198"/>
      <c r="RVL2" s="198"/>
      <c r="RVM2" s="198"/>
      <c r="RVN2" s="198"/>
      <c r="RVO2" s="198"/>
      <c r="RVP2" s="198"/>
      <c r="RVQ2" s="198"/>
      <c r="RVR2" s="198"/>
      <c r="RVS2" s="198"/>
      <c r="RVT2" s="198"/>
      <c r="RVU2" s="198"/>
      <c r="RVV2" s="198"/>
      <c r="RVW2" s="198"/>
      <c r="RVX2" s="198"/>
      <c r="RVY2" s="198"/>
      <c r="RVZ2" s="198"/>
      <c r="RWA2" s="198"/>
      <c r="RWB2" s="198"/>
      <c r="RWC2" s="198"/>
      <c r="RWD2" s="198"/>
      <c r="RWE2" s="198"/>
      <c r="RWF2" s="198"/>
      <c r="RWG2" s="198"/>
      <c r="RWH2" s="198"/>
      <c r="RWI2" s="198"/>
      <c r="RWJ2" s="198"/>
      <c r="RWK2" s="198"/>
      <c r="RWL2" s="198"/>
      <c r="RWM2" s="198"/>
      <c r="RWN2" s="198"/>
      <c r="RWO2" s="198"/>
      <c r="RWP2" s="198"/>
      <c r="RWQ2" s="198"/>
      <c r="RWR2" s="198"/>
      <c r="RWS2" s="198"/>
      <c r="RWT2" s="198"/>
      <c r="RWU2" s="198"/>
      <c r="RWV2" s="198"/>
      <c r="RWW2" s="198"/>
      <c r="RWX2" s="198"/>
      <c r="RWY2" s="198"/>
      <c r="RWZ2" s="198"/>
      <c r="RXA2" s="198"/>
      <c r="RXB2" s="198"/>
      <c r="RXC2" s="198"/>
      <c r="RXD2" s="198"/>
      <c r="RXE2" s="198"/>
      <c r="RXF2" s="198"/>
      <c r="RXG2" s="198"/>
      <c r="RXH2" s="198"/>
      <c r="RXI2" s="198"/>
      <c r="RXJ2" s="198"/>
      <c r="RXK2" s="198"/>
      <c r="RXL2" s="198"/>
      <c r="RXM2" s="198"/>
      <c r="RXN2" s="198"/>
      <c r="RXO2" s="198"/>
      <c r="RXP2" s="198"/>
      <c r="RXQ2" s="198"/>
      <c r="RXR2" s="198"/>
      <c r="RXS2" s="198"/>
      <c r="RXT2" s="198"/>
      <c r="RXU2" s="198"/>
      <c r="RXV2" s="198"/>
      <c r="RXW2" s="198"/>
      <c r="RXX2" s="198"/>
      <c r="RXY2" s="198"/>
      <c r="RXZ2" s="198"/>
      <c r="RYA2" s="198"/>
      <c r="RYB2" s="198"/>
      <c r="RYC2" s="198"/>
      <c r="RYD2" s="198"/>
      <c r="RYE2" s="198"/>
      <c r="RYF2" s="198"/>
      <c r="RYG2" s="198"/>
      <c r="RYH2" s="198"/>
      <c r="RYI2" s="198"/>
      <c r="RYJ2" s="198"/>
      <c r="RYK2" s="198"/>
      <c r="RYL2" s="198"/>
      <c r="RYM2" s="198"/>
      <c r="RYN2" s="198"/>
      <c r="RYO2" s="198"/>
      <c r="RYP2" s="198"/>
      <c r="RYQ2" s="198"/>
      <c r="RYR2" s="198"/>
      <c r="RYS2" s="198"/>
      <c r="RYT2" s="198"/>
      <c r="RYU2" s="198"/>
      <c r="RYV2" s="198"/>
      <c r="RYW2" s="198"/>
      <c r="RYX2" s="198"/>
      <c r="RYY2" s="198"/>
      <c r="RYZ2" s="198"/>
      <c r="RZA2" s="198"/>
      <c r="RZB2" s="198"/>
      <c r="RZC2" s="198"/>
      <c r="RZD2" s="198"/>
      <c r="RZE2" s="198"/>
      <c r="RZF2" s="198"/>
      <c r="RZG2" s="198"/>
      <c r="RZH2" s="198"/>
      <c r="RZI2" s="198"/>
      <c r="RZJ2" s="198"/>
      <c r="RZK2" s="198"/>
      <c r="RZL2" s="198"/>
      <c r="RZM2" s="198"/>
      <c r="RZN2" s="198"/>
      <c r="RZO2" s="198"/>
      <c r="RZP2" s="198"/>
      <c r="RZQ2" s="198"/>
      <c r="RZR2" s="198"/>
      <c r="RZS2" s="198"/>
      <c r="RZT2" s="198"/>
      <c r="RZU2" s="198"/>
      <c r="RZV2" s="198"/>
      <c r="RZW2" s="198"/>
      <c r="RZX2" s="198"/>
      <c r="RZY2" s="198"/>
      <c r="RZZ2" s="198"/>
      <c r="SAA2" s="198"/>
      <c r="SAB2" s="198"/>
      <c r="SAC2" s="198"/>
      <c r="SAD2" s="198"/>
      <c r="SAE2" s="198"/>
      <c r="SAF2" s="198"/>
      <c r="SAG2" s="198"/>
      <c r="SAH2" s="198"/>
      <c r="SAI2" s="198"/>
      <c r="SAJ2" s="198"/>
      <c r="SAK2" s="198"/>
      <c r="SAL2" s="198"/>
      <c r="SAM2" s="198"/>
      <c r="SAN2" s="198"/>
      <c r="SAO2" s="198"/>
      <c r="SAP2" s="198"/>
      <c r="SAQ2" s="198"/>
      <c r="SAR2" s="198"/>
      <c r="SAS2" s="198"/>
      <c r="SAT2" s="198"/>
      <c r="SAU2" s="198"/>
      <c r="SAV2" s="198"/>
      <c r="SAW2" s="198"/>
      <c r="SAX2" s="198"/>
      <c r="SAY2" s="198"/>
      <c r="SAZ2" s="198"/>
      <c r="SBA2" s="198"/>
      <c r="SBB2" s="198"/>
      <c r="SBC2" s="198"/>
      <c r="SBD2" s="198"/>
      <c r="SBE2" s="198"/>
      <c r="SBF2" s="198"/>
      <c r="SBG2" s="198"/>
      <c r="SBH2" s="198"/>
      <c r="SBI2" s="198"/>
      <c r="SBJ2" s="198"/>
      <c r="SBK2" s="198"/>
      <c r="SBL2" s="198"/>
      <c r="SBM2" s="198"/>
      <c r="SBN2" s="198"/>
      <c r="SBO2" s="198"/>
      <c r="SBP2" s="198"/>
      <c r="SBQ2" s="198"/>
      <c r="SBR2" s="198"/>
      <c r="SBS2" s="198"/>
      <c r="SBT2" s="198"/>
      <c r="SBU2" s="198"/>
      <c r="SBV2" s="198"/>
      <c r="SBW2" s="198"/>
      <c r="SBX2" s="198"/>
      <c r="SBY2" s="198"/>
      <c r="SBZ2" s="198"/>
      <c r="SCA2" s="198"/>
      <c r="SCB2" s="198"/>
      <c r="SCC2" s="198"/>
      <c r="SCD2" s="198"/>
      <c r="SCE2" s="198"/>
      <c r="SCF2" s="198"/>
      <c r="SCG2" s="198"/>
      <c r="SCH2" s="198"/>
      <c r="SCI2" s="198"/>
      <c r="SCJ2" s="198"/>
      <c r="SCK2" s="198"/>
      <c r="SCL2" s="198"/>
      <c r="SCM2" s="198"/>
      <c r="SCN2" s="198"/>
      <c r="SCO2" s="198"/>
      <c r="SCP2" s="198"/>
      <c r="SCQ2" s="198"/>
      <c r="SCR2" s="198"/>
      <c r="SCS2" s="198"/>
      <c r="SCT2" s="198"/>
      <c r="SCU2" s="198"/>
      <c r="SCV2" s="198"/>
      <c r="SCW2" s="198"/>
      <c r="SCX2" s="198"/>
      <c r="SCY2" s="198"/>
      <c r="SCZ2" s="198"/>
      <c r="SDA2" s="198"/>
      <c r="SDB2" s="198"/>
      <c r="SDC2" s="198"/>
      <c r="SDD2" s="198"/>
      <c r="SDE2" s="198"/>
      <c r="SDF2" s="198"/>
      <c r="SDG2" s="198"/>
      <c r="SDH2" s="198"/>
      <c r="SDI2" s="198"/>
      <c r="SDJ2" s="198"/>
      <c r="SDK2" s="198"/>
      <c r="SDL2" s="198"/>
      <c r="SDM2" s="198"/>
      <c r="SDN2" s="198"/>
      <c r="SDO2" s="198"/>
      <c r="SDP2" s="198"/>
      <c r="SDQ2" s="198"/>
      <c r="SDR2" s="198"/>
      <c r="SDS2" s="198"/>
      <c r="SDT2" s="198"/>
      <c r="SDU2" s="198"/>
      <c r="SDV2" s="198"/>
      <c r="SDW2" s="198"/>
      <c r="SDX2" s="198"/>
      <c r="SDY2" s="198"/>
      <c r="SDZ2" s="198"/>
      <c r="SEA2" s="198"/>
      <c r="SEB2" s="198"/>
      <c r="SEC2" s="198"/>
      <c r="SED2" s="198"/>
      <c r="SEE2" s="198"/>
      <c r="SEF2" s="198"/>
      <c r="SEG2" s="198"/>
      <c r="SEH2" s="198"/>
      <c r="SEI2" s="198"/>
      <c r="SEJ2" s="198"/>
      <c r="SEK2" s="198"/>
      <c r="SEL2" s="198"/>
      <c r="SEM2" s="198"/>
      <c r="SEN2" s="198"/>
      <c r="SEO2" s="198"/>
      <c r="SEP2" s="198"/>
      <c r="SEQ2" s="198"/>
      <c r="SER2" s="198"/>
      <c r="SES2" s="198"/>
      <c r="SET2" s="198"/>
      <c r="SEU2" s="198"/>
      <c r="SEV2" s="198"/>
      <c r="SEW2" s="198"/>
      <c r="SEX2" s="198"/>
      <c r="SEY2" s="198"/>
      <c r="SEZ2" s="198"/>
      <c r="SFA2" s="198"/>
      <c r="SFB2" s="198"/>
      <c r="SFC2" s="198"/>
      <c r="SFD2" s="198"/>
      <c r="SFE2" s="198"/>
      <c r="SFF2" s="198"/>
      <c r="SFG2" s="198"/>
      <c r="SFH2" s="198"/>
      <c r="SFI2" s="198"/>
      <c r="SFJ2" s="198"/>
      <c r="SFK2" s="198"/>
      <c r="SFL2" s="198"/>
      <c r="SFM2" s="198"/>
      <c r="SFN2" s="198"/>
      <c r="SFO2" s="198"/>
      <c r="SFP2" s="198"/>
      <c r="SFQ2" s="198"/>
      <c r="SFR2" s="198"/>
      <c r="SFS2" s="198"/>
      <c r="SFT2" s="198"/>
      <c r="SFU2" s="198"/>
      <c r="SFV2" s="198"/>
      <c r="SFW2" s="198"/>
      <c r="SFX2" s="198"/>
      <c r="SFY2" s="198"/>
      <c r="SFZ2" s="198"/>
      <c r="SGA2" s="198"/>
      <c r="SGB2" s="198"/>
      <c r="SGC2" s="198"/>
      <c r="SGD2" s="198"/>
      <c r="SGE2" s="198"/>
      <c r="SGF2" s="198"/>
      <c r="SGG2" s="198"/>
      <c r="SGH2" s="198"/>
      <c r="SGI2" s="198"/>
      <c r="SGJ2" s="198"/>
      <c r="SGK2" s="198"/>
      <c r="SGL2" s="198"/>
      <c r="SGM2" s="198"/>
      <c r="SGN2" s="198"/>
      <c r="SGO2" s="198"/>
      <c r="SGP2" s="198"/>
      <c r="SGQ2" s="198"/>
      <c r="SGR2" s="198"/>
      <c r="SGS2" s="198"/>
      <c r="SGT2" s="198"/>
      <c r="SGU2" s="198"/>
      <c r="SGV2" s="198"/>
      <c r="SGW2" s="198"/>
      <c r="SGX2" s="198"/>
      <c r="SGY2" s="198"/>
      <c r="SGZ2" s="198"/>
      <c r="SHA2" s="198"/>
      <c r="SHB2" s="198"/>
      <c r="SHC2" s="198"/>
      <c r="SHD2" s="198"/>
      <c r="SHE2" s="198"/>
      <c r="SHF2" s="198"/>
      <c r="SHG2" s="198"/>
      <c r="SHH2" s="198"/>
      <c r="SHI2" s="198"/>
      <c r="SHJ2" s="198"/>
      <c r="SHK2" s="198"/>
      <c r="SHL2" s="198"/>
      <c r="SHM2" s="198"/>
      <c r="SHN2" s="198"/>
      <c r="SHO2" s="198"/>
      <c r="SHP2" s="198"/>
      <c r="SHQ2" s="198"/>
      <c r="SHR2" s="198"/>
      <c r="SHS2" s="198"/>
      <c r="SHT2" s="198"/>
      <c r="SHU2" s="198"/>
      <c r="SHV2" s="198"/>
      <c r="SHW2" s="198"/>
      <c r="SHX2" s="198"/>
      <c r="SHY2" s="198"/>
      <c r="SHZ2" s="198"/>
      <c r="SIA2" s="198"/>
      <c r="SIB2" s="198"/>
      <c r="SIC2" s="198"/>
      <c r="SID2" s="198"/>
      <c r="SIE2" s="198"/>
      <c r="SIF2" s="198"/>
      <c r="SIG2" s="198"/>
      <c r="SIH2" s="198"/>
      <c r="SII2" s="198"/>
      <c r="SIJ2" s="198"/>
      <c r="SIK2" s="198"/>
      <c r="SIL2" s="198"/>
      <c r="SIM2" s="198"/>
      <c r="SIN2" s="198"/>
      <c r="SIO2" s="198"/>
      <c r="SIP2" s="198"/>
      <c r="SIQ2" s="198"/>
      <c r="SIR2" s="198"/>
      <c r="SIS2" s="198"/>
      <c r="SIT2" s="198"/>
      <c r="SIU2" s="198"/>
      <c r="SIV2" s="198"/>
      <c r="SIW2" s="198"/>
      <c r="SIX2" s="198"/>
      <c r="SIY2" s="198"/>
      <c r="SIZ2" s="198"/>
      <c r="SJA2" s="198"/>
      <c r="SJB2" s="198"/>
      <c r="SJC2" s="198"/>
      <c r="SJD2" s="198"/>
      <c r="SJE2" s="198"/>
      <c r="SJF2" s="198"/>
      <c r="SJG2" s="198"/>
      <c r="SJH2" s="198"/>
      <c r="SJI2" s="198"/>
      <c r="SJJ2" s="198"/>
      <c r="SJK2" s="198"/>
      <c r="SJL2" s="198"/>
      <c r="SJM2" s="198"/>
      <c r="SJN2" s="198"/>
      <c r="SJO2" s="198"/>
      <c r="SJP2" s="198"/>
      <c r="SJQ2" s="198"/>
      <c r="SJR2" s="198"/>
      <c r="SJS2" s="198"/>
      <c r="SJT2" s="198"/>
      <c r="SJU2" s="198"/>
      <c r="SJV2" s="198"/>
      <c r="SJW2" s="198"/>
      <c r="SJX2" s="198"/>
      <c r="SJY2" s="198"/>
      <c r="SJZ2" s="198"/>
      <c r="SKA2" s="198"/>
      <c r="SKB2" s="198"/>
      <c r="SKC2" s="198"/>
      <c r="SKD2" s="198"/>
      <c r="SKE2" s="198"/>
      <c r="SKF2" s="198"/>
      <c r="SKG2" s="198"/>
      <c r="SKH2" s="198"/>
      <c r="SKI2" s="198"/>
      <c r="SKJ2" s="198"/>
      <c r="SKK2" s="198"/>
      <c r="SKL2" s="198"/>
      <c r="SKM2" s="198"/>
      <c r="SKN2" s="198"/>
      <c r="SKO2" s="198"/>
      <c r="SKP2" s="198"/>
      <c r="SKQ2" s="198"/>
      <c r="SKR2" s="198"/>
      <c r="SKS2" s="198"/>
      <c r="SKT2" s="198"/>
      <c r="SKU2" s="198"/>
      <c r="SKV2" s="198"/>
      <c r="SKW2" s="198"/>
      <c r="SKX2" s="198"/>
      <c r="SKY2" s="198"/>
      <c r="SKZ2" s="198"/>
      <c r="SLA2" s="198"/>
      <c r="SLB2" s="198"/>
      <c r="SLC2" s="198"/>
      <c r="SLD2" s="198"/>
      <c r="SLE2" s="198"/>
      <c r="SLF2" s="198"/>
      <c r="SLG2" s="198"/>
      <c r="SLH2" s="198"/>
      <c r="SLI2" s="198"/>
      <c r="SLJ2" s="198"/>
      <c r="SLK2" s="198"/>
      <c r="SLL2" s="198"/>
      <c r="SLM2" s="198"/>
      <c r="SLN2" s="198"/>
      <c r="SLO2" s="198"/>
      <c r="SLP2" s="198"/>
      <c r="SLQ2" s="198"/>
      <c r="SLR2" s="198"/>
      <c r="SLS2" s="198"/>
      <c r="SLT2" s="198"/>
      <c r="SLU2" s="198"/>
      <c r="SLV2" s="198"/>
      <c r="SLW2" s="198"/>
      <c r="SLX2" s="198"/>
      <c r="SLY2" s="198"/>
      <c r="SLZ2" s="198"/>
      <c r="SMA2" s="198"/>
      <c r="SMB2" s="198"/>
      <c r="SMC2" s="198"/>
      <c r="SMD2" s="198"/>
      <c r="SME2" s="198"/>
      <c r="SMF2" s="198"/>
      <c r="SMG2" s="198"/>
      <c r="SMH2" s="198"/>
      <c r="SMI2" s="198"/>
      <c r="SMJ2" s="198"/>
      <c r="SMK2" s="198"/>
      <c r="SML2" s="198"/>
      <c r="SMM2" s="198"/>
      <c r="SMN2" s="198"/>
      <c r="SMO2" s="198"/>
      <c r="SMP2" s="198"/>
      <c r="SMQ2" s="198"/>
      <c r="SMR2" s="198"/>
      <c r="SMS2" s="198"/>
      <c r="SMT2" s="198"/>
      <c r="SMU2" s="198"/>
      <c r="SMV2" s="198"/>
      <c r="SMW2" s="198"/>
      <c r="SMX2" s="198"/>
      <c r="SMY2" s="198"/>
      <c r="SMZ2" s="198"/>
      <c r="SNA2" s="198"/>
      <c r="SNB2" s="198"/>
      <c r="SNC2" s="198"/>
      <c r="SND2" s="198"/>
      <c r="SNE2" s="198"/>
      <c r="SNF2" s="198"/>
      <c r="SNG2" s="198"/>
      <c r="SNH2" s="198"/>
      <c r="SNI2" s="198"/>
      <c r="SNJ2" s="198"/>
      <c r="SNK2" s="198"/>
      <c r="SNL2" s="198"/>
      <c r="SNM2" s="198"/>
      <c r="SNN2" s="198"/>
      <c r="SNO2" s="198"/>
      <c r="SNP2" s="198"/>
      <c r="SNQ2" s="198"/>
      <c r="SNR2" s="198"/>
      <c r="SNS2" s="198"/>
      <c r="SNT2" s="198"/>
      <c r="SNU2" s="198"/>
      <c r="SNV2" s="198"/>
      <c r="SNW2" s="198"/>
      <c r="SNX2" s="198"/>
      <c r="SNY2" s="198"/>
      <c r="SNZ2" s="198"/>
      <c r="SOA2" s="198"/>
      <c r="SOB2" s="198"/>
      <c r="SOC2" s="198"/>
      <c r="SOD2" s="198"/>
      <c r="SOE2" s="198"/>
      <c r="SOF2" s="198"/>
      <c r="SOG2" s="198"/>
      <c r="SOH2" s="198"/>
      <c r="SOI2" s="198"/>
      <c r="SOJ2" s="198"/>
      <c r="SOK2" s="198"/>
      <c r="SOL2" s="198"/>
      <c r="SOM2" s="198"/>
      <c r="SON2" s="198"/>
      <c r="SOO2" s="198"/>
      <c r="SOP2" s="198"/>
      <c r="SOQ2" s="198"/>
      <c r="SOR2" s="198"/>
      <c r="SOS2" s="198"/>
      <c r="SOT2" s="198"/>
      <c r="SOU2" s="198"/>
      <c r="SOV2" s="198"/>
      <c r="SOW2" s="198"/>
      <c r="SOX2" s="198"/>
      <c r="SOY2" s="198"/>
      <c r="SOZ2" s="198"/>
      <c r="SPA2" s="198"/>
      <c r="SPB2" s="198"/>
      <c r="SPC2" s="198"/>
      <c r="SPD2" s="198"/>
      <c r="SPE2" s="198"/>
      <c r="SPF2" s="198"/>
      <c r="SPG2" s="198"/>
      <c r="SPH2" s="198"/>
      <c r="SPI2" s="198"/>
      <c r="SPJ2" s="198"/>
      <c r="SPK2" s="198"/>
      <c r="SPL2" s="198"/>
      <c r="SPM2" s="198"/>
      <c r="SPN2" s="198"/>
      <c r="SPO2" s="198"/>
      <c r="SPP2" s="198"/>
      <c r="SPQ2" s="198"/>
      <c r="SPR2" s="198"/>
      <c r="SPS2" s="198"/>
      <c r="SPT2" s="198"/>
      <c r="SPU2" s="198"/>
      <c r="SPV2" s="198"/>
      <c r="SPW2" s="198"/>
      <c r="SPX2" s="198"/>
      <c r="SPY2" s="198"/>
      <c r="SPZ2" s="198"/>
      <c r="SQA2" s="198"/>
      <c r="SQB2" s="198"/>
      <c r="SQC2" s="198"/>
      <c r="SQD2" s="198"/>
      <c r="SQE2" s="198"/>
      <c r="SQF2" s="198"/>
      <c r="SQG2" s="198"/>
      <c r="SQH2" s="198"/>
      <c r="SQI2" s="198"/>
      <c r="SQJ2" s="198"/>
      <c r="SQK2" s="198"/>
      <c r="SQL2" s="198"/>
      <c r="SQM2" s="198"/>
      <c r="SQN2" s="198"/>
      <c r="SQO2" s="198"/>
      <c r="SQP2" s="198"/>
      <c r="SQQ2" s="198"/>
      <c r="SQR2" s="198"/>
      <c r="SQS2" s="198"/>
      <c r="SQT2" s="198"/>
      <c r="SQU2" s="198"/>
      <c r="SQV2" s="198"/>
      <c r="SQW2" s="198"/>
      <c r="SQX2" s="198"/>
      <c r="SQY2" s="198"/>
      <c r="SQZ2" s="198"/>
      <c r="SRA2" s="198"/>
      <c r="SRB2" s="198"/>
      <c r="SRC2" s="198"/>
      <c r="SRD2" s="198"/>
      <c r="SRE2" s="198"/>
      <c r="SRF2" s="198"/>
      <c r="SRG2" s="198"/>
      <c r="SRH2" s="198"/>
      <c r="SRI2" s="198"/>
      <c r="SRJ2" s="198"/>
      <c r="SRK2" s="198"/>
      <c r="SRL2" s="198"/>
      <c r="SRM2" s="198"/>
      <c r="SRN2" s="198"/>
      <c r="SRO2" s="198"/>
      <c r="SRP2" s="198"/>
      <c r="SRQ2" s="198"/>
      <c r="SRR2" s="198"/>
      <c r="SRS2" s="198"/>
      <c r="SRT2" s="198"/>
      <c r="SRU2" s="198"/>
      <c r="SRV2" s="198"/>
      <c r="SRW2" s="198"/>
      <c r="SRX2" s="198"/>
      <c r="SRY2" s="198"/>
      <c r="SRZ2" s="198"/>
      <c r="SSA2" s="198"/>
      <c r="SSB2" s="198"/>
      <c r="SSC2" s="198"/>
      <c r="SSD2" s="198"/>
      <c r="SSE2" s="198"/>
      <c r="SSF2" s="198"/>
      <c r="SSG2" s="198"/>
      <c r="SSH2" s="198"/>
      <c r="SSI2" s="198"/>
      <c r="SSJ2" s="198"/>
      <c r="SSK2" s="198"/>
      <c r="SSL2" s="198"/>
      <c r="SSM2" s="198"/>
      <c r="SSN2" s="198"/>
      <c r="SSO2" s="198"/>
      <c r="SSP2" s="198"/>
      <c r="SSQ2" s="198"/>
      <c r="SSR2" s="198"/>
      <c r="SSS2" s="198"/>
      <c r="SST2" s="198"/>
      <c r="SSU2" s="198"/>
      <c r="SSV2" s="198"/>
      <c r="SSW2" s="198"/>
      <c r="SSX2" s="198"/>
      <c r="SSY2" s="198"/>
      <c r="SSZ2" s="198"/>
      <c r="STA2" s="198"/>
      <c r="STB2" s="198"/>
      <c r="STC2" s="198"/>
      <c r="STD2" s="198"/>
      <c r="STE2" s="198"/>
      <c r="STF2" s="198"/>
      <c r="STG2" s="198"/>
      <c r="STH2" s="198"/>
      <c r="STI2" s="198"/>
      <c r="STJ2" s="198"/>
      <c r="STK2" s="198"/>
      <c r="STL2" s="198"/>
      <c r="STM2" s="198"/>
      <c r="STN2" s="198"/>
      <c r="STO2" s="198"/>
      <c r="STP2" s="198"/>
      <c r="STQ2" s="198"/>
      <c r="STR2" s="198"/>
      <c r="STS2" s="198"/>
      <c r="STT2" s="198"/>
      <c r="STU2" s="198"/>
      <c r="STV2" s="198"/>
      <c r="STW2" s="198"/>
      <c r="STX2" s="198"/>
      <c r="STY2" s="198"/>
      <c r="STZ2" s="198"/>
      <c r="SUA2" s="198"/>
      <c r="SUB2" s="198"/>
      <c r="SUC2" s="198"/>
      <c r="SUD2" s="198"/>
      <c r="SUE2" s="198"/>
      <c r="SUF2" s="198"/>
      <c r="SUG2" s="198"/>
      <c r="SUH2" s="198"/>
      <c r="SUI2" s="198"/>
      <c r="SUJ2" s="198"/>
      <c r="SUK2" s="198"/>
      <c r="SUL2" s="198"/>
      <c r="SUM2" s="198"/>
      <c r="SUN2" s="198"/>
      <c r="SUO2" s="198"/>
      <c r="SUP2" s="198"/>
      <c r="SUQ2" s="198"/>
      <c r="SUR2" s="198"/>
      <c r="SUS2" s="198"/>
      <c r="SUT2" s="198"/>
      <c r="SUU2" s="198"/>
      <c r="SUV2" s="198"/>
      <c r="SUW2" s="198"/>
      <c r="SUX2" s="198"/>
      <c r="SUY2" s="198"/>
      <c r="SUZ2" s="198"/>
      <c r="SVA2" s="198"/>
      <c r="SVB2" s="198"/>
      <c r="SVC2" s="198"/>
      <c r="SVD2" s="198"/>
      <c r="SVE2" s="198"/>
      <c r="SVF2" s="198"/>
      <c r="SVG2" s="198"/>
      <c r="SVH2" s="198"/>
      <c r="SVI2" s="198"/>
      <c r="SVJ2" s="198"/>
      <c r="SVK2" s="198"/>
      <c r="SVL2" s="198"/>
      <c r="SVM2" s="198"/>
      <c r="SVN2" s="198"/>
      <c r="SVO2" s="198"/>
      <c r="SVP2" s="198"/>
      <c r="SVQ2" s="198"/>
      <c r="SVR2" s="198"/>
      <c r="SVS2" s="198"/>
      <c r="SVT2" s="198"/>
      <c r="SVU2" s="198"/>
      <c r="SVV2" s="198"/>
      <c r="SVW2" s="198"/>
      <c r="SVX2" s="198"/>
      <c r="SVY2" s="198"/>
      <c r="SVZ2" s="198"/>
      <c r="SWA2" s="198"/>
      <c r="SWB2" s="198"/>
      <c r="SWC2" s="198"/>
      <c r="SWD2" s="198"/>
      <c r="SWE2" s="198"/>
      <c r="SWF2" s="198"/>
      <c r="SWG2" s="198"/>
      <c r="SWH2" s="198"/>
      <c r="SWI2" s="198"/>
      <c r="SWJ2" s="198"/>
      <c r="SWK2" s="198"/>
      <c r="SWL2" s="198"/>
      <c r="SWM2" s="198"/>
      <c r="SWN2" s="198"/>
      <c r="SWO2" s="198"/>
      <c r="SWP2" s="198"/>
      <c r="SWQ2" s="198"/>
      <c r="SWR2" s="198"/>
      <c r="SWS2" s="198"/>
      <c r="SWT2" s="198"/>
      <c r="SWU2" s="198"/>
      <c r="SWV2" s="198"/>
      <c r="SWW2" s="198"/>
      <c r="SWX2" s="198"/>
      <c r="SWY2" s="198"/>
      <c r="SWZ2" s="198"/>
      <c r="SXA2" s="198"/>
      <c r="SXB2" s="198"/>
      <c r="SXC2" s="198"/>
      <c r="SXD2" s="198"/>
      <c r="SXE2" s="198"/>
      <c r="SXF2" s="198"/>
      <c r="SXG2" s="198"/>
      <c r="SXH2" s="198"/>
      <c r="SXI2" s="198"/>
      <c r="SXJ2" s="198"/>
      <c r="SXK2" s="198"/>
      <c r="SXL2" s="198"/>
      <c r="SXM2" s="198"/>
      <c r="SXN2" s="198"/>
      <c r="SXO2" s="198"/>
      <c r="SXP2" s="198"/>
      <c r="SXQ2" s="198"/>
      <c r="SXR2" s="198"/>
      <c r="SXS2" s="198"/>
      <c r="SXT2" s="198"/>
      <c r="SXU2" s="198"/>
      <c r="SXV2" s="198"/>
      <c r="SXW2" s="198"/>
      <c r="SXX2" s="198"/>
      <c r="SXY2" s="198"/>
      <c r="SXZ2" s="198"/>
      <c r="SYA2" s="198"/>
      <c r="SYB2" s="198"/>
      <c r="SYC2" s="198"/>
      <c r="SYD2" s="198"/>
      <c r="SYE2" s="198"/>
      <c r="SYF2" s="198"/>
      <c r="SYG2" s="198"/>
      <c r="SYH2" s="198"/>
      <c r="SYI2" s="198"/>
      <c r="SYJ2" s="198"/>
      <c r="SYK2" s="198"/>
      <c r="SYL2" s="198"/>
      <c r="SYM2" s="198"/>
      <c r="SYN2" s="198"/>
      <c r="SYO2" s="198"/>
      <c r="SYP2" s="198"/>
      <c r="SYQ2" s="198"/>
      <c r="SYR2" s="198"/>
      <c r="SYS2" s="198"/>
      <c r="SYT2" s="198"/>
      <c r="SYU2" s="198"/>
      <c r="SYV2" s="198"/>
      <c r="SYW2" s="198"/>
      <c r="SYX2" s="198"/>
      <c r="SYY2" s="198"/>
      <c r="SYZ2" s="198"/>
      <c r="SZA2" s="198"/>
      <c r="SZB2" s="198"/>
      <c r="SZC2" s="198"/>
      <c r="SZD2" s="198"/>
      <c r="SZE2" s="198"/>
      <c r="SZF2" s="198"/>
      <c r="SZG2" s="198"/>
      <c r="SZH2" s="198"/>
      <c r="SZI2" s="198"/>
      <c r="SZJ2" s="198"/>
      <c r="SZK2" s="198"/>
      <c r="SZL2" s="198"/>
      <c r="SZM2" s="198"/>
      <c r="SZN2" s="198"/>
      <c r="SZO2" s="198"/>
      <c r="SZP2" s="198"/>
      <c r="SZQ2" s="198"/>
      <c r="SZR2" s="198"/>
      <c r="SZS2" s="198"/>
      <c r="SZT2" s="198"/>
      <c r="SZU2" s="198"/>
      <c r="SZV2" s="198"/>
      <c r="SZW2" s="198"/>
      <c r="SZX2" s="198"/>
      <c r="SZY2" s="198"/>
      <c r="SZZ2" s="198"/>
      <c r="TAA2" s="198"/>
      <c r="TAB2" s="198"/>
      <c r="TAC2" s="198"/>
      <c r="TAD2" s="198"/>
      <c r="TAE2" s="198"/>
      <c r="TAF2" s="198"/>
      <c r="TAG2" s="198"/>
      <c r="TAH2" s="198"/>
      <c r="TAI2" s="198"/>
      <c r="TAJ2" s="198"/>
      <c r="TAK2" s="198"/>
      <c r="TAL2" s="198"/>
      <c r="TAM2" s="198"/>
      <c r="TAN2" s="198"/>
      <c r="TAO2" s="198"/>
      <c r="TAP2" s="198"/>
      <c r="TAQ2" s="198"/>
      <c r="TAR2" s="198"/>
      <c r="TAS2" s="198"/>
      <c r="TAT2" s="198"/>
      <c r="TAU2" s="198"/>
      <c r="TAV2" s="198"/>
      <c r="TAW2" s="198"/>
      <c r="TAX2" s="198"/>
      <c r="TAY2" s="198"/>
      <c r="TAZ2" s="198"/>
      <c r="TBA2" s="198"/>
      <c r="TBB2" s="198"/>
      <c r="TBC2" s="198"/>
      <c r="TBD2" s="198"/>
      <c r="TBE2" s="198"/>
      <c r="TBF2" s="198"/>
      <c r="TBG2" s="198"/>
      <c r="TBH2" s="198"/>
      <c r="TBI2" s="198"/>
      <c r="TBJ2" s="198"/>
      <c r="TBK2" s="198"/>
      <c r="TBL2" s="198"/>
      <c r="TBM2" s="198"/>
      <c r="TBN2" s="198"/>
      <c r="TBO2" s="198"/>
      <c r="TBP2" s="198"/>
      <c r="TBQ2" s="198"/>
      <c r="TBR2" s="198"/>
      <c r="TBS2" s="198"/>
      <c r="TBT2" s="198"/>
      <c r="TBU2" s="198"/>
      <c r="TBV2" s="198"/>
      <c r="TBW2" s="198"/>
      <c r="TBX2" s="198"/>
      <c r="TBY2" s="198"/>
      <c r="TBZ2" s="198"/>
      <c r="TCA2" s="198"/>
      <c r="TCB2" s="198"/>
      <c r="TCC2" s="198"/>
      <c r="TCD2" s="198"/>
      <c r="TCE2" s="198"/>
      <c r="TCF2" s="198"/>
      <c r="TCG2" s="198"/>
      <c r="TCH2" s="198"/>
      <c r="TCI2" s="198"/>
      <c r="TCJ2" s="198"/>
      <c r="TCK2" s="198"/>
      <c r="TCL2" s="198"/>
      <c r="TCM2" s="198"/>
      <c r="TCN2" s="198"/>
      <c r="TCO2" s="198"/>
      <c r="TCP2" s="198"/>
      <c r="TCQ2" s="198"/>
      <c r="TCR2" s="198"/>
      <c r="TCS2" s="198"/>
      <c r="TCT2" s="198"/>
      <c r="TCU2" s="198"/>
      <c r="TCV2" s="198"/>
      <c r="TCW2" s="198"/>
      <c r="TCX2" s="198"/>
      <c r="TCY2" s="198"/>
      <c r="TCZ2" s="198"/>
      <c r="TDA2" s="198"/>
      <c r="TDB2" s="198"/>
      <c r="TDC2" s="198"/>
      <c r="TDD2" s="198"/>
      <c r="TDE2" s="198"/>
      <c r="TDF2" s="198"/>
      <c r="TDG2" s="198"/>
      <c r="TDH2" s="198"/>
      <c r="TDI2" s="198"/>
      <c r="TDJ2" s="198"/>
      <c r="TDK2" s="198"/>
      <c r="TDL2" s="198"/>
      <c r="TDM2" s="198"/>
      <c r="TDN2" s="198"/>
      <c r="TDO2" s="198"/>
      <c r="TDP2" s="198"/>
      <c r="TDQ2" s="198"/>
      <c r="TDR2" s="198"/>
      <c r="TDS2" s="198"/>
      <c r="TDT2" s="198"/>
      <c r="TDU2" s="198"/>
      <c r="TDV2" s="198"/>
      <c r="TDW2" s="198"/>
      <c r="TDX2" s="198"/>
      <c r="TDY2" s="198"/>
      <c r="TDZ2" s="198"/>
      <c r="TEA2" s="198"/>
      <c r="TEB2" s="198"/>
      <c r="TEC2" s="198"/>
      <c r="TED2" s="198"/>
      <c r="TEE2" s="198"/>
      <c r="TEF2" s="198"/>
      <c r="TEG2" s="198"/>
      <c r="TEH2" s="198"/>
      <c r="TEI2" s="198"/>
      <c r="TEJ2" s="198"/>
      <c r="TEK2" s="198"/>
      <c r="TEL2" s="198"/>
      <c r="TEM2" s="198"/>
      <c r="TEN2" s="198"/>
      <c r="TEO2" s="198"/>
      <c r="TEP2" s="198"/>
      <c r="TEQ2" s="198"/>
      <c r="TER2" s="198"/>
      <c r="TES2" s="198"/>
      <c r="TET2" s="198"/>
      <c r="TEU2" s="198"/>
      <c r="TEV2" s="198"/>
      <c r="TEW2" s="198"/>
      <c r="TEX2" s="198"/>
      <c r="TEY2" s="198"/>
      <c r="TEZ2" s="198"/>
      <c r="TFA2" s="198"/>
      <c r="TFB2" s="198"/>
      <c r="TFC2" s="198"/>
      <c r="TFD2" s="198"/>
      <c r="TFE2" s="198"/>
      <c r="TFF2" s="198"/>
      <c r="TFG2" s="198"/>
      <c r="TFH2" s="198"/>
      <c r="TFI2" s="198"/>
      <c r="TFJ2" s="198"/>
      <c r="TFK2" s="198"/>
      <c r="TFL2" s="198"/>
      <c r="TFM2" s="198"/>
      <c r="TFN2" s="198"/>
      <c r="TFO2" s="198"/>
      <c r="TFP2" s="198"/>
      <c r="TFQ2" s="198"/>
      <c r="TFR2" s="198"/>
      <c r="TFS2" s="198"/>
      <c r="TFT2" s="198"/>
      <c r="TFU2" s="198"/>
      <c r="TFV2" s="198"/>
      <c r="TFW2" s="198"/>
      <c r="TFX2" s="198"/>
      <c r="TFY2" s="198"/>
      <c r="TFZ2" s="198"/>
      <c r="TGA2" s="198"/>
      <c r="TGB2" s="198"/>
      <c r="TGC2" s="198"/>
      <c r="TGD2" s="198"/>
      <c r="TGE2" s="198"/>
      <c r="TGF2" s="198"/>
      <c r="TGG2" s="198"/>
      <c r="TGH2" s="198"/>
      <c r="TGI2" s="198"/>
      <c r="TGJ2" s="198"/>
      <c r="TGK2" s="198"/>
      <c r="TGL2" s="198"/>
      <c r="TGM2" s="198"/>
      <c r="TGN2" s="198"/>
      <c r="TGO2" s="198"/>
      <c r="TGP2" s="198"/>
      <c r="TGQ2" s="198"/>
      <c r="TGR2" s="198"/>
      <c r="TGS2" s="198"/>
      <c r="TGT2" s="198"/>
      <c r="TGU2" s="198"/>
      <c r="TGV2" s="198"/>
      <c r="TGW2" s="198"/>
      <c r="TGX2" s="198"/>
      <c r="TGY2" s="198"/>
      <c r="TGZ2" s="198"/>
      <c r="THA2" s="198"/>
      <c r="THB2" s="198"/>
      <c r="THC2" s="198"/>
      <c r="THD2" s="198"/>
      <c r="THE2" s="198"/>
      <c r="THF2" s="198"/>
      <c r="THG2" s="198"/>
      <c r="THH2" s="198"/>
      <c r="THI2" s="198"/>
      <c r="THJ2" s="198"/>
      <c r="THK2" s="198"/>
      <c r="THL2" s="198"/>
      <c r="THM2" s="198"/>
      <c r="THN2" s="198"/>
      <c r="THO2" s="198"/>
      <c r="THP2" s="198"/>
      <c r="THQ2" s="198"/>
      <c r="THR2" s="198"/>
      <c r="THS2" s="198"/>
      <c r="THT2" s="198"/>
      <c r="THU2" s="198"/>
      <c r="THV2" s="198"/>
      <c r="THW2" s="198"/>
      <c r="THX2" s="198"/>
      <c r="THY2" s="198"/>
      <c r="THZ2" s="198"/>
      <c r="TIA2" s="198"/>
      <c r="TIB2" s="198"/>
      <c r="TIC2" s="198"/>
      <c r="TID2" s="198"/>
      <c r="TIE2" s="198"/>
      <c r="TIF2" s="198"/>
      <c r="TIG2" s="198"/>
      <c r="TIH2" s="198"/>
      <c r="TII2" s="198"/>
      <c r="TIJ2" s="198"/>
      <c r="TIK2" s="198"/>
      <c r="TIL2" s="198"/>
      <c r="TIM2" s="198"/>
      <c r="TIN2" s="198"/>
      <c r="TIO2" s="198"/>
      <c r="TIP2" s="198"/>
      <c r="TIQ2" s="198"/>
      <c r="TIR2" s="198"/>
      <c r="TIS2" s="198"/>
      <c r="TIT2" s="198"/>
      <c r="TIU2" s="198"/>
      <c r="TIV2" s="198"/>
      <c r="TIW2" s="198"/>
      <c r="TIX2" s="198"/>
      <c r="TIY2" s="198"/>
      <c r="TIZ2" s="198"/>
      <c r="TJA2" s="198"/>
      <c r="TJB2" s="198"/>
      <c r="TJC2" s="198"/>
      <c r="TJD2" s="198"/>
      <c r="TJE2" s="198"/>
      <c r="TJF2" s="198"/>
      <c r="TJG2" s="198"/>
      <c r="TJH2" s="198"/>
      <c r="TJI2" s="198"/>
      <c r="TJJ2" s="198"/>
      <c r="TJK2" s="198"/>
      <c r="TJL2" s="198"/>
      <c r="TJM2" s="198"/>
      <c r="TJN2" s="198"/>
      <c r="TJO2" s="198"/>
      <c r="TJP2" s="198"/>
      <c r="TJQ2" s="198"/>
      <c r="TJR2" s="198"/>
      <c r="TJS2" s="198"/>
      <c r="TJT2" s="198"/>
      <c r="TJU2" s="198"/>
      <c r="TJV2" s="198"/>
      <c r="TJW2" s="198"/>
      <c r="TJX2" s="198"/>
      <c r="TJY2" s="198"/>
      <c r="TJZ2" s="198"/>
      <c r="TKA2" s="198"/>
      <c r="TKB2" s="198"/>
      <c r="TKC2" s="198"/>
      <c r="TKD2" s="198"/>
      <c r="TKE2" s="198"/>
      <c r="TKF2" s="198"/>
      <c r="TKG2" s="198"/>
      <c r="TKH2" s="198"/>
      <c r="TKI2" s="198"/>
      <c r="TKJ2" s="198"/>
      <c r="TKK2" s="198"/>
      <c r="TKL2" s="198"/>
      <c r="TKM2" s="198"/>
      <c r="TKN2" s="198"/>
      <c r="TKO2" s="198"/>
      <c r="TKP2" s="198"/>
      <c r="TKQ2" s="198"/>
      <c r="TKR2" s="198"/>
      <c r="TKS2" s="198"/>
      <c r="TKT2" s="198"/>
      <c r="TKU2" s="198"/>
      <c r="TKV2" s="198"/>
      <c r="TKW2" s="198"/>
      <c r="TKX2" s="198"/>
      <c r="TKY2" s="198"/>
      <c r="TKZ2" s="198"/>
      <c r="TLA2" s="198"/>
      <c r="TLB2" s="198"/>
      <c r="TLC2" s="198"/>
      <c r="TLD2" s="198"/>
      <c r="TLE2" s="198"/>
      <c r="TLF2" s="198"/>
      <c r="TLG2" s="198"/>
      <c r="TLH2" s="198"/>
      <c r="TLI2" s="198"/>
      <c r="TLJ2" s="198"/>
      <c r="TLK2" s="198"/>
      <c r="TLL2" s="198"/>
      <c r="TLM2" s="198"/>
      <c r="TLN2" s="198"/>
      <c r="TLO2" s="198"/>
      <c r="TLP2" s="198"/>
      <c r="TLQ2" s="198"/>
      <c r="TLR2" s="198"/>
      <c r="TLS2" s="198"/>
      <c r="TLT2" s="198"/>
      <c r="TLU2" s="198"/>
      <c r="TLV2" s="198"/>
      <c r="TLW2" s="198"/>
      <c r="TLX2" s="198"/>
      <c r="TLY2" s="198"/>
      <c r="TLZ2" s="198"/>
      <c r="TMA2" s="198"/>
      <c r="TMB2" s="198"/>
      <c r="TMC2" s="198"/>
      <c r="TMD2" s="198"/>
      <c r="TME2" s="198"/>
      <c r="TMF2" s="198"/>
      <c r="TMG2" s="198"/>
      <c r="TMH2" s="198"/>
      <c r="TMI2" s="198"/>
      <c r="TMJ2" s="198"/>
      <c r="TMK2" s="198"/>
      <c r="TML2" s="198"/>
      <c r="TMM2" s="198"/>
      <c r="TMN2" s="198"/>
      <c r="TMO2" s="198"/>
      <c r="TMP2" s="198"/>
      <c r="TMQ2" s="198"/>
      <c r="TMR2" s="198"/>
      <c r="TMS2" s="198"/>
      <c r="TMT2" s="198"/>
      <c r="TMU2" s="198"/>
      <c r="TMV2" s="198"/>
      <c r="TMW2" s="198"/>
      <c r="TMX2" s="198"/>
      <c r="TMY2" s="198"/>
      <c r="TMZ2" s="198"/>
      <c r="TNA2" s="198"/>
      <c r="TNB2" s="198"/>
      <c r="TNC2" s="198"/>
      <c r="TND2" s="198"/>
      <c r="TNE2" s="198"/>
      <c r="TNF2" s="198"/>
      <c r="TNG2" s="198"/>
      <c r="TNH2" s="198"/>
      <c r="TNI2" s="198"/>
      <c r="TNJ2" s="198"/>
      <c r="TNK2" s="198"/>
      <c r="TNL2" s="198"/>
      <c r="TNM2" s="198"/>
      <c r="TNN2" s="198"/>
      <c r="TNO2" s="198"/>
      <c r="TNP2" s="198"/>
      <c r="TNQ2" s="198"/>
      <c r="TNR2" s="198"/>
      <c r="TNS2" s="198"/>
      <c r="TNT2" s="198"/>
      <c r="TNU2" s="198"/>
      <c r="TNV2" s="198"/>
      <c r="TNW2" s="198"/>
      <c r="TNX2" s="198"/>
      <c r="TNY2" s="198"/>
      <c r="TNZ2" s="198"/>
      <c r="TOA2" s="198"/>
      <c r="TOB2" s="198"/>
      <c r="TOC2" s="198"/>
      <c r="TOD2" s="198"/>
      <c r="TOE2" s="198"/>
      <c r="TOF2" s="198"/>
      <c r="TOG2" s="198"/>
      <c r="TOH2" s="198"/>
      <c r="TOI2" s="198"/>
      <c r="TOJ2" s="198"/>
      <c r="TOK2" s="198"/>
      <c r="TOL2" s="198"/>
      <c r="TOM2" s="198"/>
      <c r="TON2" s="198"/>
      <c r="TOO2" s="198"/>
      <c r="TOP2" s="198"/>
      <c r="TOQ2" s="198"/>
      <c r="TOR2" s="198"/>
      <c r="TOS2" s="198"/>
      <c r="TOT2" s="198"/>
      <c r="TOU2" s="198"/>
      <c r="TOV2" s="198"/>
      <c r="TOW2" s="198"/>
      <c r="TOX2" s="198"/>
      <c r="TOY2" s="198"/>
      <c r="TOZ2" s="198"/>
      <c r="TPA2" s="198"/>
      <c r="TPB2" s="198"/>
      <c r="TPC2" s="198"/>
      <c r="TPD2" s="198"/>
      <c r="TPE2" s="198"/>
      <c r="TPF2" s="198"/>
      <c r="TPG2" s="198"/>
      <c r="TPH2" s="198"/>
      <c r="TPI2" s="198"/>
      <c r="TPJ2" s="198"/>
      <c r="TPK2" s="198"/>
      <c r="TPL2" s="198"/>
      <c r="TPM2" s="198"/>
      <c r="TPN2" s="198"/>
      <c r="TPO2" s="198"/>
      <c r="TPP2" s="198"/>
      <c r="TPQ2" s="198"/>
      <c r="TPR2" s="198"/>
      <c r="TPS2" s="198"/>
      <c r="TPT2" s="198"/>
      <c r="TPU2" s="198"/>
      <c r="TPV2" s="198"/>
      <c r="TPW2" s="198"/>
      <c r="TPX2" s="198"/>
      <c r="TPY2" s="198"/>
      <c r="TPZ2" s="198"/>
      <c r="TQA2" s="198"/>
      <c r="TQB2" s="198"/>
      <c r="TQC2" s="198"/>
      <c r="TQD2" s="198"/>
      <c r="TQE2" s="198"/>
      <c r="TQF2" s="198"/>
      <c r="TQG2" s="198"/>
      <c r="TQH2" s="198"/>
      <c r="TQI2" s="198"/>
      <c r="TQJ2" s="198"/>
      <c r="TQK2" s="198"/>
      <c r="TQL2" s="198"/>
      <c r="TQM2" s="198"/>
      <c r="TQN2" s="198"/>
      <c r="TQO2" s="198"/>
      <c r="TQP2" s="198"/>
      <c r="TQQ2" s="198"/>
      <c r="TQR2" s="198"/>
      <c r="TQS2" s="198"/>
      <c r="TQT2" s="198"/>
      <c r="TQU2" s="198"/>
      <c r="TQV2" s="198"/>
      <c r="TQW2" s="198"/>
      <c r="TQX2" s="198"/>
      <c r="TQY2" s="198"/>
      <c r="TQZ2" s="198"/>
      <c r="TRA2" s="198"/>
      <c r="TRB2" s="198"/>
      <c r="TRC2" s="198"/>
      <c r="TRD2" s="198"/>
      <c r="TRE2" s="198"/>
      <c r="TRF2" s="198"/>
      <c r="TRG2" s="198"/>
      <c r="TRH2" s="198"/>
      <c r="TRI2" s="198"/>
      <c r="TRJ2" s="198"/>
      <c r="TRK2" s="198"/>
      <c r="TRL2" s="198"/>
      <c r="TRM2" s="198"/>
      <c r="TRN2" s="198"/>
      <c r="TRO2" s="198"/>
      <c r="TRP2" s="198"/>
      <c r="TRQ2" s="198"/>
      <c r="TRR2" s="198"/>
      <c r="TRS2" s="198"/>
      <c r="TRT2" s="198"/>
      <c r="TRU2" s="198"/>
      <c r="TRV2" s="198"/>
      <c r="TRW2" s="198"/>
      <c r="TRX2" s="198"/>
      <c r="TRY2" s="198"/>
      <c r="TRZ2" s="198"/>
      <c r="TSA2" s="198"/>
      <c r="TSB2" s="198"/>
      <c r="TSC2" s="198"/>
      <c r="TSD2" s="198"/>
      <c r="TSE2" s="198"/>
      <c r="TSF2" s="198"/>
      <c r="TSG2" s="198"/>
      <c r="TSH2" s="198"/>
      <c r="TSI2" s="198"/>
      <c r="TSJ2" s="198"/>
      <c r="TSK2" s="198"/>
      <c r="TSL2" s="198"/>
      <c r="TSM2" s="198"/>
      <c r="TSN2" s="198"/>
      <c r="TSO2" s="198"/>
      <c r="TSP2" s="198"/>
      <c r="TSQ2" s="198"/>
      <c r="TSR2" s="198"/>
      <c r="TSS2" s="198"/>
      <c r="TST2" s="198"/>
      <c r="TSU2" s="198"/>
      <c r="TSV2" s="198"/>
      <c r="TSW2" s="198"/>
      <c r="TSX2" s="198"/>
      <c r="TSY2" s="198"/>
      <c r="TSZ2" s="198"/>
      <c r="TTA2" s="198"/>
      <c r="TTB2" s="198"/>
      <c r="TTC2" s="198"/>
      <c r="TTD2" s="198"/>
      <c r="TTE2" s="198"/>
      <c r="TTF2" s="198"/>
      <c r="TTG2" s="198"/>
      <c r="TTH2" s="198"/>
      <c r="TTI2" s="198"/>
      <c r="TTJ2" s="198"/>
      <c r="TTK2" s="198"/>
      <c r="TTL2" s="198"/>
      <c r="TTM2" s="198"/>
      <c r="TTN2" s="198"/>
      <c r="TTO2" s="198"/>
      <c r="TTP2" s="198"/>
      <c r="TTQ2" s="198"/>
      <c r="TTR2" s="198"/>
      <c r="TTS2" s="198"/>
      <c r="TTT2" s="198"/>
      <c r="TTU2" s="198"/>
      <c r="TTV2" s="198"/>
      <c r="TTW2" s="198"/>
      <c r="TTX2" s="198"/>
      <c r="TTY2" s="198"/>
      <c r="TTZ2" s="198"/>
      <c r="TUA2" s="198"/>
      <c r="TUB2" s="198"/>
      <c r="TUC2" s="198"/>
      <c r="TUD2" s="198"/>
      <c r="TUE2" s="198"/>
      <c r="TUF2" s="198"/>
      <c r="TUG2" s="198"/>
      <c r="TUH2" s="198"/>
      <c r="TUI2" s="198"/>
      <c r="TUJ2" s="198"/>
      <c r="TUK2" s="198"/>
      <c r="TUL2" s="198"/>
      <c r="TUM2" s="198"/>
      <c r="TUN2" s="198"/>
      <c r="TUO2" s="198"/>
      <c r="TUP2" s="198"/>
      <c r="TUQ2" s="198"/>
      <c r="TUR2" s="198"/>
      <c r="TUS2" s="198"/>
      <c r="TUT2" s="198"/>
      <c r="TUU2" s="198"/>
      <c r="TUV2" s="198"/>
      <c r="TUW2" s="198"/>
      <c r="TUX2" s="198"/>
      <c r="TUY2" s="198"/>
      <c r="TUZ2" s="198"/>
      <c r="TVA2" s="198"/>
      <c r="TVB2" s="198"/>
      <c r="TVC2" s="198"/>
      <c r="TVD2" s="198"/>
      <c r="TVE2" s="198"/>
      <c r="TVF2" s="198"/>
      <c r="TVG2" s="198"/>
      <c r="TVH2" s="198"/>
      <c r="TVI2" s="198"/>
      <c r="TVJ2" s="198"/>
      <c r="TVK2" s="198"/>
      <c r="TVL2" s="198"/>
      <c r="TVM2" s="198"/>
      <c r="TVN2" s="198"/>
      <c r="TVO2" s="198"/>
      <c r="TVP2" s="198"/>
      <c r="TVQ2" s="198"/>
      <c r="TVR2" s="198"/>
      <c r="TVS2" s="198"/>
      <c r="TVT2" s="198"/>
      <c r="TVU2" s="198"/>
      <c r="TVV2" s="198"/>
      <c r="TVW2" s="198"/>
      <c r="TVX2" s="198"/>
      <c r="TVY2" s="198"/>
      <c r="TVZ2" s="198"/>
      <c r="TWA2" s="198"/>
      <c r="TWB2" s="198"/>
      <c r="TWC2" s="198"/>
      <c r="TWD2" s="198"/>
      <c r="TWE2" s="198"/>
      <c r="TWF2" s="198"/>
      <c r="TWG2" s="198"/>
      <c r="TWH2" s="198"/>
      <c r="TWI2" s="198"/>
      <c r="TWJ2" s="198"/>
      <c r="TWK2" s="198"/>
      <c r="TWL2" s="198"/>
      <c r="TWM2" s="198"/>
      <c r="TWN2" s="198"/>
      <c r="TWO2" s="198"/>
      <c r="TWP2" s="198"/>
      <c r="TWQ2" s="198"/>
      <c r="TWR2" s="198"/>
      <c r="TWS2" s="198"/>
      <c r="TWT2" s="198"/>
      <c r="TWU2" s="198"/>
      <c r="TWV2" s="198"/>
      <c r="TWW2" s="198"/>
      <c r="TWX2" s="198"/>
      <c r="TWY2" s="198"/>
      <c r="TWZ2" s="198"/>
      <c r="TXA2" s="198"/>
      <c r="TXB2" s="198"/>
      <c r="TXC2" s="198"/>
      <c r="TXD2" s="198"/>
      <c r="TXE2" s="198"/>
      <c r="TXF2" s="198"/>
      <c r="TXG2" s="198"/>
      <c r="TXH2" s="198"/>
      <c r="TXI2" s="198"/>
      <c r="TXJ2" s="198"/>
      <c r="TXK2" s="198"/>
      <c r="TXL2" s="198"/>
      <c r="TXM2" s="198"/>
      <c r="TXN2" s="198"/>
      <c r="TXO2" s="198"/>
      <c r="TXP2" s="198"/>
      <c r="TXQ2" s="198"/>
      <c r="TXR2" s="198"/>
      <c r="TXS2" s="198"/>
      <c r="TXT2" s="198"/>
      <c r="TXU2" s="198"/>
      <c r="TXV2" s="198"/>
      <c r="TXW2" s="198"/>
      <c r="TXX2" s="198"/>
      <c r="TXY2" s="198"/>
      <c r="TXZ2" s="198"/>
      <c r="TYA2" s="198"/>
      <c r="TYB2" s="198"/>
      <c r="TYC2" s="198"/>
      <c r="TYD2" s="198"/>
      <c r="TYE2" s="198"/>
      <c r="TYF2" s="198"/>
      <c r="TYG2" s="198"/>
      <c r="TYH2" s="198"/>
      <c r="TYI2" s="198"/>
      <c r="TYJ2" s="198"/>
      <c r="TYK2" s="198"/>
      <c r="TYL2" s="198"/>
      <c r="TYM2" s="198"/>
      <c r="TYN2" s="198"/>
      <c r="TYO2" s="198"/>
      <c r="TYP2" s="198"/>
      <c r="TYQ2" s="198"/>
      <c r="TYR2" s="198"/>
      <c r="TYS2" s="198"/>
      <c r="TYT2" s="198"/>
      <c r="TYU2" s="198"/>
      <c r="TYV2" s="198"/>
      <c r="TYW2" s="198"/>
      <c r="TYX2" s="198"/>
      <c r="TYY2" s="198"/>
      <c r="TYZ2" s="198"/>
      <c r="TZA2" s="198"/>
      <c r="TZB2" s="198"/>
      <c r="TZC2" s="198"/>
      <c r="TZD2" s="198"/>
      <c r="TZE2" s="198"/>
      <c r="TZF2" s="198"/>
      <c r="TZG2" s="198"/>
      <c r="TZH2" s="198"/>
      <c r="TZI2" s="198"/>
      <c r="TZJ2" s="198"/>
      <c r="TZK2" s="198"/>
      <c r="TZL2" s="198"/>
      <c r="TZM2" s="198"/>
      <c r="TZN2" s="198"/>
      <c r="TZO2" s="198"/>
      <c r="TZP2" s="198"/>
      <c r="TZQ2" s="198"/>
      <c r="TZR2" s="198"/>
      <c r="TZS2" s="198"/>
      <c r="TZT2" s="198"/>
      <c r="TZU2" s="198"/>
      <c r="TZV2" s="198"/>
      <c r="TZW2" s="198"/>
      <c r="TZX2" s="198"/>
      <c r="TZY2" s="198"/>
      <c r="TZZ2" s="198"/>
      <c r="UAA2" s="198"/>
      <c r="UAB2" s="198"/>
      <c r="UAC2" s="198"/>
      <c r="UAD2" s="198"/>
      <c r="UAE2" s="198"/>
      <c r="UAF2" s="198"/>
      <c r="UAG2" s="198"/>
      <c r="UAH2" s="198"/>
      <c r="UAI2" s="198"/>
      <c r="UAJ2" s="198"/>
      <c r="UAK2" s="198"/>
      <c r="UAL2" s="198"/>
      <c r="UAM2" s="198"/>
      <c r="UAN2" s="198"/>
      <c r="UAO2" s="198"/>
      <c r="UAP2" s="198"/>
      <c r="UAQ2" s="198"/>
      <c r="UAR2" s="198"/>
      <c r="UAS2" s="198"/>
      <c r="UAT2" s="198"/>
      <c r="UAU2" s="198"/>
      <c r="UAV2" s="198"/>
      <c r="UAW2" s="198"/>
      <c r="UAX2" s="198"/>
      <c r="UAY2" s="198"/>
      <c r="UAZ2" s="198"/>
      <c r="UBA2" s="198"/>
      <c r="UBB2" s="198"/>
      <c r="UBC2" s="198"/>
      <c r="UBD2" s="198"/>
      <c r="UBE2" s="198"/>
      <c r="UBF2" s="198"/>
      <c r="UBG2" s="198"/>
      <c r="UBH2" s="198"/>
      <c r="UBI2" s="198"/>
      <c r="UBJ2" s="198"/>
      <c r="UBK2" s="198"/>
      <c r="UBL2" s="198"/>
      <c r="UBM2" s="198"/>
      <c r="UBN2" s="198"/>
      <c r="UBO2" s="198"/>
      <c r="UBP2" s="198"/>
      <c r="UBQ2" s="198"/>
      <c r="UBR2" s="198"/>
      <c r="UBS2" s="198"/>
      <c r="UBT2" s="198"/>
      <c r="UBU2" s="198"/>
      <c r="UBV2" s="198"/>
      <c r="UBW2" s="198"/>
      <c r="UBX2" s="198"/>
      <c r="UBY2" s="198"/>
      <c r="UBZ2" s="198"/>
      <c r="UCA2" s="198"/>
      <c r="UCB2" s="198"/>
      <c r="UCC2" s="198"/>
      <c r="UCD2" s="198"/>
      <c r="UCE2" s="198"/>
      <c r="UCF2" s="198"/>
      <c r="UCG2" s="198"/>
      <c r="UCH2" s="198"/>
      <c r="UCI2" s="198"/>
      <c r="UCJ2" s="198"/>
      <c r="UCK2" s="198"/>
      <c r="UCL2" s="198"/>
      <c r="UCM2" s="198"/>
      <c r="UCN2" s="198"/>
      <c r="UCO2" s="198"/>
      <c r="UCP2" s="198"/>
      <c r="UCQ2" s="198"/>
      <c r="UCR2" s="198"/>
      <c r="UCS2" s="198"/>
      <c r="UCT2" s="198"/>
      <c r="UCU2" s="198"/>
      <c r="UCV2" s="198"/>
      <c r="UCW2" s="198"/>
      <c r="UCX2" s="198"/>
      <c r="UCY2" s="198"/>
      <c r="UCZ2" s="198"/>
      <c r="UDA2" s="198"/>
      <c r="UDB2" s="198"/>
      <c r="UDC2" s="198"/>
      <c r="UDD2" s="198"/>
      <c r="UDE2" s="198"/>
      <c r="UDF2" s="198"/>
      <c r="UDG2" s="198"/>
      <c r="UDH2" s="198"/>
      <c r="UDI2" s="198"/>
      <c r="UDJ2" s="198"/>
      <c r="UDK2" s="198"/>
      <c r="UDL2" s="198"/>
      <c r="UDM2" s="198"/>
      <c r="UDN2" s="198"/>
      <c r="UDO2" s="198"/>
      <c r="UDP2" s="198"/>
      <c r="UDQ2" s="198"/>
      <c r="UDR2" s="198"/>
      <c r="UDS2" s="198"/>
      <c r="UDT2" s="198"/>
      <c r="UDU2" s="198"/>
      <c r="UDV2" s="198"/>
      <c r="UDW2" s="198"/>
      <c r="UDX2" s="198"/>
      <c r="UDY2" s="198"/>
      <c r="UDZ2" s="198"/>
      <c r="UEA2" s="198"/>
      <c r="UEB2" s="198"/>
      <c r="UEC2" s="198"/>
      <c r="UED2" s="198"/>
      <c r="UEE2" s="198"/>
      <c r="UEF2" s="198"/>
      <c r="UEG2" s="198"/>
      <c r="UEH2" s="198"/>
      <c r="UEI2" s="198"/>
      <c r="UEJ2" s="198"/>
      <c r="UEK2" s="198"/>
      <c r="UEL2" s="198"/>
      <c r="UEM2" s="198"/>
      <c r="UEN2" s="198"/>
      <c r="UEO2" s="198"/>
      <c r="UEP2" s="198"/>
      <c r="UEQ2" s="198"/>
      <c r="UER2" s="198"/>
      <c r="UES2" s="198"/>
      <c r="UET2" s="198"/>
      <c r="UEU2" s="198"/>
      <c r="UEV2" s="198"/>
      <c r="UEW2" s="198"/>
      <c r="UEX2" s="198"/>
      <c r="UEY2" s="198"/>
      <c r="UEZ2" s="198"/>
      <c r="UFA2" s="198"/>
      <c r="UFB2" s="198"/>
      <c r="UFC2" s="198"/>
      <c r="UFD2" s="198"/>
      <c r="UFE2" s="198"/>
      <c r="UFF2" s="198"/>
      <c r="UFG2" s="198"/>
      <c r="UFH2" s="198"/>
      <c r="UFI2" s="198"/>
      <c r="UFJ2" s="198"/>
      <c r="UFK2" s="198"/>
      <c r="UFL2" s="198"/>
      <c r="UFM2" s="198"/>
      <c r="UFN2" s="198"/>
      <c r="UFO2" s="198"/>
      <c r="UFP2" s="198"/>
      <c r="UFQ2" s="198"/>
      <c r="UFR2" s="198"/>
      <c r="UFS2" s="198"/>
      <c r="UFT2" s="198"/>
      <c r="UFU2" s="198"/>
      <c r="UFV2" s="198"/>
      <c r="UFW2" s="198"/>
      <c r="UFX2" s="198"/>
      <c r="UFY2" s="198"/>
      <c r="UFZ2" s="198"/>
      <c r="UGA2" s="198"/>
      <c r="UGB2" s="198"/>
      <c r="UGC2" s="198"/>
      <c r="UGD2" s="198"/>
      <c r="UGE2" s="198"/>
      <c r="UGF2" s="198"/>
      <c r="UGG2" s="198"/>
      <c r="UGH2" s="198"/>
      <c r="UGI2" s="198"/>
      <c r="UGJ2" s="198"/>
      <c r="UGK2" s="198"/>
      <c r="UGL2" s="198"/>
      <c r="UGM2" s="198"/>
      <c r="UGN2" s="198"/>
      <c r="UGO2" s="198"/>
      <c r="UGP2" s="198"/>
      <c r="UGQ2" s="198"/>
      <c r="UGR2" s="198"/>
      <c r="UGS2" s="198"/>
      <c r="UGT2" s="198"/>
      <c r="UGU2" s="198"/>
      <c r="UGV2" s="198"/>
      <c r="UGW2" s="198"/>
      <c r="UGX2" s="198"/>
      <c r="UGY2" s="198"/>
      <c r="UGZ2" s="198"/>
      <c r="UHA2" s="198"/>
      <c r="UHB2" s="198"/>
      <c r="UHC2" s="198"/>
      <c r="UHD2" s="198"/>
      <c r="UHE2" s="198"/>
      <c r="UHF2" s="198"/>
      <c r="UHG2" s="198"/>
      <c r="UHH2" s="198"/>
      <c r="UHI2" s="198"/>
      <c r="UHJ2" s="198"/>
      <c r="UHK2" s="198"/>
      <c r="UHL2" s="198"/>
      <c r="UHM2" s="198"/>
      <c r="UHN2" s="198"/>
      <c r="UHO2" s="198"/>
      <c r="UHP2" s="198"/>
      <c r="UHQ2" s="198"/>
      <c r="UHR2" s="198"/>
      <c r="UHS2" s="198"/>
      <c r="UHT2" s="198"/>
      <c r="UHU2" s="198"/>
      <c r="UHV2" s="198"/>
      <c r="UHW2" s="198"/>
      <c r="UHX2" s="198"/>
      <c r="UHY2" s="198"/>
      <c r="UHZ2" s="198"/>
      <c r="UIA2" s="198"/>
      <c r="UIB2" s="198"/>
      <c r="UIC2" s="198"/>
      <c r="UID2" s="198"/>
      <c r="UIE2" s="198"/>
      <c r="UIF2" s="198"/>
      <c r="UIG2" s="198"/>
      <c r="UIH2" s="198"/>
      <c r="UII2" s="198"/>
      <c r="UIJ2" s="198"/>
      <c r="UIK2" s="198"/>
      <c r="UIL2" s="198"/>
      <c r="UIM2" s="198"/>
      <c r="UIN2" s="198"/>
      <c r="UIO2" s="198"/>
      <c r="UIP2" s="198"/>
      <c r="UIQ2" s="198"/>
      <c r="UIR2" s="198"/>
      <c r="UIS2" s="198"/>
      <c r="UIT2" s="198"/>
      <c r="UIU2" s="198"/>
      <c r="UIV2" s="198"/>
      <c r="UIW2" s="198"/>
      <c r="UIX2" s="198"/>
      <c r="UIY2" s="198"/>
      <c r="UIZ2" s="198"/>
      <c r="UJA2" s="198"/>
      <c r="UJB2" s="198"/>
      <c r="UJC2" s="198"/>
      <c r="UJD2" s="198"/>
      <c r="UJE2" s="198"/>
      <c r="UJF2" s="198"/>
      <c r="UJG2" s="198"/>
      <c r="UJH2" s="198"/>
      <c r="UJI2" s="198"/>
      <c r="UJJ2" s="198"/>
      <c r="UJK2" s="198"/>
      <c r="UJL2" s="198"/>
      <c r="UJM2" s="198"/>
      <c r="UJN2" s="198"/>
      <c r="UJO2" s="198"/>
      <c r="UJP2" s="198"/>
      <c r="UJQ2" s="198"/>
      <c r="UJR2" s="198"/>
      <c r="UJS2" s="198"/>
      <c r="UJT2" s="198"/>
      <c r="UJU2" s="198"/>
      <c r="UJV2" s="198"/>
      <c r="UJW2" s="198"/>
      <c r="UJX2" s="198"/>
      <c r="UJY2" s="198"/>
      <c r="UJZ2" s="198"/>
      <c r="UKA2" s="198"/>
      <c r="UKB2" s="198"/>
      <c r="UKC2" s="198"/>
      <c r="UKD2" s="198"/>
      <c r="UKE2" s="198"/>
      <c r="UKF2" s="198"/>
      <c r="UKG2" s="198"/>
      <c r="UKH2" s="198"/>
      <c r="UKI2" s="198"/>
      <c r="UKJ2" s="198"/>
      <c r="UKK2" s="198"/>
      <c r="UKL2" s="198"/>
      <c r="UKM2" s="198"/>
      <c r="UKN2" s="198"/>
      <c r="UKO2" s="198"/>
      <c r="UKP2" s="198"/>
      <c r="UKQ2" s="198"/>
      <c r="UKR2" s="198"/>
      <c r="UKS2" s="198"/>
      <c r="UKT2" s="198"/>
      <c r="UKU2" s="198"/>
      <c r="UKV2" s="198"/>
      <c r="UKW2" s="198"/>
      <c r="UKX2" s="198"/>
      <c r="UKY2" s="198"/>
      <c r="UKZ2" s="198"/>
      <c r="ULA2" s="198"/>
      <c r="ULB2" s="198"/>
      <c r="ULC2" s="198"/>
      <c r="ULD2" s="198"/>
      <c r="ULE2" s="198"/>
      <c r="ULF2" s="198"/>
      <c r="ULG2" s="198"/>
      <c r="ULH2" s="198"/>
      <c r="ULI2" s="198"/>
      <c r="ULJ2" s="198"/>
      <c r="ULK2" s="198"/>
      <c r="ULL2" s="198"/>
      <c r="ULM2" s="198"/>
      <c r="ULN2" s="198"/>
      <c r="ULO2" s="198"/>
      <c r="ULP2" s="198"/>
      <c r="ULQ2" s="198"/>
      <c r="ULR2" s="198"/>
      <c r="ULS2" s="198"/>
      <c r="ULT2" s="198"/>
      <c r="ULU2" s="198"/>
      <c r="ULV2" s="198"/>
      <c r="ULW2" s="198"/>
      <c r="ULX2" s="198"/>
      <c r="ULY2" s="198"/>
      <c r="ULZ2" s="198"/>
      <c r="UMA2" s="198"/>
      <c r="UMB2" s="198"/>
      <c r="UMC2" s="198"/>
      <c r="UMD2" s="198"/>
      <c r="UME2" s="198"/>
      <c r="UMF2" s="198"/>
      <c r="UMG2" s="198"/>
      <c r="UMH2" s="198"/>
      <c r="UMI2" s="198"/>
      <c r="UMJ2" s="198"/>
      <c r="UMK2" s="198"/>
      <c r="UML2" s="198"/>
      <c r="UMM2" s="198"/>
      <c r="UMN2" s="198"/>
      <c r="UMO2" s="198"/>
      <c r="UMP2" s="198"/>
      <c r="UMQ2" s="198"/>
      <c r="UMR2" s="198"/>
      <c r="UMS2" s="198"/>
      <c r="UMT2" s="198"/>
      <c r="UMU2" s="198"/>
      <c r="UMV2" s="198"/>
      <c r="UMW2" s="198"/>
      <c r="UMX2" s="198"/>
      <c r="UMY2" s="198"/>
      <c r="UMZ2" s="198"/>
      <c r="UNA2" s="198"/>
      <c r="UNB2" s="198"/>
      <c r="UNC2" s="198"/>
      <c r="UND2" s="198"/>
      <c r="UNE2" s="198"/>
      <c r="UNF2" s="198"/>
      <c r="UNG2" s="198"/>
      <c r="UNH2" s="198"/>
      <c r="UNI2" s="198"/>
      <c r="UNJ2" s="198"/>
      <c r="UNK2" s="198"/>
      <c r="UNL2" s="198"/>
      <c r="UNM2" s="198"/>
      <c r="UNN2" s="198"/>
      <c r="UNO2" s="198"/>
      <c r="UNP2" s="198"/>
      <c r="UNQ2" s="198"/>
      <c r="UNR2" s="198"/>
      <c r="UNS2" s="198"/>
      <c r="UNT2" s="198"/>
      <c r="UNU2" s="198"/>
      <c r="UNV2" s="198"/>
      <c r="UNW2" s="198"/>
      <c r="UNX2" s="198"/>
      <c r="UNY2" s="198"/>
      <c r="UNZ2" s="198"/>
      <c r="UOA2" s="198"/>
      <c r="UOB2" s="198"/>
      <c r="UOC2" s="198"/>
      <c r="UOD2" s="198"/>
      <c r="UOE2" s="198"/>
      <c r="UOF2" s="198"/>
      <c r="UOG2" s="198"/>
      <c r="UOH2" s="198"/>
      <c r="UOI2" s="198"/>
      <c r="UOJ2" s="198"/>
      <c r="UOK2" s="198"/>
      <c r="UOL2" s="198"/>
      <c r="UOM2" s="198"/>
      <c r="UON2" s="198"/>
      <c r="UOO2" s="198"/>
      <c r="UOP2" s="198"/>
      <c r="UOQ2" s="198"/>
      <c r="UOR2" s="198"/>
      <c r="UOS2" s="198"/>
      <c r="UOT2" s="198"/>
      <c r="UOU2" s="198"/>
      <c r="UOV2" s="198"/>
      <c r="UOW2" s="198"/>
      <c r="UOX2" s="198"/>
      <c r="UOY2" s="198"/>
      <c r="UOZ2" s="198"/>
      <c r="UPA2" s="198"/>
      <c r="UPB2" s="198"/>
      <c r="UPC2" s="198"/>
      <c r="UPD2" s="198"/>
      <c r="UPE2" s="198"/>
      <c r="UPF2" s="198"/>
      <c r="UPG2" s="198"/>
      <c r="UPH2" s="198"/>
      <c r="UPI2" s="198"/>
      <c r="UPJ2" s="198"/>
      <c r="UPK2" s="198"/>
      <c r="UPL2" s="198"/>
      <c r="UPM2" s="198"/>
      <c r="UPN2" s="198"/>
      <c r="UPO2" s="198"/>
      <c r="UPP2" s="198"/>
      <c r="UPQ2" s="198"/>
      <c r="UPR2" s="198"/>
      <c r="UPS2" s="198"/>
      <c r="UPT2" s="198"/>
      <c r="UPU2" s="198"/>
      <c r="UPV2" s="198"/>
      <c r="UPW2" s="198"/>
      <c r="UPX2" s="198"/>
      <c r="UPY2" s="198"/>
      <c r="UPZ2" s="198"/>
      <c r="UQA2" s="198"/>
      <c r="UQB2" s="198"/>
      <c r="UQC2" s="198"/>
      <c r="UQD2" s="198"/>
      <c r="UQE2" s="198"/>
      <c r="UQF2" s="198"/>
      <c r="UQG2" s="198"/>
      <c r="UQH2" s="198"/>
      <c r="UQI2" s="198"/>
      <c r="UQJ2" s="198"/>
      <c r="UQK2" s="198"/>
      <c r="UQL2" s="198"/>
      <c r="UQM2" s="198"/>
      <c r="UQN2" s="198"/>
      <c r="UQO2" s="198"/>
      <c r="UQP2" s="198"/>
      <c r="UQQ2" s="198"/>
      <c r="UQR2" s="198"/>
      <c r="UQS2" s="198"/>
      <c r="UQT2" s="198"/>
      <c r="UQU2" s="198"/>
      <c r="UQV2" s="198"/>
      <c r="UQW2" s="198"/>
      <c r="UQX2" s="198"/>
      <c r="UQY2" s="198"/>
      <c r="UQZ2" s="198"/>
      <c r="URA2" s="198"/>
      <c r="URB2" s="198"/>
      <c r="URC2" s="198"/>
      <c r="URD2" s="198"/>
      <c r="URE2" s="198"/>
      <c r="URF2" s="198"/>
      <c r="URG2" s="198"/>
      <c r="URH2" s="198"/>
      <c r="URI2" s="198"/>
      <c r="URJ2" s="198"/>
      <c r="URK2" s="198"/>
      <c r="URL2" s="198"/>
      <c r="URM2" s="198"/>
      <c r="URN2" s="198"/>
      <c r="URO2" s="198"/>
      <c r="URP2" s="198"/>
      <c r="URQ2" s="198"/>
      <c r="URR2" s="198"/>
      <c r="URS2" s="198"/>
      <c r="URT2" s="198"/>
      <c r="URU2" s="198"/>
      <c r="URV2" s="198"/>
      <c r="URW2" s="198"/>
      <c r="URX2" s="198"/>
      <c r="URY2" s="198"/>
      <c r="URZ2" s="198"/>
      <c r="USA2" s="198"/>
      <c r="USB2" s="198"/>
      <c r="USC2" s="198"/>
      <c r="USD2" s="198"/>
      <c r="USE2" s="198"/>
      <c r="USF2" s="198"/>
      <c r="USG2" s="198"/>
      <c r="USH2" s="198"/>
      <c r="USI2" s="198"/>
      <c r="USJ2" s="198"/>
      <c r="USK2" s="198"/>
      <c r="USL2" s="198"/>
      <c r="USM2" s="198"/>
      <c r="USN2" s="198"/>
      <c r="USO2" s="198"/>
      <c r="USP2" s="198"/>
      <c r="USQ2" s="198"/>
      <c r="USR2" s="198"/>
      <c r="USS2" s="198"/>
      <c r="UST2" s="198"/>
      <c r="USU2" s="198"/>
      <c r="USV2" s="198"/>
      <c r="USW2" s="198"/>
      <c r="USX2" s="198"/>
      <c r="USY2" s="198"/>
      <c r="USZ2" s="198"/>
      <c r="UTA2" s="198"/>
      <c r="UTB2" s="198"/>
      <c r="UTC2" s="198"/>
      <c r="UTD2" s="198"/>
      <c r="UTE2" s="198"/>
      <c r="UTF2" s="198"/>
      <c r="UTG2" s="198"/>
      <c r="UTH2" s="198"/>
      <c r="UTI2" s="198"/>
      <c r="UTJ2" s="198"/>
      <c r="UTK2" s="198"/>
      <c r="UTL2" s="198"/>
      <c r="UTM2" s="198"/>
      <c r="UTN2" s="198"/>
      <c r="UTO2" s="198"/>
      <c r="UTP2" s="198"/>
      <c r="UTQ2" s="198"/>
      <c r="UTR2" s="198"/>
      <c r="UTS2" s="198"/>
      <c r="UTT2" s="198"/>
      <c r="UTU2" s="198"/>
      <c r="UTV2" s="198"/>
      <c r="UTW2" s="198"/>
      <c r="UTX2" s="198"/>
      <c r="UTY2" s="198"/>
      <c r="UTZ2" s="198"/>
      <c r="UUA2" s="198"/>
      <c r="UUB2" s="198"/>
      <c r="UUC2" s="198"/>
      <c r="UUD2" s="198"/>
      <c r="UUE2" s="198"/>
      <c r="UUF2" s="198"/>
      <c r="UUG2" s="198"/>
      <c r="UUH2" s="198"/>
      <c r="UUI2" s="198"/>
      <c r="UUJ2" s="198"/>
      <c r="UUK2" s="198"/>
      <c r="UUL2" s="198"/>
      <c r="UUM2" s="198"/>
      <c r="UUN2" s="198"/>
      <c r="UUO2" s="198"/>
      <c r="UUP2" s="198"/>
      <c r="UUQ2" s="198"/>
      <c r="UUR2" s="198"/>
      <c r="UUS2" s="198"/>
      <c r="UUT2" s="198"/>
      <c r="UUU2" s="198"/>
      <c r="UUV2" s="198"/>
      <c r="UUW2" s="198"/>
      <c r="UUX2" s="198"/>
      <c r="UUY2" s="198"/>
      <c r="UUZ2" s="198"/>
      <c r="UVA2" s="198"/>
      <c r="UVB2" s="198"/>
      <c r="UVC2" s="198"/>
      <c r="UVD2" s="198"/>
      <c r="UVE2" s="198"/>
      <c r="UVF2" s="198"/>
      <c r="UVG2" s="198"/>
      <c r="UVH2" s="198"/>
      <c r="UVI2" s="198"/>
      <c r="UVJ2" s="198"/>
      <c r="UVK2" s="198"/>
      <c r="UVL2" s="198"/>
      <c r="UVM2" s="198"/>
      <c r="UVN2" s="198"/>
      <c r="UVO2" s="198"/>
      <c r="UVP2" s="198"/>
      <c r="UVQ2" s="198"/>
      <c r="UVR2" s="198"/>
      <c r="UVS2" s="198"/>
      <c r="UVT2" s="198"/>
      <c r="UVU2" s="198"/>
      <c r="UVV2" s="198"/>
      <c r="UVW2" s="198"/>
      <c r="UVX2" s="198"/>
      <c r="UVY2" s="198"/>
      <c r="UVZ2" s="198"/>
      <c r="UWA2" s="198"/>
      <c r="UWB2" s="198"/>
      <c r="UWC2" s="198"/>
      <c r="UWD2" s="198"/>
      <c r="UWE2" s="198"/>
      <c r="UWF2" s="198"/>
      <c r="UWG2" s="198"/>
      <c r="UWH2" s="198"/>
      <c r="UWI2" s="198"/>
      <c r="UWJ2" s="198"/>
      <c r="UWK2" s="198"/>
      <c r="UWL2" s="198"/>
      <c r="UWM2" s="198"/>
      <c r="UWN2" s="198"/>
      <c r="UWO2" s="198"/>
      <c r="UWP2" s="198"/>
      <c r="UWQ2" s="198"/>
      <c r="UWR2" s="198"/>
      <c r="UWS2" s="198"/>
      <c r="UWT2" s="198"/>
      <c r="UWU2" s="198"/>
      <c r="UWV2" s="198"/>
      <c r="UWW2" s="198"/>
      <c r="UWX2" s="198"/>
      <c r="UWY2" s="198"/>
      <c r="UWZ2" s="198"/>
      <c r="UXA2" s="198"/>
      <c r="UXB2" s="198"/>
      <c r="UXC2" s="198"/>
      <c r="UXD2" s="198"/>
      <c r="UXE2" s="198"/>
      <c r="UXF2" s="198"/>
      <c r="UXG2" s="198"/>
      <c r="UXH2" s="198"/>
      <c r="UXI2" s="198"/>
      <c r="UXJ2" s="198"/>
      <c r="UXK2" s="198"/>
      <c r="UXL2" s="198"/>
      <c r="UXM2" s="198"/>
      <c r="UXN2" s="198"/>
      <c r="UXO2" s="198"/>
      <c r="UXP2" s="198"/>
      <c r="UXQ2" s="198"/>
      <c r="UXR2" s="198"/>
      <c r="UXS2" s="198"/>
      <c r="UXT2" s="198"/>
      <c r="UXU2" s="198"/>
      <c r="UXV2" s="198"/>
      <c r="UXW2" s="198"/>
      <c r="UXX2" s="198"/>
      <c r="UXY2" s="198"/>
      <c r="UXZ2" s="198"/>
      <c r="UYA2" s="198"/>
      <c r="UYB2" s="198"/>
      <c r="UYC2" s="198"/>
      <c r="UYD2" s="198"/>
      <c r="UYE2" s="198"/>
      <c r="UYF2" s="198"/>
      <c r="UYG2" s="198"/>
      <c r="UYH2" s="198"/>
      <c r="UYI2" s="198"/>
      <c r="UYJ2" s="198"/>
      <c r="UYK2" s="198"/>
      <c r="UYL2" s="198"/>
      <c r="UYM2" s="198"/>
      <c r="UYN2" s="198"/>
      <c r="UYO2" s="198"/>
      <c r="UYP2" s="198"/>
      <c r="UYQ2" s="198"/>
      <c r="UYR2" s="198"/>
      <c r="UYS2" s="198"/>
      <c r="UYT2" s="198"/>
      <c r="UYU2" s="198"/>
      <c r="UYV2" s="198"/>
      <c r="UYW2" s="198"/>
      <c r="UYX2" s="198"/>
      <c r="UYY2" s="198"/>
      <c r="UYZ2" s="198"/>
      <c r="UZA2" s="198"/>
      <c r="UZB2" s="198"/>
      <c r="UZC2" s="198"/>
      <c r="UZD2" s="198"/>
      <c r="UZE2" s="198"/>
      <c r="UZF2" s="198"/>
      <c r="UZG2" s="198"/>
      <c r="UZH2" s="198"/>
      <c r="UZI2" s="198"/>
      <c r="UZJ2" s="198"/>
      <c r="UZK2" s="198"/>
      <c r="UZL2" s="198"/>
      <c r="UZM2" s="198"/>
      <c r="UZN2" s="198"/>
      <c r="UZO2" s="198"/>
      <c r="UZP2" s="198"/>
      <c r="UZQ2" s="198"/>
      <c r="UZR2" s="198"/>
      <c r="UZS2" s="198"/>
      <c r="UZT2" s="198"/>
      <c r="UZU2" s="198"/>
      <c r="UZV2" s="198"/>
      <c r="UZW2" s="198"/>
      <c r="UZX2" s="198"/>
      <c r="UZY2" s="198"/>
      <c r="UZZ2" s="198"/>
      <c r="VAA2" s="198"/>
      <c r="VAB2" s="198"/>
      <c r="VAC2" s="198"/>
      <c r="VAD2" s="198"/>
      <c r="VAE2" s="198"/>
      <c r="VAF2" s="198"/>
      <c r="VAG2" s="198"/>
      <c r="VAH2" s="198"/>
      <c r="VAI2" s="198"/>
      <c r="VAJ2" s="198"/>
      <c r="VAK2" s="198"/>
      <c r="VAL2" s="198"/>
      <c r="VAM2" s="198"/>
      <c r="VAN2" s="198"/>
      <c r="VAO2" s="198"/>
      <c r="VAP2" s="198"/>
      <c r="VAQ2" s="198"/>
      <c r="VAR2" s="198"/>
      <c r="VAS2" s="198"/>
      <c r="VAT2" s="198"/>
      <c r="VAU2" s="198"/>
      <c r="VAV2" s="198"/>
      <c r="VAW2" s="198"/>
      <c r="VAX2" s="198"/>
      <c r="VAY2" s="198"/>
      <c r="VAZ2" s="198"/>
      <c r="VBA2" s="198"/>
      <c r="VBB2" s="198"/>
      <c r="VBC2" s="198"/>
      <c r="VBD2" s="198"/>
      <c r="VBE2" s="198"/>
      <c r="VBF2" s="198"/>
      <c r="VBG2" s="198"/>
      <c r="VBH2" s="198"/>
      <c r="VBI2" s="198"/>
      <c r="VBJ2" s="198"/>
      <c r="VBK2" s="198"/>
      <c r="VBL2" s="198"/>
      <c r="VBM2" s="198"/>
      <c r="VBN2" s="198"/>
      <c r="VBO2" s="198"/>
      <c r="VBP2" s="198"/>
      <c r="VBQ2" s="198"/>
      <c r="VBR2" s="198"/>
      <c r="VBS2" s="198"/>
      <c r="VBT2" s="198"/>
      <c r="VBU2" s="198"/>
      <c r="VBV2" s="198"/>
      <c r="VBW2" s="198"/>
      <c r="VBX2" s="198"/>
      <c r="VBY2" s="198"/>
      <c r="VBZ2" s="198"/>
      <c r="VCA2" s="198"/>
      <c r="VCB2" s="198"/>
      <c r="VCC2" s="198"/>
      <c r="VCD2" s="198"/>
      <c r="VCE2" s="198"/>
      <c r="VCF2" s="198"/>
      <c r="VCG2" s="198"/>
      <c r="VCH2" s="198"/>
      <c r="VCI2" s="198"/>
      <c r="VCJ2" s="198"/>
      <c r="VCK2" s="198"/>
      <c r="VCL2" s="198"/>
      <c r="VCM2" s="198"/>
      <c r="VCN2" s="198"/>
      <c r="VCO2" s="198"/>
      <c r="VCP2" s="198"/>
      <c r="VCQ2" s="198"/>
      <c r="VCR2" s="198"/>
      <c r="VCS2" s="198"/>
      <c r="VCT2" s="198"/>
      <c r="VCU2" s="198"/>
      <c r="VCV2" s="198"/>
      <c r="VCW2" s="198"/>
      <c r="VCX2" s="198"/>
      <c r="VCY2" s="198"/>
      <c r="VCZ2" s="198"/>
      <c r="VDA2" s="198"/>
      <c r="VDB2" s="198"/>
      <c r="VDC2" s="198"/>
      <c r="VDD2" s="198"/>
      <c r="VDE2" s="198"/>
      <c r="VDF2" s="198"/>
      <c r="VDG2" s="198"/>
      <c r="VDH2" s="198"/>
      <c r="VDI2" s="198"/>
      <c r="VDJ2" s="198"/>
      <c r="VDK2" s="198"/>
      <c r="VDL2" s="198"/>
      <c r="VDM2" s="198"/>
      <c r="VDN2" s="198"/>
      <c r="VDO2" s="198"/>
      <c r="VDP2" s="198"/>
      <c r="VDQ2" s="198"/>
      <c r="VDR2" s="198"/>
      <c r="VDS2" s="198"/>
      <c r="VDT2" s="198"/>
      <c r="VDU2" s="198"/>
      <c r="VDV2" s="198"/>
      <c r="VDW2" s="198"/>
      <c r="VDX2" s="198"/>
      <c r="VDY2" s="198"/>
      <c r="VDZ2" s="198"/>
      <c r="VEA2" s="198"/>
      <c r="VEB2" s="198"/>
      <c r="VEC2" s="198"/>
      <c r="VED2" s="198"/>
      <c r="VEE2" s="198"/>
      <c r="VEF2" s="198"/>
      <c r="VEG2" s="198"/>
      <c r="VEH2" s="198"/>
      <c r="VEI2" s="198"/>
      <c r="VEJ2" s="198"/>
      <c r="VEK2" s="198"/>
      <c r="VEL2" s="198"/>
      <c r="VEM2" s="198"/>
      <c r="VEN2" s="198"/>
      <c r="VEO2" s="198"/>
      <c r="VEP2" s="198"/>
      <c r="VEQ2" s="198"/>
      <c r="VER2" s="198"/>
      <c r="VES2" s="198"/>
      <c r="VET2" s="198"/>
      <c r="VEU2" s="198"/>
      <c r="VEV2" s="198"/>
      <c r="VEW2" s="198"/>
      <c r="VEX2" s="198"/>
      <c r="VEY2" s="198"/>
      <c r="VEZ2" s="198"/>
      <c r="VFA2" s="198"/>
      <c r="VFB2" s="198"/>
      <c r="VFC2" s="198"/>
      <c r="VFD2" s="198"/>
      <c r="VFE2" s="198"/>
      <c r="VFF2" s="198"/>
      <c r="VFG2" s="198"/>
      <c r="VFH2" s="198"/>
      <c r="VFI2" s="198"/>
      <c r="VFJ2" s="198"/>
      <c r="VFK2" s="198"/>
      <c r="VFL2" s="198"/>
      <c r="VFM2" s="198"/>
      <c r="VFN2" s="198"/>
      <c r="VFO2" s="198"/>
      <c r="VFP2" s="198"/>
      <c r="VFQ2" s="198"/>
      <c r="VFR2" s="198"/>
      <c r="VFS2" s="198"/>
      <c r="VFT2" s="198"/>
      <c r="VFU2" s="198"/>
      <c r="VFV2" s="198"/>
      <c r="VFW2" s="198"/>
      <c r="VFX2" s="198"/>
      <c r="VFY2" s="198"/>
      <c r="VFZ2" s="198"/>
      <c r="VGA2" s="198"/>
      <c r="VGB2" s="198"/>
      <c r="VGC2" s="198"/>
      <c r="VGD2" s="198"/>
      <c r="VGE2" s="198"/>
      <c r="VGF2" s="198"/>
      <c r="VGG2" s="198"/>
      <c r="VGH2" s="198"/>
      <c r="VGI2" s="198"/>
      <c r="VGJ2" s="198"/>
      <c r="VGK2" s="198"/>
      <c r="VGL2" s="198"/>
      <c r="VGM2" s="198"/>
      <c r="VGN2" s="198"/>
      <c r="VGO2" s="198"/>
      <c r="VGP2" s="198"/>
      <c r="VGQ2" s="198"/>
      <c r="VGR2" s="198"/>
      <c r="VGS2" s="198"/>
      <c r="VGT2" s="198"/>
      <c r="VGU2" s="198"/>
      <c r="VGV2" s="198"/>
      <c r="VGW2" s="198"/>
      <c r="VGX2" s="198"/>
      <c r="VGY2" s="198"/>
      <c r="VGZ2" s="198"/>
      <c r="VHA2" s="198"/>
      <c r="VHB2" s="198"/>
      <c r="VHC2" s="198"/>
      <c r="VHD2" s="198"/>
      <c r="VHE2" s="198"/>
      <c r="VHF2" s="198"/>
      <c r="VHG2" s="198"/>
      <c r="VHH2" s="198"/>
      <c r="VHI2" s="198"/>
      <c r="VHJ2" s="198"/>
      <c r="VHK2" s="198"/>
      <c r="VHL2" s="198"/>
      <c r="VHM2" s="198"/>
      <c r="VHN2" s="198"/>
      <c r="VHO2" s="198"/>
      <c r="VHP2" s="198"/>
      <c r="VHQ2" s="198"/>
      <c r="VHR2" s="198"/>
      <c r="VHS2" s="198"/>
      <c r="VHT2" s="198"/>
      <c r="VHU2" s="198"/>
      <c r="VHV2" s="198"/>
      <c r="VHW2" s="198"/>
      <c r="VHX2" s="198"/>
      <c r="VHY2" s="198"/>
      <c r="VHZ2" s="198"/>
      <c r="VIA2" s="198"/>
      <c r="VIB2" s="198"/>
      <c r="VIC2" s="198"/>
      <c r="VID2" s="198"/>
      <c r="VIE2" s="198"/>
      <c r="VIF2" s="198"/>
      <c r="VIG2" s="198"/>
      <c r="VIH2" s="198"/>
      <c r="VII2" s="198"/>
      <c r="VIJ2" s="198"/>
      <c r="VIK2" s="198"/>
      <c r="VIL2" s="198"/>
      <c r="VIM2" s="198"/>
      <c r="VIN2" s="198"/>
      <c r="VIO2" s="198"/>
      <c r="VIP2" s="198"/>
      <c r="VIQ2" s="198"/>
      <c r="VIR2" s="198"/>
      <c r="VIS2" s="198"/>
      <c r="VIT2" s="198"/>
      <c r="VIU2" s="198"/>
      <c r="VIV2" s="198"/>
      <c r="VIW2" s="198"/>
      <c r="VIX2" s="198"/>
      <c r="VIY2" s="198"/>
      <c r="VIZ2" s="198"/>
      <c r="VJA2" s="198"/>
      <c r="VJB2" s="198"/>
      <c r="VJC2" s="198"/>
      <c r="VJD2" s="198"/>
      <c r="VJE2" s="198"/>
      <c r="VJF2" s="198"/>
      <c r="VJG2" s="198"/>
      <c r="VJH2" s="198"/>
      <c r="VJI2" s="198"/>
      <c r="VJJ2" s="198"/>
      <c r="VJK2" s="198"/>
      <c r="VJL2" s="198"/>
      <c r="VJM2" s="198"/>
      <c r="VJN2" s="198"/>
      <c r="VJO2" s="198"/>
      <c r="VJP2" s="198"/>
      <c r="VJQ2" s="198"/>
      <c r="VJR2" s="198"/>
      <c r="VJS2" s="198"/>
      <c r="VJT2" s="198"/>
      <c r="VJU2" s="198"/>
      <c r="VJV2" s="198"/>
      <c r="VJW2" s="198"/>
      <c r="VJX2" s="198"/>
      <c r="VJY2" s="198"/>
      <c r="VJZ2" s="198"/>
      <c r="VKA2" s="198"/>
      <c r="VKB2" s="198"/>
      <c r="VKC2" s="198"/>
      <c r="VKD2" s="198"/>
      <c r="VKE2" s="198"/>
      <c r="VKF2" s="198"/>
      <c r="VKG2" s="198"/>
      <c r="VKH2" s="198"/>
      <c r="VKI2" s="198"/>
      <c r="VKJ2" s="198"/>
      <c r="VKK2" s="198"/>
      <c r="VKL2" s="198"/>
      <c r="VKM2" s="198"/>
      <c r="VKN2" s="198"/>
      <c r="VKO2" s="198"/>
      <c r="VKP2" s="198"/>
      <c r="VKQ2" s="198"/>
      <c r="VKR2" s="198"/>
      <c r="VKS2" s="198"/>
      <c r="VKT2" s="198"/>
      <c r="VKU2" s="198"/>
      <c r="VKV2" s="198"/>
      <c r="VKW2" s="198"/>
      <c r="VKX2" s="198"/>
      <c r="VKY2" s="198"/>
      <c r="VKZ2" s="198"/>
      <c r="VLA2" s="198"/>
      <c r="VLB2" s="198"/>
      <c r="VLC2" s="198"/>
      <c r="VLD2" s="198"/>
      <c r="VLE2" s="198"/>
      <c r="VLF2" s="198"/>
      <c r="VLG2" s="198"/>
      <c r="VLH2" s="198"/>
      <c r="VLI2" s="198"/>
      <c r="VLJ2" s="198"/>
      <c r="VLK2" s="198"/>
      <c r="VLL2" s="198"/>
      <c r="VLM2" s="198"/>
      <c r="VLN2" s="198"/>
      <c r="VLO2" s="198"/>
      <c r="VLP2" s="198"/>
      <c r="VLQ2" s="198"/>
      <c r="VLR2" s="198"/>
      <c r="VLS2" s="198"/>
      <c r="VLT2" s="198"/>
      <c r="VLU2" s="198"/>
      <c r="VLV2" s="198"/>
      <c r="VLW2" s="198"/>
      <c r="VLX2" s="198"/>
      <c r="VLY2" s="198"/>
      <c r="VLZ2" s="198"/>
      <c r="VMA2" s="198"/>
      <c r="VMB2" s="198"/>
      <c r="VMC2" s="198"/>
      <c r="VMD2" s="198"/>
      <c r="VME2" s="198"/>
      <c r="VMF2" s="198"/>
      <c r="VMG2" s="198"/>
      <c r="VMH2" s="198"/>
      <c r="VMI2" s="198"/>
      <c r="VMJ2" s="198"/>
      <c r="VMK2" s="198"/>
      <c r="VML2" s="198"/>
      <c r="VMM2" s="198"/>
      <c r="VMN2" s="198"/>
      <c r="VMO2" s="198"/>
      <c r="VMP2" s="198"/>
      <c r="VMQ2" s="198"/>
      <c r="VMR2" s="198"/>
      <c r="VMS2" s="198"/>
      <c r="VMT2" s="198"/>
      <c r="VMU2" s="198"/>
      <c r="VMV2" s="198"/>
      <c r="VMW2" s="198"/>
      <c r="VMX2" s="198"/>
      <c r="VMY2" s="198"/>
      <c r="VMZ2" s="198"/>
      <c r="VNA2" s="198"/>
      <c r="VNB2" s="198"/>
      <c r="VNC2" s="198"/>
      <c r="VND2" s="198"/>
      <c r="VNE2" s="198"/>
      <c r="VNF2" s="198"/>
      <c r="VNG2" s="198"/>
      <c r="VNH2" s="198"/>
      <c r="VNI2" s="198"/>
      <c r="VNJ2" s="198"/>
      <c r="VNK2" s="198"/>
      <c r="VNL2" s="198"/>
      <c r="VNM2" s="198"/>
      <c r="VNN2" s="198"/>
      <c r="VNO2" s="198"/>
      <c r="VNP2" s="198"/>
      <c r="VNQ2" s="198"/>
      <c r="VNR2" s="198"/>
      <c r="VNS2" s="198"/>
      <c r="VNT2" s="198"/>
      <c r="VNU2" s="198"/>
      <c r="VNV2" s="198"/>
      <c r="VNW2" s="198"/>
      <c r="VNX2" s="198"/>
      <c r="VNY2" s="198"/>
      <c r="VNZ2" s="198"/>
      <c r="VOA2" s="198"/>
      <c r="VOB2" s="198"/>
      <c r="VOC2" s="198"/>
      <c r="VOD2" s="198"/>
      <c r="VOE2" s="198"/>
      <c r="VOF2" s="198"/>
      <c r="VOG2" s="198"/>
      <c r="VOH2" s="198"/>
      <c r="VOI2" s="198"/>
      <c r="VOJ2" s="198"/>
      <c r="VOK2" s="198"/>
      <c r="VOL2" s="198"/>
      <c r="VOM2" s="198"/>
      <c r="VON2" s="198"/>
      <c r="VOO2" s="198"/>
      <c r="VOP2" s="198"/>
      <c r="VOQ2" s="198"/>
      <c r="VOR2" s="198"/>
      <c r="VOS2" s="198"/>
      <c r="VOT2" s="198"/>
      <c r="VOU2" s="198"/>
      <c r="VOV2" s="198"/>
      <c r="VOW2" s="198"/>
      <c r="VOX2" s="198"/>
      <c r="VOY2" s="198"/>
      <c r="VOZ2" s="198"/>
      <c r="VPA2" s="198"/>
      <c r="VPB2" s="198"/>
      <c r="VPC2" s="198"/>
      <c r="VPD2" s="198"/>
      <c r="VPE2" s="198"/>
      <c r="VPF2" s="198"/>
      <c r="VPG2" s="198"/>
      <c r="VPH2" s="198"/>
      <c r="VPI2" s="198"/>
      <c r="VPJ2" s="198"/>
      <c r="VPK2" s="198"/>
      <c r="VPL2" s="198"/>
      <c r="VPM2" s="198"/>
      <c r="VPN2" s="198"/>
      <c r="VPO2" s="198"/>
      <c r="VPP2" s="198"/>
      <c r="VPQ2" s="198"/>
      <c r="VPR2" s="198"/>
      <c r="VPS2" s="198"/>
      <c r="VPT2" s="198"/>
      <c r="VPU2" s="198"/>
      <c r="VPV2" s="198"/>
      <c r="VPW2" s="198"/>
      <c r="VPX2" s="198"/>
      <c r="VPY2" s="198"/>
      <c r="VPZ2" s="198"/>
      <c r="VQA2" s="198"/>
      <c r="VQB2" s="198"/>
      <c r="VQC2" s="198"/>
      <c r="VQD2" s="198"/>
      <c r="VQE2" s="198"/>
      <c r="VQF2" s="198"/>
      <c r="VQG2" s="198"/>
      <c r="VQH2" s="198"/>
      <c r="VQI2" s="198"/>
      <c r="VQJ2" s="198"/>
      <c r="VQK2" s="198"/>
      <c r="VQL2" s="198"/>
      <c r="VQM2" s="198"/>
      <c r="VQN2" s="198"/>
      <c r="VQO2" s="198"/>
      <c r="VQP2" s="198"/>
      <c r="VQQ2" s="198"/>
      <c r="VQR2" s="198"/>
      <c r="VQS2" s="198"/>
      <c r="VQT2" s="198"/>
      <c r="VQU2" s="198"/>
      <c r="VQV2" s="198"/>
      <c r="VQW2" s="198"/>
      <c r="VQX2" s="198"/>
      <c r="VQY2" s="198"/>
      <c r="VQZ2" s="198"/>
      <c r="VRA2" s="198"/>
      <c r="VRB2" s="198"/>
      <c r="VRC2" s="198"/>
      <c r="VRD2" s="198"/>
      <c r="VRE2" s="198"/>
      <c r="VRF2" s="198"/>
      <c r="VRG2" s="198"/>
      <c r="VRH2" s="198"/>
      <c r="VRI2" s="198"/>
      <c r="VRJ2" s="198"/>
      <c r="VRK2" s="198"/>
      <c r="VRL2" s="198"/>
      <c r="VRM2" s="198"/>
      <c r="VRN2" s="198"/>
      <c r="VRO2" s="198"/>
      <c r="VRP2" s="198"/>
      <c r="VRQ2" s="198"/>
      <c r="VRR2" s="198"/>
      <c r="VRS2" s="198"/>
      <c r="VRT2" s="198"/>
      <c r="VRU2" s="198"/>
      <c r="VRV2" s="198"/>
      <c r="VRW2" s="198"/>
      <c r="VRX2" s="198"/>
      <c r="VRY2" s="198"/>
      <c r="VRZ2" s="198"/>
      <c r="VSA2" s="198"/>
      <c r="VSB2" s="198"/>
      <c r="VSC2" s="198"/>
      <c r="VSD2" s="198"/>
      <c r="VSE2" s="198"/>
      <c r="VSF2" s="198"/>
      <c r="VSG2" s="198"/>
      <c r="VSH2" s="198"/>
      <c r="VSI2" s="198"/>
      <c r="VSJ2" s="198"/>
      <c r="VSK2" s="198"/>
      <c r="VSL2" s="198"/>
      <c r="VSM2" s="198"/>
      <c r="VSN2" s="198"/>
      <c r="VSO2" s="198"/>
      <c r="VSP2" s="198"/>
      <c r="VSQ2" s="198"/>
      <c r="VSR2" s="198"/>
      <c r="VSS2" s="198"/>
      <c r="VST2" s="198"/>
      <c r="VSU2" s="198"/>
      <c r="VSV2" s="198"/>
      <c r="VSW2" s="198"/>
      <c r="VSX2" s="198"/>
      <c r="VSY2" s="198"/>
      <c r="VSZ2" s="198"/>
      <c r="VTA2" s="198"/>
      <c r="VTB2" s="198"/>
      <c r="VTC2" s="198"/>
      <c r="VTD2" s="198"/>
      <c r="VTE2" s="198"/>
      <c r="VTF2" s="198"/>
      <c r="VTG2" s="198"/>
      <c r="VTH2" s="198"/>
      <c r="VTI2" s="198"/>
      <c r="VTJ2" s="198"/>
      <c r="VTK2" s="198"/>
      <c r="VTL2" s="198"/>
      <c r="VTM2" s="198"/>
      <c r="VTN2" s="198"/>
      <c r="VTO2" s="198"/>
      <c r="VTP2" s="198"/>
      <c r="VTQ2" s="198"/>
      <c r="VTR2" s="198"/>
      <c r="VTS2" s="198"/>
      <c r="VTT2" s="198"/>
      <c r="VTU2" s="198"/>
      <c r="VTV2" s="198"/>
      <c r="VTW2" s="198"/>
      <c r="VTX2" s="198"/>
      <c r="VTY2" s="198"/>
      <c r="VTZ2" s="198"/>
      <c r="VUA2" s="198"/>
      <c r="VUB2" s="198"/>
      <c r="VUC2" s="198"/>
      <c r="VUD2" s="198"/>
      <c r="VUE2" s="198"/>
      <c r="VUF2" s="198"/>
      <c r="VUG2" s="198"/>
      <c r="VUH2" s="198"/>
      <c r="VUI2" s="198"/>
      <c r="VUJ2" s="198"/>
      <c r="VUK2" s="198"/>
      <c r="VUL2" s="198"/>
      <c r="VUM2" s="198"/>
      <c r="VUN2" s="198"/>
      <c r="VUO2" s="198"/>
      <c r="VUP2" s="198"/>
      <c r="VUQ2" s="198"/>
      <c r="VUR2" s="198"/>
      <c r="VUS2" s="198"/>
      <c r="VUT2" s="198"/>
      <c r="VUU2" s="198"/>
      <c r="VUV2" s="198"/>
      <c r="VUW2" s="198"/>
      <c r="VUX2" s="198"/>
      <c r="VUY2" s="198"/>
      <c r="VUZ2" s="198"/>
      <c r="VVA2" s="198"/>
      <c r="VVB2" s="198"/>
      <c r="VVC2" s="198"/>
      <c r="VVD2" s="198"/>
      <c r="VVE2" s="198"/>
      <c r="VVF2" s="198"/>
      <c r="VVG2" s="198"/>
      <c r="VVH2" s="198"/>
      <c r="VVI2" s="198"/>
      <c r="VVJ2" s="198"/>
      <c r="VVK2" s="198"/>
      <c r="VVL2" s="198"/>
      <c r="VVM2" s="198"/>
      <c r="VVN2" s="198"/>
      <c r="VVO2" s="198"/>
      <c r="VVP2" s="198"/>
      <c r="VVQ2" s="198"/>
      <c r="VVR2" s="198"/>
      <c r="VVS2" s="198"/>
      <c r="VVT2" s="198"/>
      <c r="VVU2" s="198"/>
      <c r="VVV2" s="198"/>
      <c r="VVW2" s="198"/>
      <c r="VVX2" s="198"/>
      <c r="VVY2" s="198"/>
      <c r="VVZ2" s="198"/>
      <c r="VWA2" s="198"/>
      <c r="VWB2" s="198"/>
      <c r="VWC2" s="198"/>
      <c r="VWD2" s="198"/>
      <c r="VWE2" s="198"/>
      <c r="VWF2" s="198"/>
      <c r="VWG2" s="198"/>
      <c r="VWH2" s="198"/>
      <c r="VWI2" s="198"/>
      <c r="VWJ2" s="198"/>
      <c r="VWK2" s="198"/>
      <c r="VWL2" s="198"/>
      <c r="VWM2" s="198"/>
      <c r="VWN2" s="198"/>
      <c r="VWO2" s="198"/>
      <c r="VWP2" s="198"/>
      <c r="VWQ2" s="198"/>
      <c r="VWR2" s="198"/>
      <c r="VWS2" s="198"/>
      <c r="VWT2" s="198"/>
      <c r="VWU2" s="198"/>
      <c r="VWV2" s="198"/>
      <c r="VWW2" s="198"/>
      <c r="VWX2" s="198"/>
      <c r="VWY2" s="198"/>
      <c r="VWZ2" s="198"/>
      <c r="VXA2" s="198"/>
      <c r="VXB2" s="198"/>
      <c r="VXC2" s="198"/>
      <c r="VXD2" s="198"/>
      <c r="VXE2" s="198"/>
      <c r="VXF2" s="198"/>
      <c r="VXG2" s="198"/>
      <c r="VXH2" s="198"/>
      <c r="VXI2" s="198"/>
      <c r="VXJ2" s="198"/>
      <c r="VXK2" s="198"/>
      <c r="VXL2" s="198"/>
      <c r="VXM2" s="198"/>
      <c r="VXN2" s="198"/>
      <c r="VXO2" s="198"/>
      <c r="VXP2" s="198"/>
      <c r="VXQ2" s="198"/>
      <c r="VXR2" s="198"/>
      <c r="VXS2" s="198"/>
      <c r="VXT2" s="198"/>
      <c r="VXU2" s="198"/>
      <c r="VXV2" s="198"/>
      <c r="VXW2" s="198"/>
      <c r="VXX2" s="198"/>
      <c r="VXY2" s="198"/>
      <c r="VXZ2" s="198"/>
      <c r="VYA2" s="198"/>
      <c r="VYB2" s="198"/>
      <c r="VYC2" s="198"/>
      <c r="VYD2" s="198"/>
      <c r="VYE2" s="198"/>
      <c r="VYF2" s="198"/>
      <c r="VYG2" s="198"/>
      <c r="VYH2" s="198"/>
      <c r="VYI2" s="198"/>
      <c r="VYJ2" s="198"/>
      <c r="VYK2" s="198"/>
      <c r="VYL2" s="198"/>
      <c r="VYM2" s="198"/>
      <c r="VYN2" s="198"/>
      <c r="VYO2" s="198"/>
      <c r="VYP2" s="198"/>
      <c r="VYQ2" s="198"/>
      <c r="VYR2" s="198"/>
      <c r="VYS2" s="198"/>
      <c r="VYT2" s="198"/>
      <c r="VYU2" s="198"/>
      <c r="VYV2" s="198"/>
      <c r="VYW2" s="198"/>
      <c r="VYX2" s="198"/>
      <c r="VYY2" s="198"/>
      <c r="VYZ2" s="198"/>
      <c r="VZA2" s="198"/>
      <c r="VZB2" s="198"/>
      <c r="VZC2" s="198"/>
      <c r="VZD2" s="198"/>
      <c r="VZE2" s="198"/>
      <c r="VZF2" s="198"/>
      <c r="VZG2" s="198"/>
      <c r="VZH2" s="198"/>
      <c r="VZI2" s="198"/>
      <c r="VZJ2" s="198"/>
      <c r="VZK2" s="198"/>
      <c r="VZL2" s="198"/>
      <c r="VZM2" s="198"/>
      <c r="VZN2" s="198"/>
      <c r="VZO2" s="198"/>
      <c r="VZP2" s="198"/>
      <c r="VZQ2" s="198"/>
      <c r="VZR2" s="198"/>
      <c r="VZS2" s="198"/>
      <c r="VZT2" s="198"/>
      <c r="VZU2" s="198"/>
      <c r="VZV2" s="198"/>
      <c r="VZW2" s="198"/>
      <c r="VZX2" s="198"/>
      <c r="VZY2" s="198"/>
      <c r="VZZ2" s="198"/>
      <c r="WAA2" s="198"/>
      <c r="WAB2" s="198"/>
      <c r="WAC2" s="198"/>
      <c r="WAD2" s="198"/>
      <c r="WAE2" s="198"/>
      <c r="WAF2" s="198"/>
      <c r="WAG2" s="198"/>
      <c r="WAH2" s="198"/>
      <c r="WAI2" s="198"/>
      <c r="WAJ2" s="198"/>
      <c r="WAK2" s="198"/>
      <c r="WAL2" s="198"/>
      <c r="WAM2" s="198"/>
      <c r="WAN2" s="198"/>
      <c r="WAO2" s="198"/>
      <c r="WAP2" s="198"/>
      <c r="WAQ2" s="198"/>
      <c r="WAR2" s="198"/>
      <c r="WAS2" s="198"/>
      <c r="WAT2" s="198"/>
      <c r="WAU2" s="198"/>
      <c r="WAV2" s="198"/>
      <c r="WAW2" s="198"/>
      <c r="WAX2" s="198"/>
      <c r="WAY2" s="198"/>
      <c r="WAZ2" s="198"/>
      <c r="WBA2" s="198"/>
      <c r="WBB2" s="198"/>
      <c r="WBC2" s="198"/>
      <c r="WBD2" s="198"/>
      <c r="WBE2" s="198"/>
      <c r="WBF2" s="198"/>
      <c r="WBG2" s="198"/>
      <c r="WBH2" s="198"/>
      <c r="WBI2" s="198"/>
      <c r="WBJ2" s="198"/>
      <c r="WBK2" s="198"/>
      <c r="WBL2" s="198"/>
      <c r="WBM2" s="198"/>
      <c r="WBN2" s="198"/>
      <c r="WBO2" s="198"/>
      <c r="WBP2" s="198"/>
      <c r="WBQ2" s="198"/>
      <c r="WBR2" s="198"/>
      <c r="WBS2" s="198"/>
      <c r="WBT2" s="198"/>
      <c r="WBU2" s="198"/>
      <c r="WBV2" s="198"/>
      <c r="WBW2" s="198"/>
      <c r="WBX2" s="198"/>
      <c r="WBY2" s="198"/>
      <c r="WBZ2" s="198"/>
      <c r="WCA2" s="198"/>
      <c r="WCB2" s="198"/>
      <c r="WCC2" s="198"/>
      <c r="WCD2" s="198"/>
      <c r="WCE2" s="198"/>
      <c r="WCF2" s="198"/>
      <c r="WCG2" s="198"/>
      <c r="WCH2" s="198"/>
      <c r="WCI2" s="198"/>
      <c r="WCJ2" s="198"/>
      <c r="WCK2" s="198"/>
      <c r="WCL2" s="198"/>
      <c r="WCM2" s="198"/>
      <c r="WCN2" s="198"/>
      <c r="WCO2" s="198"/>
      <c r="WCP2" s="198"/>
      <c r="WCQ2" s="198"/>
      <c r="WCR2" s="198"/>
      <c r="WCS2" s="198"/>
      <c r="WCT2" s="198"/>
      <c r="WCU2" s="198"/>
      <c r="WCV2" s="198"/>
      <c r="WCW2" s="198"/>
      <c r="WCX2" s="198"/>
      <c r="WCY2" s="198"/>
      <c r="WCZ2" s="198"/>
      <c r="WDA2" s="198"/>
      <c r="WDB2" s="198"/>
      <c r="WDC2" s="198"/>
      <c r="WDD2" s="198"/>
      <c r="WDE2" s="198"/>
      <c r="WDF2" s="198"/>
      <c r="WDG2" s="198"/>
      <c r="WDH2" s="198"/>
      <c r="WDI2" s="198"/>
      <c r="WDJ2" s="198"/>
      <c r="WDK2" s="198"/>
      <c r="WDL2" s="198"/>
      <c r="WDM2" s="198"/>
      <c r="WDN2" s="198"/>
      <c r="WDO2" s="198"/>
      <c r="WDP2" s="198"/>
      <c r="WDQ2" s="198"/>
      <c r="WDR2" s="198"/>
      <c r="WDS2" s="198"/>
      <c r="WDT2" s="198"/>
      <c r="WDU2" s="198"/>
      <c r="WDV2" s="198"/>
      <c r="WDW2" s="198"/>
      <c r="WDX2" s="198"/>
      <c r="WDY2" s="198"/>
      <c r="WDZ2" s="198"/>
      <c r="WEA2" s="198"/>
      <c r="WEB2" s="198"/>
      <c r="WEC2" s="198"/>
      <c r="WED2" s="198"/>
      <c r="WEE2" s="198"/>
      <c r="WEF2" s="198"/>
      <c r="WEG2" s="198"/>
      <c r="WEH2" s="198"/>
      <c r="WEI2" s="198"/>
      <c r="WEJ2" s="198"/>
      <c r="WEK2" s="198"/>
      <c r="WEL2" s="198"/>
      <c r="WEM2" s="198"/>
      <c r="WEN2" s="198"/>
      <c r="WEO2" s="198"/>
      <c r="WEP2" s="198"/>
      <c r="WEQ2" s="198"/>
      <c r="WER2" s="198"/>
      <c r="WES2" s="198"/>
      <c r="WET2" s="198"/>
      <c r="WEU2" s="198"/>
      <c r="WEV2" s="198"/>
      <c r="WEW2" s="198"/>
      <c r="WEX2" s="198"/>
      <c r="WEY2" s="198"/>
      <c r="WEZ2" s="198"/>
      <c r="WFA2" s="198"/>
      <c r="WFB2" s="198"/>
      <c r="WFC2" s="198"/>
      <c r="WFD2" s="198"/>
      <c r="WFE2" s="198"/>
      <c r="WFF2" s="198"/>
      <c r="WFG2" s="198"/>
      <c r="WFH2" s="198"/>
      <c r="WFI2" s="198"/>
      <c r="WFJ2" s="198"/>
      <c r="WFK2" s="198"/>
      <c r="WFL2" s="198"/>
      <c r="WFM2" s="198"/>
      <c r="WFN2" s="198"/>
      <c r="WFO2" s="198"/>
      <c r="WFP2" s="198"/>
      <c r="WFQ2" s="198"/>
      <c r="WFR2" s="198"/>
      <c r="WFS2" s="198"/>
      <c r="WFT2" s="198"/>
      <c r="WFU2" s="198"/>
      <c r="WFV2" s="198"/>
      <c r="WFW2" s="198"/>
      <c r="WFX2" s="198"/>
      <c r="WFY2" s="198"/>
      <c r="WFZ2" s="198"/>
      <c r="WGA2" s="198"/>
      <c r="WGB2" s="198"/>
      <c r="WGC2" s="198"/>
      <c r="WGD2" s="198"/>
      <c r="WGE2" s="198"/>
      <c r="WGF2" s="198"/>
      <c r="WGG2" s="198"/>
      <c r="WGH2" s="198"/>
      <c r="WGI2" s="198"/>
      <c r="WGJ2" s="198"/>
      <c r="WGK2" s="198"/>
      <c r="WGL2" s="198"/>
      <c r="WGM2" s="198"/>
      <c r="WGN2" s="198"/>
      <c r="WGO2" s="198"/>
      <c r="WGP2" s="198"/>
      <c r="WGQ2" s="198"/>
      <c r="WGR2" s="198"/>
      <c r="WGS2" s="198"/>
      <c r="WGT2" s="198"/>
      <c r="WGU2" s="198"/>
      <c r="WGV2" s="198"/>
      <c r="WGW2" s="198"/>
      <c r="WGX2" s="198"/>
      <c r="WGY2" s="198"/>
      <c r="WGZ2" s="198"/>
      <c r="WHA2" s="198"/>
      <c r="WHB2" s="198"/>
      <c r="WHC2" s="198"/>
      <c r="WHD2" s="198"/>
      <c r="WHE2" s="198"/>
      <c r="WHF2" s="198"/>
      <c r="WHG2" s="198"/>
      <c r="WHH2" s="198"/>
      <c r="WHI2" s="198"/>
      <c r="WHJ2" s="198"/>
      <c r="WHK2" s="198"/>
      <c r="WHL2" s="198"/>
      <c r="WHM2" s="198"/>
      <c r="WHN2" s="198"/>
      <c r="WHO2" s="198"/>
      <c r="WHP2" s="198"/>
      <c r="WHQ2" s="198"/>
      <c r="WHR2" s="198"/>
      <c r="WHS2" s="198"/>
      <c r="WHT2" s="198"/>
      <c r="WHU2" s="198"/>
      <c r="WHV2" s="198"/>
      <c r="WHW2" s="198"/>
      <c r="WHX2" s="198"/>
      <c r="WHY2" s="198"/>
      <c r="WHZ2" s="198"/>
      <c r="WIA2" s="198"/>
      <c r="WIB2" s="198"/>
      <c r="WIC2" s="198"/>
      <c r="WID2" s="198"/>
      <c r="WIE2" s="198"/>
      <c r="WIF2" s="198"/>
      <c r="WIG2" s="198"/>
      <c r="WIH2" s="198"/>
      <c r="WII2" s="198"/>
      <c r="WIJ2" s="198"/>
      <c r="WIK2" s="198"/>
      <c r="WIL2" s="198"/>
      <c r="WIM2" s="198"/>
      <c r="WIN2" s="198"/>
      <c r="WIO2" s="198"/>
      <c r="WIP2" s="198"/>
      <c r="WIQ2" s="198"/>
      <c r="WIR2" s="198"/>
      <c r="WIS2" s="198"/>
      <c r="WIT2" s="198"/>
      <c r="WIU2" s="198"/>
      <c r="WIV2" s="198"/>
      <c r="WIW2" s="198"/>
      <c r="WIX2" s="198"/>
      <c r="WIY2" s="198"/>
      <c r="WIZ2" s="198"/>
      <c r="WJA2" s="198"/>
      <c r="WJB2" s="198"/>
      <c r="WJC2" s="198"/>
      <c r="WJD2" s="198"/>
      <c r="WJE2" s="198"/>
      <c r="WJF2" s="198"/>
      <c r="WJG2" s="198"/>
      <c r="WJH2" s="198"/>
      <c r="WJI2" s="198"/>
      <c r="WJJ2" s="198"/>
      <c r="WJK2" s="198"/>
      <c r="WJL2" s="198"/>
      <c r="WJM2" s="198"/>
      <c r="WJN2" s="198"/>
      <c r="WJO2" s="198"/>
      <c r="WJP2" s="198"/>
      <c r="WJQ2" s="198"/>
      <c r="WJR2" s="198"/>
      <c r="WJS2" s="198"/>
      <c r="WJT2" s="198"/>
      <c r="WJU2" s="198"/>
      <c r="WJV2" s="198"/>
      <c r="WJW2" s="198"/>
      <c r="WJX2" s="198"/>
      <c r="WJY2" s="198"/>
      <c r="WJZ2" s="198"/>
      <c r="WKA2" s="198"/>
      <c r="WKB2" s="198"/>
      <c r="WKC2" s="198"/>
      <c r="WKD2" s="198"/>
      <c r="WKE2" s="198"/>
      <c r="WKF2" s="198"/>
      <c r="WKG2" s="198"/>
      <c r="WKH2" s="198"/>
      <c r="WKI2" s="198"/>
      <c r="WKJ2" s="198"/>
      <c r="WKK2" s="198"/>
      <c r="WKL2" s="198"/>
      <c r="WKM2" s="198"/>
      <c r="WKN2" s="198"/>
      <c r="WKO2" s="198"/>
      <c r="WKP2" s="198"/>
      <c r="WKQ2" s="198"/>
      <c r="WKR2" s="198"/>
      <c r="WKS2" s="198"/>
      <c r="WKT2" s="198"/>
      <c r="WKU2" s="198"/>
      <c r="WKV2" s="198"/>
      <c r="WKW2" s="198"/>
      <c r="WKX2" s="198"/>
      <c r="WKY2" s="198"/>
      <c r="WKZ2" s="198"/>
      <c r="WLA2" s="198"/>
      <c r="WLB2" s="198"/>
      <c r="WLC2" s="198"/>
      <c r="WLD2" s="198"/>
      <c r="WLE2" s="198"/>
      <c r="WLF2" s="198"/>
      <c r="WLG2" s="198"/>
      <c r="WLH2" s="198"/>
      <c r="WLI2" s="198"/>
      <c r="WLJ2" s="198"/>
      <c r="WLK2" s="198"/>
      <c r="WLL2" s="198"/>
      <c r="WLM2" s="198"/>
      <c r="WLN2" s="198"/>
      <c r="WLO2" s="198"/>
      <c r="WLP2" s="198"/>
      <c r="WLQ2" s="198"/>
      <c r="WLR2" s="198"/>
      <c r="WLS2" s="198"/>
      <c r="WLT2" s="198"/>
      <c r="WLU2" s="198"/>
      <c r="WLV2" s="198"/>
      <c r="WLW2" s="198"/>
      <c r="WLX2" s="198"/>
      <c r="WLY2" s="198"/>
      <c r="WLZ2" s="198"/>
      <c r="WMA2" s="198"/>
      <c r="WMB2" s="198"/>
      <c r="WMC2" s="198"/>
      <c r="WMD2" s="198"/>
      <c r="WME2" s="198"/>
      <c r="WMF2" s="198"/>
      <c r="WMG2" s="198"/>
      <c r="WMH2" s="198"/>
      <c r="WMI2" s="198"/>
      <c r="WMJ2" s="198"/>
      <c r="WMK2" s="198"/>
      <c r="WML2" s="198"/>
      <c r="WMM2" s="198"/>
      <c r="WMN2" s="198"/>
      <c r="WMO2" s="198"/>
      <c r="WMP2" s="198"/>
      <c r="WMQ2" s="198"/>
      <c r="WMR2" s="198"/>
      <c r="WMS2" s="198"/>
      <c r="WMT2" s="198"/>
      <c r="WMU2" s="198"/>
      <c r="WMV2" s="198"/>
      <c r="WMW2" s="198"/>
      <c r="WMX2" s="198"/>
      <c r="WMY2" s="198"/>
      <c r="WMZ2" s="198"/>
      <c r="WNA2" s="198"/>
      <c r="WNB2" s="198"/>
      <c r="WNC2" s="198"/>
      <c r="WND2" s="198"/>
      <c r="WNE2" s="198"/>
      <c r="WNF2" s="198"/>
      <c r="WNG2" s="198"/>
      <c r="WNH2" s="198"/>
      <c r="WNI2" s="198"/>
      <c r="WNJ2" s="198"/>
      <c r="WNK2" s="198"/>
      <c r="WNL2" s="198"/>
      <c r="WNM2" s="198"/>
      <c r="WNN2" s="198"/>
      <c r="WNO2" s="198"/>
      <c r="WNP2" s="198"/>
      <c r="WNQ2" s="198"/>
      <c r="WNR2" s="198"/>
      <c r="WNS2" s="198"/>
      <c r="WNT2" s="198"/>
      <c r="WNU2" s="198"/>
      <c r="WNV2" s="198"/>
      <c r="WNW2" s="198"/>
      <c r="WNX2" s="198"/>
      <c r="WNY2" s="198"/>
      <c r="WNZ2" s="198"/>
      <c r="WOA2" s="198"/>
      <c r="WOB2" s="198"/>
      <c r="WOC2" s="198"/>
      <c r="WOD2" s="198"/>
      <c r="WOE2" s="198"/>
      <c r="WOF2" s="198"/>
      <c r="WOG2" s="198"/>
      <c r="WOH2" s="198"/>
      <c r="WOI2" s="198"/>
      <c r="WOJ2" s="198"/>
      <c r="WOK2" s="198"/>
      <c r="WOL2" s="198"/>
      <c r="WOM2" s="198"/>
      <c r="WON2" s="198"/>
      <c r="WOO2" s="198"/>
      <c r="WOP2" s="198"/>
      <c r="WOQ2" s="198"/>
      <c r="WOR2" s="198"/>
      <c r="WOS2" s="198"/>
      <c r="WOT2" s="198"/>
      <c r="WOU2" s="198"/>
      <c r="WOV2" s="198"/>
      <c r="WOW2" s="198"/>
      <c r="WOX2" s="198"/>
      <c r="WOY2" s="198"/>
      <c r="WOZ2" s="198"/>
      <c r="WPA2" s="198"/>
      <c r="WPB2" s="198"/>
      <c r="WPC2" s="198"/>
      <c r="WPD2" s="198"/>
      <c r="WPE2" s="198"/>
      <c r="WPF2" s="198"/>
      <c r="WPG2" s="198"/>
      <c r="WPH2" s="198"/>
      <c r="WPI2" s="198"/>
      <c r="WPJ2" s="198"/>
      <c r="WPK2" s="198"/>
      <c r="WPL2" s="198"/>
      <c r="WPM2" s="198"/>
      <c r="WPN2" s="198"/>
      <c r="WPO2" s="198"/>
      <c r="WPP2" s="198"/>
      <c r="WPQ2" s="198"/>
      <c r="WPR2" s="198"/>
      <c r="WPS2" s="198"/>
      <c r="WPT2" s="198"/>
      <c r="WPU2" s="198"/>
      <c r="WPV2" s="198"/>
      <c r="WPW2" s="198"/>
      <c r="WPX2" s="198"/>
      <c r="WPY2" s="198"/>
      <c r="WPZ2" s="198"/>
      <c r="WQA2" s="198"/>
      <c r="WQB2" s="198"/>
      <c r="WQC2" s="198"/>
      <c r="WQD2" s="198"/>
      <c r="WQE2" s="198"/>
      <c r="WQF2" s="198"/>
      <c r="WQG2" s="198"/>
      <c r="WQH2" s="198"/>
      <c r="WQI2" s="198"/>
      <c r="WQJ2" s="198"/>
      <c r="WQK2" s="198"/>
      <c r="WQL2" s="198"/>
      <c r="WQM2" s="198"/>
      <c r="WQN2" s="198"/>
      <c r="WQO2" s="198"/>
      <c r="WQP2" s="198"/>
      <c r="WQQ2" s="198"/>
      <c r="WQR2" s="198"/>
      <c r="WQS2" s="198"/>
      <c r="WQT2" s="198"/>
      <c r="WQU2" s="198"/>
      <c r="WQV2" s="198"/>
      <c r="WQW2" s="198"/>
      <c r="WQX2" s="198"/>
      <c r="WQY2" s="198"/>
      <c r="WQZ2" s="198"/>
      <c r="WRA2" s="198"/>
      <c r="WRB2" s="198"/>
      <c r="WRC2" s="198"/>
      <c r="WRD2" s="198"/>
      <c r="WRE2" s="198"/>
      <c r="WRF2" s="198"/>
      <c r="WRG2" s="198"/>
      <c r="WRH2" s="198"/>
      <c r="WRI2" s="198"/>
      <c r="WRJ2" s="198"/>
      <c r="WRK2" s="198"/>
      <c r="WRL2" s="198"/>
      <c r="WRM2" s="198"/>
      <c r="WRN2" s="198"/>
      <c r="WRO2" s="198"/>
      <c r="WRP2" s="198"/>
      <c r="WRQ2" s="198"/>
      <c r="WRR2" s="198"/>
      <c r="WRS2" s="198"/>
      <c r="WRT2" s="198"/>
      <c r="WRU2" s="198"/>
      <c r="WRV2" s="198"/>
      <c r="WRW2" s="198"/>
      <c r="WRX2" s="198"/>
      <c r="WRY2" s="198"/>
      <c r="WRZ2" s="198"/>
      <c r="WSA2" s="198"/>
      <c r="WSB2" s="198"/>
      <c r="WSC2" s="198"/>
      <c r="WSD2" s="198"/>
      <c r="WSE2" s="198"/>
      <c r="WSF2" s="198"/>
      <c r="WSG2" s="198"/>
      <c r="WSH2" s="198"/>
      <c r="WSI2" s="198"/>
      <c r="WSJ2" s="198"/>
      <c r="WSK2" s="198"/>
      <c r="WSL2" s="198"/>
      <c r="WSM2" s="198"/>
      <c r="WSN2" s="198"/>
      <c r="WSO2" s="198"/>
      <c r="WSP2" s="198"/>
      <c r="WSQ2" s="198"/>
      <c r="WSR2" s="198"/>
      <c r="WSS2" s="198"/>
      <c r="WST2" s="198"/>
      <c r="WSU2" s="198"/>
      <c r="WSV2" s="198"/>
      <c r="WSW2" s="198"/>
      <c r="WSX2" s="198"/>
      <c r="WSY2" s="198"/>
      <c r="WSZ2" s="198"/>
      <c r="WTA2" s="198"/>
      <c r="WTB2" s="198"/>
      <c r="WTC2" s="198"/>
      <c r="WTD2" s="198"/>
      <c r="WTE2" s="198"/>
      <c r="WTF2" s="198"/>
      <c r="WTG2" s="198"/>
      <c r="WTH2" s="198"/>
      <c r="WTI2" s="198"/>
      <c r="WTJ2" s="198"/>
      <c r="WTK2" s="198"/>
      <c r="WTL2" s="198"/>
      <c r="WTM2" s="198"/>
      <c r="WTN2" s="198"/>
      <c r="WTO2" s="198"/>
      <c r="WTP2" s="198"/>
      <c r="WTQ2" s="198"/>
      <c r="WTR2" s="198"/>
      <c r="WTS2" s="198"/>
      <c r="WTT2" s="198"/>
      <c r="WTU2" s="198"/>
      <c r="WTV2" s="198"/>
      <c r="WTW2" s="198"/>
      <c r="WTX2" s="198"/>
      <c r="WTY2" s="198"/>
      <c r="WTZ2" s="198"/>
      <c r="WUA2" s="198"/>
      <c r="WUB2" s="198"/>
      <c r="WUC2" s="198"/>
      <c r="WUD2" s="198"/>
      <c r="WUE2" s="198"/>
      <c r="WUF2" s="198"/>
      <c r="WUG2" s="198"/>
      <c r="WUH2" s="198"/>
      <c r="WUI2" s="198"/>
      <c r="WUJ2" s="198"/>
      <c r="WUK2" s="198"/>
      <c r="WUL2" s="198"/>
      <c r="WUM2" s="198"/>
      <c r="WUN2" s="198"/>
      <c r="WUO2" s="198"/>
      <c r="WUP2" s="198"/>
      <c r="WUQ2" s="198"/>
      <c r="WUR2" s="198"/>
      <c r="WUS2" s="198"/>
      <c r="WUT2" s="198"/>
      <c r="WUU2" s="198"/>
      <c r="WUV2" s="198"/>
      <c r="WUW2" s="198"/>
      <c r="WUX2" s="198"/>
      <c r="WUY2" s="198"/>
      <c r="WUZ2" s="198"/>
      <c r="WVA2" s="198"/>
      <c r="WVB2" s="198"/>
      <c r="WVC2" s="198"/>
      <c r="WVD2" s="198"/>
      <c r="WVE2" s="198"/>
      <c r="WVF2" s="198"/>
      <c r="WVG2" s="198"/>
      <c r="WVH2" s="198"/>
      <c r="WVI2" s="198"/>
      <c r="WVJ2" s="198"/>
      <c r="WVK2" s="198"/>
      <c r="WVL2" s="198"/>
      <c r="WVM2" s="198"/>
      <c r="WVN2" s="198"/>
      <c r="WVO2" s="198"/>
      <c r="WVP2" s="198"/>
      <c r="WVQ2" s="198"/>
      <c r="WVR2" s="198"/>
      <c r="WVS2" s="198"/>
      <c r="WVT2" s="198"/>
      <c r="WVU2" s="198"/>
      <c r="WVV2" s="198"/>
      <c r="WVW2" s="198"/>
      <c r="WVX2" s="198"/>
      <c r="WVY2" s="198"/>
      <c r="WVZ2" s="198"/>
      <c r="WWA2" s="198"/>
      <c r="WWB2" s="198"/>
      <c r="WWC2" s="198"/>
      <c r="WWD2" s="198"/>
      <c r="WWE2" s="198"/>
      <c r="WWF2" s="198"/>
      <c r="WWG2" s="198"/>
      <c r="WWH2" s="198"/>
      <c r="WWI2" s="198"/>
      <c r="WWJ2" s="198"/>
      <c r="WWK2" s="198"/>
      <c r="WWL2" s="198"/>
      <c r="WWM2" s="198"/>
      <c r="WWN2" s="198"/>
      <c r="WWO2" s="198"/>
      <c r="WWP2" s="198"/>
      <c r="WWQ2" s="198"/>
      <c r="WWR2" s="198"/>
      <c r="WWS2" s="198"/>
      <c r="WWT2" s="198"/>
      <c r="WWU2" s="198"/>
      <c r="WWV2" s="198"/>
      <c r="WWW2" s="198"/>
      <c r="WWX2" s="198"/>
      <c r="WWY2" s="198"/>
      <c r="WWZ2" s="198"/>
      <c r="WXA2" s="198"/>
      <c r="WXB2" s="198"/>
      <c r="WXC2" s="198"/>
      <c r="WXD2" s="198"/>
      <c r="WXE2" s="198"/>
      <c r="WXF2" s="198"/>
      <c r="WXG2" s="198"/>
      <c r="WXH2" s="198"/>
      <c r="WXI2" s="198"/>
      <c r="WXJ2" s="198"/>
      <c r="WXK2" s="198"/>
      <c r="WXL2" s="198"/>
      <c r="WXM2" s="198"/>
      <c r="WXN2" s="198"/>
      <c r="WXO2" s="198"/>
      <c r="WXP2" s="198"/>
      <c r="WXQ2" s="198"/>
      <c r="WXR2" s="198"/>
      <c r="WXS2" s="198"/>
      <c r="WXT2" s="198"/>
      <c r="WXU2" s="198"/>
      <c r="WXV2" s="198"/>
      <c r="WXW2" s="198"/>
      <c r="WXX2" s="198"/>
      <c r="WXY2" s="198"/>
      <c r="WXZ2" s="198"/>
      <c r="WYA2" s="198"/>
      <c r="WYB2" s="198"/>
      <c r="WYC2" s="198"/>
      <c r="WYD2" s="198"/>
      <c r="WYE2" s="198"/>
      <c r="WYF2" s="198"/>
      <c r="WYG2" s="198"/>
      <c r="WYH2" s="198"/>
      <c r="WYI2" s="198"/>
      <c r="WYJ2" s="198"/>
      <c r="WYK2" s="198"/>
      <c r="WYL2" s="198"/>
      <c r="WYM2" s="198"/>
      <c r="WYN2" s="198"/>
      <c r="WYO2" s="198"/>
      <c r="WYP2" s="198"/>
      <c r="WYQ2" s="198"/>
      <c r="WYR2" s="198"/>
      <c r="WYS2" s="198"/>
      <c r="WYT2" s="198"/>
      <c r="WYU2" s="198"/>
      <c r="WYV2" s="198"/>
      <c r="WYW2" s="198"/>
      <c r="WYX2" s="198"/>
      <c r="WYY2" s="198"/>
      <c r="WYZ2" s="198"/>
      <c r="WZA2" s="198"/>
      <c r="WZB2" s="198"/>
      <c r="WZC2" s="198"/>
      <c r="WZD2" s="198"/>
      <c r="WZE2" s="198"/>
      <c r="WZF2" s="198"/>
      <c r="WZG2" s="198"/>
      <c r="WZH2" s="198"/>
      <c r="WZI2" s="198"/>
      <c r="WZJ2" s="198"/>
      <c r="WZK2" s="198"/>
      <c r="WZL2" s="198"/>
      <c r="WZM2" s="198"/>
      <c r="WZN2" s="198"/>
      <c r="WZO2" s="198"/>
      <c r="WZP2" s="198"/>
      <c r="WZQ2" s="198"/>
      <c r="WZR2" s="198"/>
      <c r="WZS2" s="198"/>
      <c r="WZT2" s="198"/>
      <c r="WZU2" s="198"/>
      <c r="WZV2" s="198"/>
      <c r="WZW2" s="198"/>
      <c r="WZX2" s="198"/>
      <c r="WZY2" s="198"/>
      <c r="WZZ2" s="198"/>
      <c r="XAA2" s="198"/>
      <c r="XAB2" s="198"/>
      <c r="XAC2" s="198"/>
      <c r="XAD2" s="198"/>
      <c r="XAE2" s="198"/>
      <c r="XAF2" s="198"/>
      <c r="XAG2" s="198"/>
      <c r="XAH2" s="198"/>
      <c r="XAI2" s="198"/>
      <c r="XAJ2" s="198"/>
      <c r="XAK2" s="198"/>
      <c r="XAL2" s="198"/>
      <c r="XAM2" s="198"/>
      <c r="XAN2" s="198"/>
      <c r="XAO2" s="198"/>
      <c r="XAP2" s="198"/>
      <c r="XAQ2" s="198"/>
      <c r="XAR2" s="198"/>
      <c r="XAS2" s="198"/>
      <c r="XAT2" s="198"/>
      <c r="XAU2" s="198"/>
      <c r="XAV2" s="198"/>
      <c r="XAW2" s="198"/>
      <c r="XAX2" s="198"/>
      <c r="XAY2" s="198"/>
      <c r="XAZ2" s="198"/>
      <c r="XBA2" s="198"/>
      <c r="XBB2" s="198"/>
      <c r="XBC2" s="198"/>
      <c r="XBD2" s="198"/>
      <c r="XBE2" s="198"/>
      <c r="XBF2" s="198"/>
      <c r="XBG2" s="198"/>
      <c r="XBH2" s="198"/>
      <c r="XBI2" s="198"/>
      <c r="XBJ2" s="198"/>
      <c r="XBK2" s="198"/>
      <c r="XBL2" s="198"/>
      <c r="XBM2" s="198"/>
      <c r="XBN2" s="198"/>
      <c r="XBO2" s="198"/>
      <c r="XBP2" s="198"/>
      <c r="XBQ2" s="198"/>
      <c r="XBR2" s="198"/>
      <c r="XBS2" s="198"/>
      <c r="XBT2" s="198"/>
      <c r="XBU2" s="198"/>
      <c r="XBV2" s="198"/>
      <c r="XBW2" s="198"/>
      <c r="XBX2" s="198"/>
      <c r="XBY2" s="198"/>
      <c r="XBZ2" s="198"/>
      <c r="XCA2" s="198"/>
      <c r="XCB2" s="198"/>
      <c r="XCC2" s="198"/>
      <c r="XCD2" s="198"/>
      <c r="XCE2" s="198"/>
      <c r="XCF2" s="198"/>
      <c r="XCG2" s="198"/>
      <c r="XCH2" s="198"/>
      <c r="XCI2" s="198"/>
      <c r="XCJ2" s="198"/>
      <c r="XCK2" s="198"/>
      <c r="XCL2" s="198"/>
      <c r="XCM2" s="198"/>
      <c r="XCN2" s="198"/>
      <c r="XCO2" s="198"/>
      <c r="XCP2" s="198"/>
      <c r="XCQ2" s="198"/>
      <c r="XCR2" s="198"/>
      <c r="XCS2" s="198"/>
      <c r="XCT2" s="198"/>
      <c r="XCU2" s="198"/>
      <c r="XCV2" s="198"/>
      <c r="XCW2" s="198"/>
      <c r="XCX2" s="198"/>
      <c r="XCY2" s="198"/>
      <c r="XCZ2" s="198"/>
      <c r="XDA2" s="198"/>
      <c r="XDB2" s="198"/>
      <c r="XDC2" s="198"/>
      <c r="XDD2" s="198"/>
      <c r="XDE2" s="198"/>
      <c r="XDF2" s="198"/>
      <c r="XDG2" s="198"/>
      <c r="XDH2" s="198"/>
      <c r="XDI2" s="198"/>
      <c r="XDJ2" s="198"/>
      <c r="XDK2" s="198"/>
      <c r="XDL2" s="198"/>
      <c r="XDM2" s="198"/>
      <c r="XDN2" s="198"/>
      <c r="XDO2" s="198"/>
      <c r="XDP2" s="198"/>
      <c r="XDQ2" s="198"/>
      <c r="XDR2" s="198"/>
      <c r="XDS2" s="198"/>
      <c r="XDT2" s="198"/>
      <c r="XDU2" s="198"/>
      <c r="XDV2" s="198"/>
      <c r="XDW2" s="198"/>
      <c r="XDX2" s="198"/>
      <c r="XDY2" s="198"/>
      <c r="XDZ2" s="198"/>
      <c r="XEA2" s="198"/>
      <c r="XEB2" s="198"/>
      <c r="XEC2" s="198"/>
      <c r="XED2" s="198"/>
      <c r="XEE2" s="198"/>
      <c r="XEF2" s="198"/>
      <c r="XEG2" s="198"/>
      <c r="XEH2" s="198"/>
      <c r="XEI2" s="198"/>
      <c r="XEJ2" s="198"/>
      <c r="XEK2" s="198"/>
      <c r="XEL2" s="198"/>
      <c r="XEM2" s="198"/>
      <c r="XEN2" s="198"/>
      <c r="XEO2" s="198"/>
      <c r="XEP2" s="198"/>
      <c r="XEQ2" s="198"/>
    </row>
    <row r="3" spans="1:16371">
      <c r="A3"/>
      <c r="B3"/>
      <c r="C3"/>
      <c r="D3"/>
      <c r="E3"/>
      <c r="F3"/>
      <c r="G3"/>
      <c r="H3"/>
      <c r="I3"/>
      <c r="J3"/>
      <c r="K3"/>
      <c r="L3"/>
      <c r="M3"/>
      <c r="N3"/>
      <c r="O3"/>
      <c r="P3"/>
      <c r="Q3"/>
    </row>
    <row r="4" spans="1:16371">
      <c r="A4"/>
      <c r="B4" t="s">
        <v>198</v>
      </c>
      <c r="C4" s="202" t="s">
        <v>199</v>
      </c>
      <c r="D4"/>
      <c r="E4"/>
      <c r="F4"/>
      <c r="G4"/>
      <c r="H4"/>
      <c r="I4"/>
      <c r="J4"/>
      <c r="K4"/>
      <c r="L4"/>
      <c r="M4"/>
      <c r="N4"/>
      <c r="O4"/>
      <c r="P4"/>
      <c r="Q4"/>
    </row>
    <row r="5" spans="1:16371">
      <c r="A5"/>
      <c r="B5"/>
      <c r="C5" s="203" t="s">
        <v>200</v>
      </c>
      <c r="D5"/>
      <c r="E5"/>
      <c r="F5"/>
      <c r="G5"/>
      <c r="H5"/>
      <c r="I5"/>
      <c r="J5"/>
      <c r="K5"/>
      <c r="L5"/>
      <c r="M5"/>
      <c r="N5"/>
      <c r="O5"/>
      <c r="P5"/>
      <c r="Q5"/>
    </row>
    <row r="6" spans="1:16371">
      <c r="A6"/>
      <c r="B6"/>
      <c r="C6"/>
      <c r="D6"/>
      <c r="E6"/>
      <c r="F6"/>
      <c r="G6"/>
      <c r="H6"/>
      <c r="I6"/>
      <c r="J6"/>
      <c r="K6"/>
      <c r="L6"/>
      <c r="M6"/>
      <c r="N6"/>
      <c r="O6"/>
      <c r="P6"/>
      <c r="Q6"/>
    </row>
    <row r="7" spans="1:16371" ht="15.75">
      <c r="A7"/>
      <c r="B7" s="204" t="s">
        <v>201</v>
      </c>
      <c r="C7" s="204" t="s">
        <v>202</v>
      </c>
      <c r="D7" s="204" t="s">
        <v>203</v>
      </c>
      <c r="E7" s="204" t="s">
        <v>125</v>
      </c>
      <c r="F7" s="204" t="s">
        <v>128</v>
      </c>
      <c r="G7" s="204" t="s">
        <v>204</v>
      </c>
      <c r="H7" s="204" t="s">
        <v>79</v>
      </c>
      <c r="I7" s="204" t="s">
        <v>205</v>
      </c>
      <c r="J7" s="204" t="s">
        <v>206</v>
      </c>
      <c r="K7" s="204" t="s">
        <v>207</v>
      </c>
      <c r="L7" s="204" t="s">
        <v>133</v>
      </c>
      <c r="M7" s="204" t="s">
        <v>134</v>
      </c>
      <c r="N7" s="204" t="s">
        <v>135</v>
      </c>
      <c r="O7" s="204" t="s">
        <v>208</v>
      </c>
      <c r="P7" s="204" t="s">
        <v>209</v>
      </c>
      <c r="Q7" s="204" t="s">
        <v>39</v>
      </c>
    </row>
    <row r="8" spans="1:16371" ht="15">
      <c r="A8"/>
      <c r="B8" s="56" t="s">
        <v>80</v>
      </c>
      <c r="C8" s="56" t="s">
        <v>155</v>
      </c>
      <c r="D8" s="56" t="s">
        <v>156</v>
      </c>
      <c r="E8" s="56" t="s">
        <v>201</v>
      </c>
      <c r="F8" s="56" t="s">
        <v>210</v>
      </c>
      <c r="G8" s="56" t="s">
        <v>211</v>
      </c>
      <c r="H8" s="56" t="s">
        <v>212</v>
      </c>
      <c r="I8" s="56" t="s">
        <v>213</v>
      </c>
      <c r="J8" s="56" t="s">
        <v>139</v>
      </c>
      <c r="K8" s="56" t="s">
        <v>214</v>
      </c>
      <c r="L8" s="56" t="s">
        <v>215</v>
      </c>
      <c r="M8" s="56" t="s">
        <v>83</v>
      </c>
      <c r="N8" s="56">
        <v>2</v>
      </c>
      <c r="O8" s="56" t="s">
        <v>216</v>
      </c>
      <c r="P8" s="56" t="s">
        <v>217</v>
      </c>
      <c r="Q8" s="56">
        <v>57.17</v>
      </c>
    </row>
    <row r="9" spans="1:16371" ht="15">
      <c r="A9"/>
      <c r="B9" s="56" t="s">
        <v>110</v>
      </c>
      <c r="C9" s="56" t="s">
        <v>161</v>
      </c>
      <c r="D9" s="56" t="s">
        <v>162</v>
      </c>
      <c r="E9" s="56" t="s">
        <v>201</v>
      </c>
      <c r="F9" s="56" t="s">
        <v>210</v>
      </c>
      <c r="G9" s="56" t="s">
        <v>211</v>
      </c>
      <c r="H9" s="56" t="s">
        <v>218</v>
      </c>
      <c r="I9" s="56" t="s">
        <v>213</v>
      </c>
      <c r="J9" s="56" t="s">
        <v>139</v>
      </c>
      <c r="K9" s="56" t="s">
        <v>214</v>
      </c>
      <c r="L9" s="56" t="s">
        <v>215</v>
      </c>
      <c r="M9" s="56" t="s">
        <v>83</v>
      </c>
      <c r="N9" s="56">
        <v>2</v>
      </c>
      <c r="O9" s="56" t="s">
        <v>216</v>
      </c>
      <c r="P9" s="56" t="s">
        <v>217</v>
      </c>
      <c r="Q9" s="56">
        <v>36.409999999999997</v>
      </c>
    </row>
    <row r="10" spans="1:16371" ht="15">
      <c r="A10"/>
      <c r="B10" s="56" t="s">
        <v>111</v>
      </c>
      <c r="C10" s="56" t="s">
        <v>163</v>
      </c>
      <c r="D10" s="56" t="s">
        <v>162</v>
      </c>
      <c r="E10" s="56" t="s">
        <v>201</v>
      </c>
      <c r="F10" s="56" t="s">
        <v>210</v>
      </c>
      <c r="G10" s="56" t="s">
        <v>211</v>
      </c>
      <c r="H10" s="56" t="s">
        <v>219</v>
      </c>
      <c r="I10" s="56" t="s">
        <v>213</v>
      </c>
      <c r="J10" s="56" t="s">
        <v>139</v>
      </c>
      <c r="K10" s="56" t="s">
        <v>214</v>
      </c>
      <c r="L10" s="56" t="s">
        <v>215</v>
      </c>
      <c r="M10" s="56" t="s">
        <v>83</v>
      </c>
      <c r="N10" s="56">
        <v>2</v>
      </c>
      <c r="O10" s="56" t="s">
        <v>216</v>
      </c>
      <c r="P10" s="56" t="s">
        <v>217</v>
      </c>
      <c r="Q10" s="56">
        <v>39.840000000000003</v>
      </c>
    </row>
    <row r="11" spans="1:16371" ht="15">
      <c r="A11"/>
      <c r="B11" s="56" t="s">
        <v>112</v>
      </c>
      <c r="C11" s="56" t="s">
        <v>164</v>
      </c>
      <c r="D11" s="56" t="s">
        <v>156</v>
      </c>
      <c r="E11" s="56" t="s">
        <v>201</v>
      </c>
      <c r="F11" s="56" t="s">
        <v>210</v>
      </c>
      <c r="G11" s="56" t="s">
        <v>211</v>
      </c>
      <c r="H11" s="56" t="s">
        <v>220</v>
      </c>
      <c r="I11" s="56" t="s">
        <v>213</v>
      </c>
      <c r="J11" s="56" t="s">
        <v>139</v>
      </c>
      <c r="K11" s="56" t="s">
        <v>214</v>
      </c>
      <c r="L11" s="56" t="s">
        <v>215</v>
      </c>
      <c r="M11" s="56" t="s">
        <v>83</v>
      </c>
      <c r="N11" s="56">
        <v>2</v>
      </c>
      <c r="O11" s="56" t="s">
        <v>216</v>
      </c>
      <c r="P11" s="56" t="s">
        <v>217</v>
      </c>
      <c r="Q11" s="56">
        <v>38.97</v>
      </c>
    </row>
    <row r="12" spans="1:16371" ht="15">
      <c r="A12"/>
      <c r="B12" s="56" t="s">
        <v>113</v>
      </c>
      <c r="C12" s="56" t="s">
        <v>165</v>
      </c>
      <c r="D12" s="56" t="s">
        <v>156</v>
      </c>
      <c r="E12" s="56" t="s">
        <v>201</v>
      </c>
      <c r="F12" s="56" t="s">
        <v>210</v>
      </c>
      <c r="G12" s="56" t="s">
        <v>211</v>
      </c>
      <c r="H12" s="56" t="s">
        <v>221</v>
      </c>
      <c r="I12" s="56" t="s">
        <v>213</v>
      </c>
      <c r="J12" s="56" t="s">
        <v>139</v>
      </c>
      <c r="K12" s="56" t="s">
        <v>214</v>
      </c>
      <c r="L12" s="56" t="s">
        <v>215</v>
      </c>
      <c r="M12" s="56" t="s">
        <v>83</v>
      </c>
      <c r="N12" s="56">
        <v>2</v>
      </c>
      <c r="O12" s="56" t="s">
        <v>216</v>
      </c>
      <c r="P12" s="56" t="s">
        <v>217</v>
      </c>
      <c r="Q12" s="56">
        <v>29.3</v>
      </c>
    </row>
    <row r="13" spans="1:16371" ht="15">
      <c r="A13"/>
      <c r="B13" s="56" t="s">
        <v>116</v>
      </c>
      <c r="C13" s="56" t="s">
        <v>166</v>
      </c>
      <c r="D13" s="56" t="s">
        <v>156</v>
      </c>
      <c r="E13" s="56" t="s">
        <v>201</v>
      </c>
      <c r="F13" s="56" t="s">
        <v>210</v>
      </c>
      <c r="G13" s="56" t="s">
        <v>211</v>
      </c>
      <c r="H13" s="56" t="s">
        <v>222</v>
      </c>
      <c r="I13" s="56" t="s">
        <v>213</v>
      </c>
      <c r="J13" s="56" t="s">
        <v>139</v>
      </c>
      <c r="K13" s="56" t="s">
        <v>214</v>
      </c>
      <c r="L13" s="56" t="s">
        <v>215</v>
      </c>
      <c r="M13" s="56" t="s">
        <v>83</v>
      </c>
      <c r="N13" s="56">
        <v>2</v>
      </c>
      <c r="O13" s="56" t="s">
        <v>216</v>
      </c>
      <c r="P13" s="56" t="s">
        <v>217</v>
      </c>
      <c r="Q13" s="56">
        <v>67.709999999999994</v>
      </c>
    </row>
    <row r="14" spans="1:16371" ht="15">
      <c r="A14"/>
      <c r="B14" s="56" t="s">
        <v>117</v>
      </c>
      <c r="C14" s="56" t="s">
        <v>167</v>
      </c>
      <c r="D14" s="56" t="s">
        <v>156</v>
      </c>
      <c r="E14" s="56" t="s">
        <v>201</v>
      </c>
      <c r="F14" s="56" t="s">
        <v>210</v>
      </c>
      <c r="G14" s="56" t="s">
        <v>211</v>
      </c>
      <c r="H14" s="56" t="s">
        <v>223</v>
      </c>
      <c r="I14" s="56" t="s">
        <v>213</v>
      </c>
      <c r="J14" s="56" t="s">
        <v>139</v>
      </c>
      <c r="K14" s="56" t="s">
        <v>214</v>
      </c>
      <c r="L14" s="56" t="s">
        <v>215</v>
      </c>
      <c r="M14" s="56" t="s">
        <v>83</v>
      </c>
      <c r="N14" s="56">
        <v>2</v>
      </c>
      <c r="O14" s="56" t="s">
        <v>216</v>
      </c>
      <c r="P14" s="56" t="s">
        <v>217</v>
      </c>
      <c r="Q14" s="56">
        <v>43.13</v>
      </c>
    </row>
    <row r="15" spans="1:16371" ht="15">
      <c r="A15"/>
      <c r="B15" s="56" t="s">
        <v>141</v>
      </c>
      <c r="C15" s="56" t="s">
        <v>168</v>
      </c>
      <c r="D15" s="56" t="s">
        <v>156</v>
      </c>
      <c r="E15" s="56" t="s">
        <v>201</v>
      </c>
      <c r="F15" s="56" t="s">
        <v>210</v>
      </c>
      <c r="G15" s="56" t="s">
        <v>211</v>
      </c>
      <c r="H15" s="56" t="s">
        <v>224</v>
      </c>
      <c r="I15" s="56" t="s">
        <v>213</v>
      </c>
      <c r="J15" s="56" t="s">
        <v>139</v>
      </c>
      <c r="K15" s="56" t="s">
        <v>214</v>
      </c>
      <c r="L15" s="56" t="s">
        <v>215</v>
      </c>
      <c r="M15" s="56" t="s">
        <v>83</v>
      </c>
      <c r="N15" s="56">
        <v>2</v>
      </c>
      <c r="O15" s="56" t="s">
        <v>216</v>
      </c>
      <c r="P15" s="56" t="s">
        <v>217</v>
      </c>
      <c r="Q15" s="56">
        <v>44.87</v>
      </c>
    </row>
    <row r="16" spans="1:16371" ht="15">
      <c r="A16"/>
      <c r="B16" s="56" t="s">
        <v>119</v>
      </c>
      <c r="C16" s="56" t="s">
        <v>169</v>
      </c>
      <c r="D16" s="56" t="s">
        <v>156</v>
      </c>
      <c r="E16" s="56" t="s">
        <v>201</v>
      </c>
      <c r="F16" s="56" t="s">
        <v>210</v>
      </c>
      <c r="G16" s="56" t="s">
        <v>211</v>
      </c>
      <c r="H16" s="56" t="s">
        <v>225</v>
      </c>
      <c r="I16" s="56" t="s">
        <v>213</v>
      </c>
      <c r="J16" s="56" t="s">
        <v>139</v>
      </c>
      <c r="K16" s="56" t="s">
        <v>214</v>
      </c>
      <c r="L16" s="56" t="s">
        <v>215</v>
      </c>
      <c r="M16" s="56" t="s">
        <v>83</v>
      </c>
      <c r="N16" s="56">
        <v>2</v>
      </c>
      <c r="O16" s="56" t="s">
        <v>216</v>
      </c>
      <c r="P16" s="56" t="s">
        <v>217</v>
      </c>
      <c r="Q16" s="56">
        <v>62.1</v>
      </c>
    </row>
    <row r="17" spans="1:16371" ht="15">
      <c r="A17"/>
      <c r="B17" s="56" t="s">
        <v>120</v>
      </c>
      <c r="C17" s="56" t="s">
        <v>170</v>
      </c>
      <c r="D17" s="56" t="s">
        <v>156</v>
      </c>
      <c r="E17" s="56" t="s">
        <v>201</v>
      </c>
      <c r="F17" s="56" t="s">
        <v>210</v>
      </c>
      <c r="G17" s="56" t="s">
        <v>211</v>
      </c>
      <c r="H17" s="56" t="s">
        <v>226</v>
      </c>
      <c r="I17" s="56" t="s">
        <v>213</v>
      </c>
      <c r="J17" s="56" t="s">
        <v>139</v>
      </c>
      <c r="K17" s="56" t="s">
        <v>214</v>
      </c>
      <c r="L17" s="56" t="s">
        <v>215</v>
      </c>
      <c r="M17" s="56" t="s">
        <v>83</v>
      </c>
      <c r="N17" s="56">
        <v>2</v>
      </c>
      <c r="O17" s="56" t="s">
        <v>216</v>
      </c>
      <c r="P17" s="56" t="s">
        <v>217</v>
      </c>
      <c r="Q17" s="56">
        <v>28.89</v>
      </c>
    </row>
    <row r="18" spans="1:16371" ht="15">
      <c r="A18"/>
      <c r="B18" s="56" t="s">
        <v>142</v>
      </c>
      <c r="C18" s="56" t="s">
        <v>171</v>
      </c>
      <c r="D18" s="56" t="s">
        <v>156</v>
      </c>
      <c r="E18" s="56" t="s">
        <v>201</v>
      </c>
      <c r="F18" s="56" t="s">
        <v>210</v>
      </c>
      <c r="G18" s="56" t="s">
        <v>211</v>
      </c>
      <c r="H18" s="56" t="s">
        <v>227</v>
      </c>
      <c r="I18" s="56" t="s">
        <v>213</v>
      </c>
      <c r="J18" s="56" t="s">
        <v>139</v>
      </c>
      <c r="K18" s="56" t="s">
        <v>214</v>
      </c>
      <c r="L18" s="56" t="s">
        <v>215</v>
      </c>
      <c r="M18" s="56" t="s">
        <v>83</v>
      </c>
      <c r="N18" s="56">
        <v>2</v>
      </c>
      <c r="O18" s="56" t="s">
        <v>216</v>
      </c>
      <c r="P18" s="56" t="s">
        <v>217</v>
      </c>
      <c r="Q18" s="56" t="s">
        <v>186</v>
      </c>
    </row>
    <row r="19" spans="1:16371" ht="15">
      <c r="A19"/>
      <c r="B19" s="56" t="s">
        <v>143</v>
      </c>
      <c r="C19" s="56" t="s">
        <v>173</v>
      </c>
      <c r="D19" s="56" t="s">
        <v>156</v>
      </c>
      <c r="E19" s="56" t="s">
        <v>201</v>
      </c>
      <c r="F19" s="56" t="s">
        <v>210</v>
      </c>
      <c r="G19" s="56" t="s">
        <v>211</v>
      </c>
      <c r="H19" s="56" t="s">
        <v>228</v>
      </c>
      <c r="I19" s="56" t="s">
        <v>213</v>
      </c>
      <c r="J19" s="56" t="s">
        <v>139</v>
      </c>
      <c r="K19" s="56" t="s">
        <v>214</v>
      </c>
      <c r="L19" s="56" t="s">
        <v>215</v>
      </c>
      <c r="M19" s="56" t="s">
        <v>83</v>
      </c>
      <c r="N19" s="56">
        <v>2</v>
      </c>
      <c r="O19" s="56" t="s">
        <v>216</v>
      </c>
      <c r="P19" s="56" t="s">
        <v>217</v>
      </c>
      <c r="Q19" s="56" t="s">
        <v>186</v>
      </c>
    </row>
    <row r="20" spans="1:16371" ht="15">
      <c r="A20"/>
      <c r="B20" s="56" t="s">
        <v>144</v>
      </c>
      <c r="C20" s="56" t="s">
        <v>174</v>
      </c>
      <c r="D20" s="56" t="s">
        <v>156</v>
      </c>
      <c r="E20" s="56" t="s">
        <v>201</v>
      </c>
      <c r="F20" s="56" t="s">
        <v>210</v>
      </c>
      <c r="G20" s="56" t="s">
        <v>211</v>
      </c>
      <c r="H20" s="56" t="s">
        <v>229</v>
      </c>
      <c r="I20" s="56" t="s">
        <v>213</v>
      </c>
      <c r="J20" s="56" t="s">
        <v>139</v>
      </c>
      <c r="K20" s="56" t="s">
        <v>214</v>
      </c>
      <c r="L20" s="56" t="s">
        <v>215</v>
      </c>
      <c r="M20" s="56" t="s">
        <v>83</v>
      </c>
      <c r="N20" s="56">
        <v>2</v>
      </c>
      <c r="O20" s="56" t="s">
        <v>216</v>
      </c>
      <c r="P20" s="56" t="s">
        <v>217</v>
      </c>
      <c r="Q20" s="56" t="s">
        <v>186</v>
      </c>
    </row>
    <row r="21" spans="1:16371" ht="15">
      <c r="A21"/>
      <c r="B21" s="56" t="s">
        <v>145</v>
      </c>
      <c r="C21" s="56" t="s">
        <v>175</v>
      </c>
      <c r="D21" s="56" t="s">
        <v>156</v>
      </c>
      <c r="E21" s="56" t="s">
        <v>201</v>
      </c>
      <c r="F21" s="56" t="s">
        <v>210</v>
      </c>
      <c r="G21" s="56" t="s">
        <v>211</v>
      </c>
      <c r="H21" s="56" t="s">
        <v>230</v>
      </c>
      <c r="I21" s="56" t="s">
        <v>213</v>
      </c>
      <c r="J21" s="56" t="s">
        <v>139</v>
      </c>
      <c r="K21" s="56" t="s">
        <v>214</v>
      </c>
      <c r="L21" s="56" t="s">
        <v>215</v>
      </c>
      <c r="M21" s="56" t="s">
        <v>83</v>
      </c>
      <c r="N21" s="56">
        <v>2</v>
      </c>
      <c r="O21" s="56" t="s">
        <v>216</v>
      </c>
      <c r="P21" s="56" t="s">
        <v>217</v>
      </c>
      <c r="Q21" s="56" t="s">
        <v>186</v>
      </c>
    </row>
    <row r="22" spans="1:16371" ht="15">
      <c r="A22"/>
      <c r="B22" s="56" t="s">
        <v>146</v>
      </c>
      <c r="C22" s="56" t="s">
        <v>176</v>
      </c>
      <c r="D22" s="56" t="s">
        <v>156</v>
      </c>
      <c r="E22" s="56" t="s">
        <v>201</v>
      </c>
      <c r="F22" s="56" t="s">
        <v>210</v>
      </c>
      <c r="G22" s="56" t="s">
        <v>211</v>
      </c>
      <c r="H22" s="56" t="s">
        <v>231</v>
      </c>
      <c r="I22" s="56" t="s">
        <v>213</v>
      </c>
      <c r="J22" s="56" t="s">
        <v>139</v>
      </c>
      <c r="K22" s="56" t="s">
        <v>214</v>
      </c>
      <c r="L22" s="56" t="s">
        <v>215</v>
      </c>
      <c r="M22" s="56" t="s">
        <v>83</v>
      </c>
      <c r="N22" s="56">
        <v>2</v>
      </c>
      <c r="O22" s="56" t="s">
        <v>216</v>
      </c>
      <c r="P22" s="56" t="s">
        <v>217</v>
      </c>
      <c r="Q22" s="56" t="s">
        <v>186</v>
      </c>
    </row>
    <row r="23" spans="1:16371" ht="15">
      <c r="A23"/>
      <c r="B23" s="56" t="s">
        <v>114</v>
      </c>
      <c r="C23" s="56" t="s">
        <v>177</v>
      </c>
      <c r="D23" s="56" t="s">
        <v>156</v>
      </c>
      <c r="E23" s="56" t="s">
        <v>201</v>
      </c>
      <c r="F23" s="56" t="s">
        <v>210</v>
      </c>
      <c r="G23" s="56" t="s">
        <v>211</v>
      </c>
      <c r="H23" s="56" t="s">
        <v>232</v>
      </c>
      <c r="I23" s="56" t="s">
        <v>213</v>
      </c>
      <c r="J23" s="56" t="s">
        <v>139</v>
      </c>
      <c r="K23" s="56" t="s">
        <v>214</v>
      </c>
      <c r="L23" s="56" t="s">
        <v>215</v>
      </c>
      <c r="M23" s="56" t="s">
        <v>83</v>
      </c>
      <c r="N23" s="56">
        <v>2</v>
      </c>
      <c r="O23" s="56" t="s">
        <v>216</v>
      </c>
      <c r="P23" s="56" t="s">
        <v>217</v>
      </c>
      <c r="Q23" s="56">
        <v>108.37</v>
      </c>
    </row>
    <row r="24" spans="1:16371" ht="15">
      <c r="A24"/>
      <c r="B24" s="56" t="s">
        <v>147</v>
      </c>
      <c r="C24" s="56" t="s">
        <v>178</v>
      </c>
      <c r="D24" s="56" t="s">
        <v>156</v>
      </c>
      <c r="E24" s="56" t="s">
        <v>201</v>
      </c>
      <c r="F24" s="56" t="s">
        <v>210</v>
      </c>
      <c r="G24" s="56" t="s">
        <v>211</v>
      </c>
      <c r="H24" s="56" t="s">
        <v>233</v>
      </c>
      <c r="I24" s="56" t="s">
        <v>213</v>
      </c>
      <c r="J24" s="56" t="s">
        <v>139</v>
      </c>
      <c r="K24" s="56" t="s">
        <v>214</v>
      </c>
      <c r="L24" s="56" t="s">
        <v>215</v>
      </c>
      <c r="M24" s="56" t="s">
        <v>83</v>
      </c>
      <c r="N24" s="56">
        <v>2</v>
      </c>
      <c r="O24" s="56" t="s">
        <v>216</v>
      </c>
      <c r="P24" s="56" t="s">
        <v>217</v>
      </c>
      <c r="Q24" s="56" t="s">
        <v>186</v>
      </c>
    </row>
    <row r="25" spans="1:16371">
      <c r="A25"/>
      <c r="B25"/>
      <c r="C25"/>
      <c r="D25"/>
      <c r="E25"/>
      <c r="F25"/>
      <c r="G25"/>
      <c r="H25"/>
      <c r="I25"/>
      <c r="J25"/>
      <c r="K25"/>
      <c r="L25"/>
      <c r="M25"/>
      <c r="N25"/>
      <c r="O25"/>
      <c r="P25"/>
      <c r="Q25"/>
    </row>
    <row r="26" spans="1:16371" ht="15">
      <c r="A26" s="205"/>
      <c r="B26" s="205" t="s">
        <v>18</v>
      </c>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c r="AT26" s="205"/>
      <c r="AU26" s="205"/>
      <c r="AV26" s="205"/>
      <c r="AW26" s="205"/>
      <c r="AX26" s="205"/>
      <c r="AY26" s="205"/>
      <c r="AZ26" s="205"/>
      <c r="BA26" s="205"/>
      <c r="BB26" s="205"/>
      <c r="BC26" s="205"/>
      <c r="BD26" s="205"/>
      <c r="BE26" s="205"/>
      <c r="BF26" s="205"/>
      <c r="BG26" s="205"/>
      <c r="BH26" s="205"/>
      <c r="BI26" s="205"/>
      <c r="BJ26" s="205"/>
      <c r="BK26" s="205"/>
      <c r="BL26" s="205"/>
      <c r="BM26" s="205"/>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c r="DT26" s="205"/>
      <c r="DU26" s="205"/>
      <c r="DV26" s="205"/>
      <c r="DW26" s="205"/>
      <c r="DX26" s="205"/>
      <c r="DY26" s="205"/>
      <c r="DZ26" s="205"/>
      <c r="EA26" s="205"/>
      <c r="EB26" s="205"/>
      <c r="EC26" s="205"/>
      <c r="ED26" s="205"/>
      <c r="EE26" s="205"/>
      <c r="EF26" s="205"/>
      <c r="EG26" s="205"/>
      <c r="EH26" s="205"/>
      <c r="EI26" s="205"/>
      <c r="EJ26" s="205"/>
      <c r="EK26" s="205"/>
      <c r="EL26" s="205"/>
      <c r="EM26" s="205"/>
      <c r="EN26" s="205"/>
      <c r="EO26" s="205"/>
      <c r="EP26" s="205"/>
      <c r="EQ26" s="205"/>
      <c r="ER26" s="205"/>
      <c r="ES26" s="205"/>
      <c r="ET26" s="205"/>
      <c r="EU26" s="205"/>
      <c r="EV26" s="205"/>
      <c r="EW26" s="205"/>
      <c r="EX26" s="205"/>
      <c r="EY26" s="205"/>
      <c r="EZ26" s="205"/>
      <c r="FA26" s="205"/>
      <c r="FB26" s="205"/>
      <c r="FC26" s="205"/>
      <c r="FD26" s="205"/>
      <c r="FE26" s="205"/>
      <c r="FF26" s="205"/>
      <c r="FG26" s="205"/>
      <c r="FH26" s="205"/>
      <c r="FI26" s="205"/>
      <c r="FJ26" s="205"/>
      <c r="FK26" s="205"/>
      <c r="FL26" s="205"/>
      <c r="FM26" s="205"/>
      <c r="FN26" s="205"/>
      <c r="FO26" s="205"/>
      <c r="FP26" s="205"/>
      <c r="FQ26" s="205"/>
      <c r="FR26" s="205"/>
      <c r="FS26" s="205"/>
      <c r="FT26" s="205"/>
      <c r="FU26" s="205"/>
      <c r="FV26" s="205"/>
      <c r="FW26" s="205"/>
      <c r="FX26" s="205"/>
      <c r="FY26" s="205"/>
      <c r="FZ26" s="205"/>
      <c r="GA26" s="205"/>
      <c r="GB26" s="205"/>
      <c r="GC26" s="205"/>
      <c r="GD26" s="205"/>
      <c r="GE26" s="205"/>
      <c r="GF26" s="205"/>
      <c r="GG26" s="205"/>
      <c r="GH26" s="205"/>
      <c r="GI26" s="205"/>
      <c r="GJ26" s="205"/>
      <c r="GK26" s="205"/>
      <c r="GL26" s="205"/>
      <c r="GM26" s="205"/>
      <c r="GN26" s="205"/>
      <c r="GO26" s="205"/>
      <c r="GP26" s="205"/>
      <c r="GQ26" s="205"/>
      <c r="GR26" s="205"/>
      <c r="GS26" s="205"/>
      <c r="GT26" s="205"/>
      <c r="GU26" s="205"/>
      <c r="GV26" s="205"/>
      <c r="GW26" s="205"/>
      <c r="GX26" s="205"/>
      <c r="GY26" s="205"/>
      <c r="GZ26" s="205"/>
      <c r="HA26" s="205"/>
      <c r="HB26" s="205"/>
      <c r="HC26" s="205"/>
      <c r="HD26" s="205"/>
      <c r="HE26" s="205"/>
      <c r="HF26" s="205"/>
      <c r="HG26" s="205"/>
      <c r="HH26" s="205"/>
      <c r="HI26" s="205"/>
      <c r="HJ26" s="205"/>
      <c r="HK26" s="205"/>
      <c r="HL26" s="205"/>
      <c r="HM26" s="205"/>
      <c r="HN26" s="205"/>
      <c r="HO26" s="205"/>
      <c r="HP26" s="205"/>
      <c r="HQ26" s="205"/>
      <c r="HR26" s="205"/>
      <c r="HS26" s="205"/>
      <c r="HT26" s="205"/>
      <c r="HU26" s="205"/>
      <c r="HV26" s="205"/>
      <c r="HW26" s="205"/>
      <c r="HX26" s="205"/>
      <c r="HY26" s="205"/>
      <c r="HZ26" s="205"/>
      <c r="IA26" s="205"/>
      <c r="IB26" s="205"/>
      <c r="IC26" s="205"/>
      <c r="ID26" s="205"/>
      <c r="IE26" s="205"/>
      <c r="IF26" s="205"/>
      <c r="IG26" s="205"/>
      <c r="IH26" s="205"/>
      <c r="II26" s="205"/>
      <c r="IJ26" s="205"/>
      <c r="IK26" s="205"/>
      <c r="IL26" s="205"/>
      <c r="IM26" s="205"/>
      <c r="IN26" s="205"/>
      <c r="IO26" s="205"/>
      <c r="IP26" s="205"/>
      <c r="IQ26" s="205"/>
      <c r="IR26" s="205"/>
      <c r="IS26" s="205"/>
      <c r="IT26" s="205"/>
      <c r="IU26" s="205"/>
      <c r="IV26" s="205"/>
      <c r="IW26" s="205"/>
      <c r="IX26" s="205"/>
      <c r="IY26" s="205"/>
      <c r="IZ26" s="205"/>
      <c r="JA26" s="205"/>
      <c r="JB26" s="205"/>
      <c r="JC26" s="205"/>
      <c r="JD26" s="205"/>
      <c r="JE26" s="205"/>
      <c r="JF26" s="205"/>
      <c r="JG26" s="205"/>
      <c r="JH26" s="205"/>
      <c r="JI26" s="205"/>
      <c r="JJ26" s="205"/>
      <c r="JK26" s="205"/>
      <c r="JL26" s="205"/>
      <c r="JM26" s="205"/>
      <c r="JN26" s="205"/>
      <c r="JO26" s="205"/>
      <c r="JP26" s="205"/>
      <c r="JQ26" s="205"/>
      <c r="JR26" s="205"/>
      <c r="JS26" s="205"/>
      <c r="JT26" s="205"/>
      <c r="JU26" s="205"/>
      <c r="JV26" s="205"/>
      <c r="JW26" s="205"/>
      <c r="JX26" s="205"/>
      <c r="JY26" s="205"/>
      <c r="JZ26" s="205"/>
      <c r="KA26" s="205"/>
      <c r="KB26" s="205"/>
      <c r="KC26" s="205"/>
      <c r="KD26" s="205"/>
      <c r="KE26" s="205"/>
      <c r="KF26" s="205"/>
      <c r="KG26" s="205"/>
      <c r="KH26" s="205"/>
      <c r="KI26" s="205"/>
      <c r="KJ26" s="205"/>
      <c r="KK26" s="205"/>
      <c r="KL26" s="205"/>
      <c r="KM26" s="205"/>
      <c r="KN26" s="205"/>
      <c r="KO26" s="205"/>
      <c r="KP26" s="205"/>
      <c r="KQ26" s="205"/>
      <c r="KR26" s="205"/>
      <c r="KS26" s="205"/>
      <c r="KT26" s="205"/>
      <c r="KU26" s="205"/>
      <c r="KV26" s="205"/>
      <c r="KW26" s="205"/>
      <c r="KX26" s="205"/>
      <c r="KY26" s="205"/>
      <c r="KZ26" s="205"/>
      <c r="LA26" s="205"/>
      <c r="LB26" s="205"/>
      <c r="LC26" s="205"/>
      <c r="LD26" s="205"/>
      <c r="LE26" s="205"/>
      <c r="LF26" s="205"/>
      <c r="LG26" s="205"/>
      <c r="LH26" s="205"/>
      <c r="LI26" s="205"/>
      <c r="LJ26" s="205"/>
      <c r="LK26" s="205"/>
      <c r="LL26" s="205"/>
      <c r="LM26" s="205"/>
      <c r="LN26" s="205"/>
      <c r="LO26" s="205"/>
      <c r="LP26" s="205"/>
      <c r="LQ26" s="205"/>
      <c r="LR26" s="205"/>
      <c r="LS26" s="205"/>
      <c r="LT26" s="205"/>
      <c r="LU26" s="205"/>
      <c r="LV26" s="205"/>
      <c r="LW26" s="205"/>
      <c r="LX26" s="205"/>
      <c r="LY26" s="205"/>
      <c r="LZ26" s="205"/>
      <c r="MA26" s="205"/>
      <c r="MB26" s="205"/>
      <c r="MC26" s="205"/>
      <c r="MD26" s="205"/>
      <c r="ME26" s="205"/>
      <c r="MF26" s="205"/>
      <c r="MG26" s="205"/>
      <c r="MH26" s="205"/>
      <c r="MI26" s="205"/>
      <c r="MJ26" s="205"/>
      <c r="MK26" s="205"/>
      <c r="ML26" s="205"/>
      <c r="MM26" s="205"/>
      <c r="MN26" s="205"/>
      <c r="MO26" s="205"/>
      <c r="MP26" s="205"/>
      <c r="MQ26" s="205"/>
      <c r="MR26" s="205"/>
      <c r="MS26" s="205"/>
      <c r="MT26" s="205"/>
      <c r="MU26" s="205"/>
      <c r="MV26" s="205"/>
      <c r="MW26" s="205"/>
      <c r="MX26" s="205"/>
      <c r="MY26" s="205"/>
      <c r="MZ26" s="205"/>
      <c r="NA26" s="205"/>
      <c r="NB26" s="205"/>
      <c r="NC26" s="205"/>
      <c r="ND26" s="205"/>
      <c r="NE26" s="205"/>
      <c r="NF26" s="205"/>
      <c r="NG26" s="205"/>
      <c r="NH26" s="205"/>
      <c r="NI26" s="205"/>
      <c r="NJ26" s="205"/>
      <c r="NK26" s="205"/>
      <c r="NL26" s="205"/>
      <c r="NM26" s="205"/>
      <c r="NN26" s="205"/>
      <c r="NO26" s="205"/>
      <c r="NP26" s="205"/>
      <c r="NQ26" s="205"/>
      <c r="NR26" s="205"/>
      <c r="NS26" s="205"/>
      <c r="NT26" s="205"/>
      <c r="NU26" s="205"/>
      <c r="NV26" s="205"/>
      <c r="NW26" s="205"/>
      <c r="NX26" s="205"/>
      <c r="NY26" s="205"/>
      <c r="NZ26" s="205"/>
      <c r="OA26" s="205"/>
      <c r="OB26" s="205"/>
      <c r="OC26" s="205"/>
      <c r="OD26" s="205"/>
      <c r="OE26" s="205"/>
      <c r="OF26" s="205"/>
      <c r="OG26" s="205"/>
      <c r="OH26" s="205"/>
      <c r="OI26" s="205"/>
      <c r="OJ26" s="205"/>
      <c r="OK26" s="205"/>
      <c r="OL26" s="205"/>
      <c r="OM26" s="205"/>
      <c r="ON26" s="205"/>
      <c r="OO26" s="205"/>
      <c r="OP26" s="205"/>
      <c r="OQ26" s="205"/>
      <c r="OR26" s="205"/>
      <c r="OS26" s="205"/>
      <c r="OT26" s="205"/>
      <c r="OU26" s="205"/>
      <c r="OV26" s="205"/>
      <c r="OW26" s="205"/>
      <c r="OX26" s="205"/>
      <c r="OY26" s="205"/>
      <c r="OZ26" s="205"/>
      <c r="PA26" s="205"/>
      <c r="PB26" s="205"/>
      <c r="PC26" s="205"/>
      <c r="PD26" s="205"/>
      <c r="PE26" s="205"/>
      <c r="PF26" s="205"/>
      <c r="PG26" s="205"/>
      <c r="PH26" s="205"/>
      <c r="PI26" s="205"/>
      <c r="PJ26" s="205"/>
      <c r="PK26" s="205"/>
      <c r="PL26" s="205"/>
      <c r="PM26" s="205"/>
      <c r="PN26" s="205"/>
      <c r="PO26" s="205"/>
      <c r="PP26" s="205"/>
      <c r="PQ26" s="205"/>
      <c r="PR26" s="205"/>
      <c r="PS26" s="205"/>
      <c r="PT26" s="205"/>
      <c r="PU26" s="205"/>
      <c r="PV26" s="205"/>
      <c r="PW26" s="205"/>
      <c r="PX26" s="205"/>
      <c r="PY26" s="205"/>
      <c r="PZ26" s="205"/>
      <c r="QA26" s="205"/>
      <c r="QB26" s="205"/>
      <c r="QC26" s="205"/>
      <c r="QD26" s="205"/>
      <c r="QE26" s="205"/>
      <c r="QF26" s="205"/>
      <c r="QG26" s="205"/>
      <c r="QH26" s="205"/>
      <c r="QI26" s="205"/>
      <c r="QJ26" s="205"/>
      <c r="QK26" s="205"/>
      <c r="QL26" s="205"/>
      <c r="QM26" s="205"/>
      <c r="QN26" s="205"/>
      <c r="QO26" s="205"/>
      <c r="QP26" s="205"/>
      <c r="QQ26" s="205"/>
      <c r="QR26" s="205"/>
      <c r="QS26" s="205"/>
      <c r="QT26" s="205"/>
      <c r="QU26" s="205"/>
      <c r="QV26" s="205"/>
      <c r="QW26" s="205"/>
      <c r="QX26" s="205"/>
      <c r="QY26" s="205"/>
      <c r="QZ26" s="205"/>
      <c r="RA26" s="205"/>
      <c r="RB26" s="205"/>
      <c r="RC26" s="205"/>
      <c r="RD26" s="205"/>
      <c r="RE26" s="205"/>
      <c r="RF26" s="205"/>
      <c r="RG26" s="205"/>
      <c r="RH26" s="205"/>
      <c r="RI26" s="205"/>
      <c r="RJ26" s="205"/>
      <c r="RK26" s="205"/>
      <c r="RL26" s="205"/>
      <c r="RM26" s="205"/>
      <c r="RN26" s="205"/>
      <c r="RO26" s="205"/>
      <c r="RP26" s="205"/>
      <c r="RQ26" s="205"/>
      <c r="RR26" s="205"/>
      <c r="RS26" s="205"/>
      <c r="RT26" s="205"/>
      <c r="RU26" s="205"/>
      <c r="RV26" s="205"/>
      <c r="RW26" s="205"/>
      <c r="RX26" s="205"/>
      <c r="RY26" s="205"/>
      <c r="RZ26" s="205"/>
      <c r="SA26" s="205"/>
      <c r="SB26" s="205"/>
      <c r="SC26" s="205"/>
      <c r="SD26" s="205"/>
      <c r="SE26" s="205"/>
      <c r="SF26" s="205"/>
      <c r="SG26" s="205"/>
      <c r="SH26" s="205"/>
      <c r="SI26" s="205"/>
      <c r="SJ26" s="205"/>
      <c r="SK26" s="205"/>
      <c r="SL26" s="205"/>
      <c r="SM26" s="205"/>
      <c r="SN26" s="205"/>
      <c r="SO26" s="205"/>
      <c r="SP26" s="205"/>
      <c r="SQ26" s="205"/>
      <c r="SR26" s="205"/>
      <c r="SS26" s="205"/>
      <c r="ST26" s="205"/>
      <c r="SU26" s="205"/>
      <c r="SV26" s="205"/>
      <c r="SW26" s="205"/>
      <c r="SX26" s="205"/>
      <c r="SY26" s="205"/>
      <c r="SZ26" s="205"/>
      <c r="TA26" s="205"/>
      <c r="TB26" s="205"/>
      <c r="TC26" s="205"/>
      <c r="TD26" s="205"/>
      <c r="TE26" s="205"/>
      <c r="TF26" s="205"/>
      <c r="TG26" s="205"/>
      <c r="TH26" s="205"/>
      <c r="TI26" s="205"/>
      <c r="TJ26" s="205"/>
      <c r="TK26" s="205"/>
      <c r="TL26" s="205"/>
      <c r="TM26" s="205"/>
      <c r="TN26" s="205"/>
      <c r="TO26" s="205"/>
      <c r="TP26" s="205"/>
      <c r="TQ26" s="205"/>
      <c r="TR26" s="205"/>
      <c r="TS26" s="205"/>
      <c r="TT26" s="205"/>
      <c r="TU26" s="205"/>
      <c r="TV26" s="205"/>
      <c r="TW26" s="205"/>
      <c r="TX26" s="205"/>
      <c r="TY26" s="205"/>
      <c r="TZ26" s="205"/>
      <c r="UA26" s="205"/>
      <c r="UB26" s="205"/>
      <c r="UC26" s="205"/>
      <c r="UD26" s="205"/>
      <c r="UE26" s="205"/>
      <c r="UF26" s="205"/>
      <c r="UG26" s="205"/>
      <c r="UH26" s="205"/>
      <c r="UI26" s="205"/>
      <c r="UJ26" s="205"/>
      <c r="UK26" s="205"/>
      <c r="UL26" s="205"/>
      <c r="UM26" s="205"/>
      <c r="UN26" s="205"/>
      <c r="UO26" s="205"/>
      <c r="UP26" s="205"/>
      <c r="UQ26" s="205"/>
      <c r="UR26" s="205"/>
      <c r="US26" s="205"/>
      <c r="UT26" s="205"/>
      <c r="UU26" s="205"/>
      <c r="UV26" s="205"/>
      <c r="UW26" s="205"/>
      <c r="UX26" s="205"/>
      <c r="UY26" s="205"/>
      <c r="UZ26" s="205"/>
      <c r="VA26" s="205"/>
      <c r="VB26" s="205"/>
      <c r="VC26" s="205"/>
      <c r="VD26" s="205"/>
      <c r="VE26" s="205"/>
      <c r="VF26" s="205"/>
      <c r="VG26" s="205"/>
      <c r="VH26" s="205"/>
      <c r="VI26" s="205"/>
      <c r="VJ26" s="205"/>
      <c r="VK26" s="205"/>
      <c r="VL26" s="205"/>
      <c r="VM26" s="205"/>
      <c r="VN26" s="205"/>
      <c r="VO26" s="205"/>
      <c r="VP26" s="205"/>
      <c r="VQ26" s="205"/>
      <c r="VR26" s="205"/>
      <c r="VS26" s="205"/>
      <c r="VT26" s="205"/>
      <c r="VU26" s="205"/>
      <c r="VV26" s="205"/>
      <c r="VW26" s="205"/>
      <c r="VX26" s="205"/>
      <c r="VY26" s="205"/>
      <c r="VZ26" s="205"/>
      <c r="WA26" s="205"/>
      <c r="WB26" s="205"/>
      <c r="WC26" s="205"/>
      <c r="WD26" s="205"/>
      <c r="WE26" s="205"/>
      <c r="WF26" s="205"/>
      <c r="WG26" s="205"/>
      <c r="WH26" s="205"/>
      <c r="WI26" s="205"/>
      <c r="WJ26" s="205"/>
      <c r="WK26" s="205"/>
      <c r="WL26" s="205"/>
      <c r="WM26" s="205"/>
      <c r="WN26" s="205"/>
      <c r="WO26" s="205"/>
      <c r="WP26" s="205"/>
      <c r="WQ26" s="205"/>
      <c r="WR26" s="205"/>
      <c r="WS26" s="205"/>
      <c r="WT26" s="205"/>
      <c r="WU26" s="205"/>
      <c r="WV26" s="205"/>
      <c r="WW26" s="205"/>
      <c r="WX26" s="205"/>
      <c r="WY26" s="205"/>
      <c r="WZ26" s="205"/>
      <c r="XA26" s="205"/>
      <c r="XB26" s="205"/>
      <c r="XC26" s="205"/>
      <c r="XD26" s="205"/>
      <c r="XE26" s="205"/>
      <c r="XF26" s="205"/>
      <c r="XG26" s="205"/>
      <c r="XH26" s="205"/>
      <c r="XI26" s="205"/>
      <c r="XJ26" s="205"/>
      <c r="XK26" s="205"/>
      <c r="XL26" s="205"/>
      <c r="XM26" s="205"/>
      <c r="XN26" s="205"/>
      <c r="XO26" s="205"/>
      <c r="XP26" s="205"/>
      <c r="XQ26" s="205"/>
      <c r="XR26" s="205"/>
      <c r="XS26" s="205"/>
      <c r="XT26" s="205"/>
      <c r="XU26" s="205"/>
      <c r="XV26" s="205"/>
      <c r="XW26" s="205"/>
      <c r="XX26" s="205"/>
      <c r="XY26" s="205"/>
      <c r="XZ26" s="205"/>
      <c r="YA26" s="205"/>
      <c r="YB26" s="205"/>
      <c r="YC26" s="205"/>
      <c r="YD26" s="205"/>
      <c r="YE26" s="205"/>
      <c r="YF26" s="205"/>
      <c r="YG26" s="205"/>
      <c r="YH26" s="205"/>
      <c r="YI26" s="205"/>
      <c r="YJ26" s="205"/>
      <c r="YK26" s="205"/>
      <c r="YL26" s="205"/>
      <c r="YM26" s="205"/>
      <c r="YN26" s="205"/>
      <c r="YO26" s="205"/>
      <c r="YP26" s="205"/>
      <c r="YQ26" s="205"/>
      <c r="YR26" s="205"/>
      <c r="YS26" s="205"/>
      <c r="YT26" s="205"/>
      <c r="YU26" s="205"/>
      <c r="YV26" s="205"/>
      <c r="YW26" s="205"/>
      <c r="YX26" s="205"/>
      <c r="YY26" s="205"/>
      <c r="YZ26" s="205"/>
      <c r="ZA26" s="205"/>
      <c r="ZB26" s="205"/>
      <c r="ZC26" s="205"/>
      <c r="ZD26" s="205"/>
      <c r="ZE26" s="205"/>
      <c r="ZF26" s="205"/>
      <c r="ZG26" s="205"/>
      <c r="ZH26" s="205"/>
      <c r="ZI26" s="205"/>
      <c r="ZJ26" s="205"/>
      <c r="ZK26" s="205"/>
      <c r="ZL26" s="205"/>
      <c r="ZM26" s="205"/>
      <c r="ZN26" s="205"/>
      <c r="ZO26" s="205"/>
      <c r="ZP26" s="205"/>
      <c r="ZQ26" s="205"/>
      <c r="ZR26" s="205"/>
      <c r="ZS26" s="205"/>
      <c r="ZT26" s="205"/>
      <c r="ZU26" s="205"/>
      <c r="ZV26" s="205"/>
      <c r="ZW26" s="205"/>
      <c r="ZX26" s="205"/>
      <c r="ZY26" s="205"/>
      <c r="ZZ26" s="205"/>
      <c r="AAA26" s="205"/>
      <c r="AAB26" s="205"/>
      <c r="AAC26" s="205"/>
      <c r="AAD26" s="205"/>
      <c r="AAE26" s="205"/>
      <c r="AAF26" s="205"/>
      <c r="AAG26" s="205"/>
      <c r="AAH26" s="205"/>
      <c r="AAI26" s="205"/>
      <c r="AAJ26" s="205"/>
      <c r="AAK26" s="205"/>
      <c r="AAL26" s="205"/>
      <c r="AAM26" s="205"/>
      <c r="AAN26" s="205"/>
      <c r="AAO26" s="205"/>
      <c r="AAP26" s="205"/>
      <c r="AAQ26" s="205"/>
      <c r="AAR26" s="205"/>
      <c r="AAS26" s="205"/>
      <c r="AAT26" s="205"/>
      <c r="AAU26" s="205"/>
      <c r="AAV26" s="205"/>
      <c r="AAW26" s="205"/>
      <c r="AAX26" s="205"/>
      <c r="AAY26" s="205"/>
      <c r="AAZ26" s="205"/>
      <c r="ABA26" s="205"/>
      <c r="ABB26" s="205"/>
      <c r="ABC26" s="205"/>
      <c r="ABD26" s="205"/>
      <c r="ABE26" s="205"/>
      <c r="ABF26" s="205"/>
      <c r="ABG26" s="205"/>
      <c r="ABH26" s="205"/>
      <c r="ABI26" s="205"/>
      <c r="ABJ26" s="205"/>
      <c r="ABK26" s="205"/>
      <c r="ABL26" s="205"/>
      <c r="ABM26" s="205"/>
      <c r="ABN26" s="205"/>
      <c r="ABO26" s="205"/>
      <c r="ABP26" s="205"/>
      <c r="ABQ26" s="205"/>
      <c r="ABR26" s="205"/>
      <c r="ABS26" s="205"/>
      <c r="ABT26" s="205"/>
      <c r="ABU26" s="205"/>
      <c r="ABV26" s="205"/>
      <c r="ABW26" s="205"/>
      <c r="ABX26" s="205"/>
      <c r="ABY26" s="205"/>
      <c r="ABZ26" s="205"/>
      <c r="ACA26" s="205"/>
      <c r="ACB26" s="205"/>
      <c r="ACC26" s="205"/>
      <c r="ACD26" s="205"/>
      <c r="ACE26" s="205"/>
      <c r="ACF26" s="205"/>
      <c r="ACG26" s="205"/>
      <c r="ACH26" s="205"/>
      <c r="ACI26" s="205"/>
      <c r="ACJ26" s="205"/>
      <c r="ACK26" s="205"/>
      <c r="ACL26" s="205"/>
      <c r="ACM26" s="205"/>
      <c r="ACN26" s="205"/>
      <c r="ACO26" s="205"/>
      <c r="ACP26" s="205"/>
      <c r="ACQ26" s="205"/>
      <c r="ACR26" s="205"/>
      <c r="ACS26" s="205"/>
      <c r="ACT26" s="205"/>
      <c r="ACU26" s="205"/>
      <c r="ACV26" s="205"/>
      <c r="ACW26" s="205"/>
      <c r="ACX26" s="205"/>
      <c r="ACY26" s="205"/>
      <c r="ACZ26" s="205"/>
      <c r="ADA26" s="205"/>
      <c r="ADB26" s="205"/>
      <c r="ADC26" s="205"/>
      <c r="ADD26" s="205"/>
      <c r="ADE26" s="205"/>
      <c r="ADF26" s="205"/>
      <c r="ADG26" s="205"/>
      <c r="ADH26" s="205"/>
      <c r="ADI26" s="205"/>
      <c r="ADJ26" s="205"/>
      <c r="ADK26" s="205"/>
      <c r="ADL26" s="205"/>
      <c r="ADM26" s="205"/>
      <c r="ADN26" s="205"/>
      <c r="ADO26" s="205"/>
      <c r="ADP26" s="205"/>
      <c r="ADQ26" s="205"/>
      <c r="ADR26" s="205"/>
      <c r="ADS26" s="205"/>
      <c r="ADT26" s="205"/>
      <c r="ADU26" s="205"/>
      <c r="ADV26" s="205"/>
      <c r="ADW26" s="205"/>
      <c r="ADX26" s="205"/>
      <c r="ADY26" s="205"/>
      <c r="ADZ26" s="205"/>
      <c r="AEA26" s="205"/>
      <c r="AEB26" s="205"/>
      <c r="AEC26" s="205"/>
      <c r="AED26" s="205"/>
      <c r="AEE26" s="205"/>
      <c r="AEF26" s="205"/>
      <c r="AEG26" s="205"/>
      <c r="AEH26" s="205"/>
      <c r="AEI26" s="205"/>
      <c r="AEJ26" s="205"/>
      <c r="AEK26" s="205"/>
      <c r="AEL26" s="205"/>
      <c r="AEM26" s="205"/>
      <c r="AEN26" s="205"/>
      <c r="AEO26" s="205"/>
      <c r="AEP26" s="205"/>
      <c r="AEQ26" s="205"/>
      <c r="AER26" s="205"/>
      <c r="AES26" s="205"/>
      <c r="AET26" s="205"/>
      <c r="AEU26" s="205"/>
      <c r="AEV26" s="205"/>
      <c r="AEW26" s="205"/>
      <c r="AEX26" s="205"/>
      <c r="AEY26" s="205"/>
      <c r="AEZ26" s="205"/>
      <c r="AFA26" s="205"/>
      <c r="AFB26" s="205"/>
      <c r="AFC26" s="205"/>
      <c r="AFD26" s="205"/>
      <c r="AFE26" s="205"/>
      <c r="AFF26" s="205"/>
      <c r="AFG26" s="205"/>
      <c r="AFH26" s="205"/>
      <c r="AFI26" s="205"/>
      <c r="AFJ26" s="205"/>
      <c r="AFK26" s="205"/>
      <c r="AFL26" s="205"/>
      <c r="AFM26" s="205"/>
      <c r="AFN26" s="205"/>
      <c r="AFO26" s="205"/>
      <c r="AFP26" s="205"/>
      <c r="AFQ26" s="205"/>
      <c r="AFR26" s="205"/>
      <c r="AFS26" s="205"/>
      <c r="AFT26" s="205"/>
      <c r="AFU26" s="205"/>
      <c r="AFV26" s="205"/>
      <c r="AFW26" s="205"/>
      <c r="AFX26" s="205"/>
      <c r="AFY26" s="205"/>
      <c r="AFZ26" s="205"/>
      <c r="AGA26" s="205"/>
      <c r="AGB26" s="205"/>
      <c r="AGC26" s="205"/>
      <c r="AGD26" s="205"/>
      <c r="AGE26" s="205"/>
      <c r="AGF26" s="205"/>
      <c r="AGG26" s="205"/>
      <c r="AGH26" s="205"/>
      <c r="AGI26" s="205"/>
      <c r="AGJ26" s="205"/>
      <c r="AGK26" s="205"/>
      <c r="AGL26" s="205"/>
      <c r="AGM26" s="205"/>
      <c r="AGN26" s="205"/>
      <c r="AGO26" s="205"/>
      <c r="AGP26" s="205"/>
      <c r="AGQ26" s="205"/>
      <c r="AGR26" s="205"/>
      <c r="AGS26" s="205"/>
      <c r="AGT26" s="205"/>
      <c r="AGU26" s="205"/>
      <c r="AGV26" s="205"/>
      <c r="AGW26" s="205"/>
      <c r="AGX26" s="205"/>
      <c r="AGY26" s="205"/>
      <c r="AGZ26" s="205"/>
      <c r="AHA26" s="205"/>
      <c r="AHB26" s="205"/>
      <c r="AHC26" s="205"/>
      <c r="AHD26" s="205"/>
      <c r="AHE26" s="205"/>
      <c r="AHF26" s="205"/>
      <c r="AHG26" s="205"/>
      <c r="AHH26" s="205"/>
      <c r="AHI26" s="205"/>
      <c r="AHJ26" s="205"/>
      <c r="AHK26" s="205"/>
      <c r="AHL26" s="205"/>
      <c r="AHM26" s="205"/>
      <c r="AHN26" s="205"/>
      <c r="AHO26" s="205"/>
      <c r="AHP26" s="205"/>
      <c r="AHQ26" s="205"/>
      <c r="AHR26" s="205"/>
      <c r="AHS26" s="205"/>
      <c r="AHT26" s="205"/>
      <c r="AHU26" s="205"/>
      <c r="AHV26" s="205"/>
      <c r="AHW26" s="205"/>
      <c r="AHX26" s="205"/>
      <c r="AHY26" s="205"/>
      <c r="AHZ26" s="205"/>
      <c r="AIA26" s="205"/>
      <c r="AIB26" s="205"/>
      <c r="AIC26" s="205"/>
      <c r="AID26" s="205"/>
      <c r="AIE26" s="205"/>
      <c r="AIF26" s="205"/>
      <c r="AIG26" s="205"/>
      <c r="AIH26" s="205"/>
      <c r="AII26" s="205"/>
      <c r="AIJ26" s="205"/>
      <c r="AIK26" s="205"/>
      <c r="AIL26" s="205"/>
      <c r="AIM26" s="205"/>
      <c r="AIN26" s="205"/>
      <c r="AIO26" s="205"/>
      <c r="AIP26" s="205"/>
      <c r="AIQ26" s="205"/>
      <c r="AIR26" s="205"/>
      <c r="AIS26" s="205"/>
      <c r="AIT26" s="205"/>
      <c r="AIU26" s="205"/>
      <c r="AIV26" s="205"/>
      <c r="AIW26" s="205"/>
      <c r="AIX26" s="205"/>
      <c r="AIY26" s="205"/>
      <c r="AIZ26" s="205"/>
      <c r="AJA26" s="205"/>
      <c r="AJB26" s="205"/>
      <c r="AJC26" s="205"/>
      <c r="AJD26" s="205"/>
      <c r="AJE26" s="205"/>
      <c r="AJF26" s="205"/>
      <c r="AJG26" s="205"/>
      <c r="AJH26" s="205"/>
      <c r="AJI26" s="205"/>
      <c r="AJJ26" s="205"/>
      <c r="AJK26" s="205"/>
      <c r="AJL26" s="205"/>
      <c r="AJM26" s="205"/>
      <c r="AJN26" s="205"/>
      <c r="AJO26" s="205"/>
      <c r="AJP26" s="205"/>
      <c r="AJQ26" s="205"/>
      <c r="AJR26" s="205"/>
      <c r="AJS26" s="205"/>
      <c r="AJT26" s="205"/>
      <c r="AJU26" s="205"/>
      <c r="AJV26" s="205"/>
      <c r="AJW26" s="205"/>
      <c r="AJX26" s="205"/>
      <c r="AJY26" s="205"/>
      <c r="AJZ26" s="205"/>
      <c r="AKA26" s="205"/>
      <c r="AKB26" s="205"/>
      <c r="AKC26" s="205"/>
      <c r="AKD26" s="205"/>
      <c r="AKE26" s="205"/>
      <c r="AKF26" s="205"/>
      <c r="AKG26" s="205"/>
      <c r="AKH26" s="205"/>
      <c r="AKI26" s="205"/>
      <c r="AKJ26" s="205"/>
      <c r="AKK26" s="205"/>
      <c r="AKL26" s="205"/>
      <c r="AKM26" s="205"/>
      <c r="AKN26" s="205"/>
      <c r="AKO26" s="205"/>
      <c r="AKP26" s="205"/>
      <c r="AKQ26" s="205"/>
      <c r="AKR26" s="205"/>
      <c r="AKS26" s="205"/>
      <c r="AKT26" s="205"/>
      <c r="AKU26" s="205"/>
      <c r="AKV26" s="205"/>
      <c r="AKW26" s="205"/>
      <c r="AKX26" s="205"/>
      <c r="AKY26" s="205"/>
      <c r="AKZ26" s="205"/>
      <c r="ALA26" s="205"/>
      <c r="ALB26" s="205"/>
      <c r="ALC26" s="205"/>
      <c r="ALD26" s="205"/>
      <c r="ALE26" s="205"/>
      <c r="ALF26" s="205"/>
      <c r="ALG26" s="205"/>
      <c r="ALH26" s="205"/>
      <c r="ALI26" s="205"/>
      <c r="ALJ26" s="205"/>
      <c r="ALK26" s="205"/>
      <c r="ALL26" s="205"/>
      <c r="ALM26" s="205"/>
      <c r="ALN26" s="205"/>
      <c r="ALO26" s="205"/>
      <c r="ALP26" s="205"/>
      <c r="ALQ26" s="205"/>
      <c r="ALR26" s="205"/>
      <c r="ALS26" s="205"/>
      <c r="ALT26" s="205"/>
      <c r="ALU26" s="205"/>
      <c r="ALV26" s="205"/>
      <c r="ALW26" s="205"/>
      <c r="ALX26" s="205"/>
      <c r="ALY26" s="205"/>
      <c r="ALZ26" s="205"/>
      <c r="AMA26" s="205"/>
      <c r="AMB26" s="205"/>
      <c r="AMC26" s="205"/>
      <c r="AMD26" s="205"/>
      <c r="AME26" s="205"/>
      <c r="AMF26" s="205"/>
      <c r="AMG26" s="205"/>
      <c r="AMH26" s="205"/>
      <c r="AMI26" s="205"/>
      <c r="AMJ26" s="205"/>
      <c r="AMK26" s="205"/>
      <c r="AML26" s="205"/>
      <c r="AMM26" s="205"/>
      <c r="AMN26" s="205"/>
      <c r="AMO26" s="205"/>
      <c r="AMP26" s="205"/>
      <c r="AMQ26" s="205"/>
      <c r="AMR26" s="205"/>
      <c r="AMS26" s="205"/>
      <c r="AMT26" s="205"/>
      <c r="AMU26" s="205"/>
      <c r="AMV26" s="205"/>
      <c r="AMW26" s="205"/>
      <c r="AMX26" s="205"/>
      <c r="AMY26" s="205"/>
      <c r="AMZ26" s="205"/>
      <c r="ANA26" s="205"/>
      <c r="ANB26" s="205"/>
      <c r="ANC26" s="205"/>
      <c r="AND26" s="205"/>
      <c r="ANE26" s="205"/>
      <c r="ANF26" s="205"/>
      <c r="ANG26" s="205"/>
      <c r="ANH26" s="205"/>
      <c r="ANI26" s="205"/>
      <c r="ANJ26" s="205"/>
      <c r="ANK26" s="205"/>
      <c r="ANL26" s="205"/>
      <c r="ANM26" s="205"/>
      <c r="ANN26" s="205"/>
      <c r="ANO26" s="205"/>
      <c r="ANP26" s="205"/>
      <c r="ANQ26" s="205"/>
      <c r="ANR26" s="205"/>
      <c r="ANS26" s="205"/>
      <c r="ANT26" s="205"/>
      <c r="ANU26" s="205"/>
      <c r="ANV26" s="205"/>
      <c r="ANW26" s="205"/>
      <c r="ANX26" s="205"/>
      <c r="ANY26" s="205"/>
      <c r="ANZ26" s="205"/>
      <c r="AOA26" s="205"/>
      <c r="AOB26" s="205"/>
      <c r="AOC26" s="205"/>
      <c r="AOD26" s="205"/>
      <c r="AOE26" s="205"/>
      <c r="AOF26" s="205"/>
      <c r="AOG26" s="205"/>
      <c r="AOH26" s="205"/>
      <c r="AOI26" s="205"/>
      <c r="AOJ26" s="205"/>
      <c r="AOK26" s="205"/>
      <c r="AOL26" s="205"/>
      <c r="AOM26" s="205"/>
      <c r="AON26" s="205"/>
      <c r="AOO26" s="205"/>
      <c r="AOP26" s="205"/>
      <c r="AOQ26" s="205"/>
      <c r="AOR26" s="205"/>
      <c r="AOS26" s="205"/>
      <c r="AOT26" s="205"/>
      <c r="AOU26" s="205"/>
      <c r="AOV26" s="205"/>
      <c r="AOW26" s="205"/>
      <c r="AOX26" s="205"/>
      <c r="AOY26" s="205"/>
      <c r="AOZ26" s="205"/>
      <c r="APA26" s="205"/>
      <c r="APB26" s="205"/>
      <c r="APC26" s="205"/>
      <c r="APD26" s="205"/>
      <c r="APE26" s="205"/>
      <c r="APF26" s="205"/>
      <c r="APG26" s="205"/>
      <c r="APH26" s="205"/>
      <c r="API26" s="205"/>
      <c r="APJ26" s="205"/>
      <c r="APK26" s="205"/>
      <c r="APL26" s="205"/>
      <c r="APM26" s="205"/>
      <c r="APN26" s="205"/>
      <c r="APO26" s="205"/>
      <c r="APP26" s="205"/>
      <c r="APQ26" s="205"/>
      <c r="APR26" s="205"/>
      <c r="APS26" s="205"/>
      <c r="APT26" s="205"/>
      <c r="APU26" s="205"/>
      <c r="APV26" s="205"/>
      <c r="APW26" s="205"/>
      <c r="APX26" s="205"/>
      <c r="APY26" s="205"/>
      <c r="APZ26" s="205"/>
      <c r="AQA26" s="205"/>
      <c r="AQB26" s="205"/>
      <c r="AQC26" s="205"/>
      <c r="AQD26" s="205"/>
      <c r="AQE26" s="205"/>
      <c r="AQF26" s="205"/>
      <c r="AQG26" s="205"/>
      <c r="AQH26" s="205"/>
      <c r="AQI26" s="205"/>
      <c r="AQJ26" s="205"/>
      <c r="AQK26" s="205"/>
      <c r="AQL26" s="205"/>
      <c r="AQM26" s="205"/>
      <c r="AQN26" s="205"/>
      <c r="AQO26" s="205"/>
      <c r="AQP26" s="205"/>
      <c r="AQQ26" s="205"/>
      <c r="AQR26" s="205"/>
      <c r="AQS26" s="205"/>
      <c r="AQT26" s="205"/>
      <c r="AQU26" s="205"/>
      <c r="AQV26" s="205"/>
      <c r="AQW26" s="205"/>
      <c r="AQX26" s="205"/>
      <c r="AQY26" s="205"/>
      <c r="AQZ26" s="205"/>
      <c r="ARA26" s="205"/>
      <c r="ARB26" s="205"/>
      <c r="ARC26" s="205"/>
      <c r="ARD26" s="205"/>
      <c r="ARE26" s="205"/>
      <c r="ARF26" s="205"/>
      <c r="ARG26" s="205"/>
      <c r="ARH26" s="205"/>
      <c r="ARI26" s="205"/>
      <c r="ARJ26" s="205"/>
      <c r="ARK26" s="205"/>
      <c r="ARL26" s="205"/>
      <c r="ARM26" s="205"/>
      <c r="ARN26" s="205"/>
      <c r="ARO26" s="205"/>
      <c r="ARP26" s="205"/>
      <c r="ARQ26" s="205"/>
      <c r="ARR26" s="205"/>
      <c r="ARS26" s="205"/>
      <c r="ART26" s="205"/>
      <c r="ARU26" s="205"/>
      <c r="ARV26" s="205"/>
      <c r="ARW26" s="205"/>
      <c r="ARX26" s="205"/>
      <c r="ARY26" s="205"/>
      <c r="ARZ26" s="205"/>
      <c r="ASA26" s="205"/>
      <c r="ASB26" s="205"/>
      <c r="ASC26" s="205"/>
      <c r="ASD26" s="205"/>
      <c r="ASE26" s="205"/>
      <c r="ASF26" s="205"/>
      <c r="ASG26" s="205"/>
      <c r="ASH26" s="205"/>
      <c r="ASI26" s="205"/>
      <c r="ASJ26" s="205"/>
      <c r="ASK26" s="205"/>
      <c r="ASL26" s="205"/>
      <c r="ASM26" s="205"/>
      <c r="ASN26" s="205"/>
      <c r="ASO26" s="205"/>
      <c r="ASP26" s="205"/>
      <c r="ASQ26" s="205"/>
      <c r="ASR26" s="205"/>
      <c r="ASS26" s="205"/>
      <c r="AST26" s="205"/>
      <c r="ASU26" s="205"/>
      <c r="ASV26" s="205"/>
      <c r="ASW26" s="205"/>
      <c r="ASX26" s="205"/>
      <c r="ASY26" s="205"/>
      <c r="ASZ26" s="205"/>
      <c r="ATA26" s="205"/>
      <c r="ATB26" s="205"/>
      <c r="ATC26" s="205"/>
      <c r="ATD26" s="205"/>
      <c r="ATE26" s="205"/>
      <c r="ATF26" s="205"/>
      <c r="ATG26" s="205"/>
      <c r="ATH26" s="205"/>
      <c r="ATI26" s="205"/>
      <c r="ATJ26" s="205"/>
      <c r="ATK26" s="205"/>
      <c r="ATL26" s="205"/>
      <c r="ATM26" s="205"/>
      <c r="ATN26" s="205"/>
      <c r="ATO26" s="205"/>
      <c r="ATP26" s="205"/>
      <c r="ATQ26" s="205"/>
      <c r="ATR26" s="205"/>
      <c r="ATS26" s="205"/>
      <c r="ATT26" s="205"/>
      <c r="ATU26" s="205"/>
      <c r="ATV26" s="205"/>
      <c r="ATW26" s="205"/>
      <c r="ATX26" s="205"/>
      <c r="ATY26" s="205"/>
      <c r="ATZ26" s="205"/>
      <c r="AUA26" s="205"/>
      <c r="AUB26" s="205"/>
      <c r="AUC26" s="205"/>
      <c r="AUD26" s="205"/>
      <c r="AUE26" s="205"/>
      <c r="AUF26" s="205"/>
      <c r="AUG26" s="205"/>
      <c r="AUH26" s="205"/>
      <c r="AUI26" s="205"/>
      <c r="AUJ26" s="205"/>
      <c r="AUK26" s="205"/>
      <c r="AUL26" s="205"/>
      <c r="AUM26" s="205"/>
      <c r="AUN26" s="205"/>
      <c r="AUO26" s="205"/>
      <c r="AUP26" s="205"/>
      <c r="AUQ26" s="205"/>
      <c r="AUR26" s="205"/>
      <c r="AUS26" s="205"/>
      <c r="AUT26" s="205"/>
      <c r="AUU26" s="205"/>
      <c r="AUV26" s="205"/>
      <c r="AUW26" s="205"/>
      <c r="AUX26" s="205"/>
      <c r="AUY26" s="205"/>
      <c r="AUZ26" s="205"/>
      <c r="AVA26" s="205"/>
      <c r="AVB26" s="205"/>
      <c r="AVC26" s="205"/>
      <c r="AVD26" s="205"/>
      <c r="AVE26" s="205"/>
      <c r="AVF26" s="205"/>
      <c r="AVG26" s="205"/>
      <c r="AVH26" s="205"/>
      <c r="AVI26" s="205"/>
      <c r="AVJ26" s="205"/>
      <c r="AVK26" s="205"/>
      <c r="AVL26" s="205"/>
      <c r="AVM26" s="205"/>
      <c r="AVN26" s="205"/>
      <c r="AVO26" s="205"/>
      <c r="AVP26" s="205"/>
      <c r="AVQ26" s="205"/>
      <c r="AVR26" s="205"/>
      <c r="AVS26" s="205"/>
      <c r="AVT26" s="205"/>
      <c r="AVU26" s="205"/>
      <c r="AVV26" s="205"/>
      <c r="AVW26" s="205"/>
      <c r="AVX26" s="205"/>
      <c r="AVY26" s="205"/>
      <c r="AVZ26" s="205"/>
      <c r="AWA26" s="205"/>
      <c r="AWB26" s="205"/>
      <c r="AWC26" s="205"/>
      <c r="AWD26" s="205"/>
      <c r="AWE26" s="205"/>
      <c r="AWF26" s="205"/>
      <c r="AWG26" s="205"/>
      <c r="AWH26" s="205"/>
      <c r="AWI26" s="205"/>
      <c r="AWJ26" s="205"/>
      <c r="AWK26" s="205"/>
      <c r="AWL26" s="205"/>
      <c r="AWM26" s="205"/>
      <c r="AWN26" s="205"/>
      <c r="AWO26" s="205"/>
      <c r="AWP26" s="205"/>
      <c r="AWQ26" s="205"/>
      <c r="AWR26" s="205"/>
      <c r="AWS26" s="205"/>
      <c r="AWT26" s="205"/>
      <c r="AWU26" s="205"/>
      <c r="AWV26" s="205"/>
      <c r="AWW26" s="205"/>
      <c r="AWX26" s="205"/>
      <c r="AWY26" s="205"/>
      <c r="AWZ26" s="205"/>
      <c r="AXA26" s="205"/>
      <c r="AXB26" s="205"/>
      <c r="AXC26" s="205"/>
      <c r="AXD26" s="205"/>
      <c r="AXE26" s="205"/>
      <c r="AXF26" s="205"/>
      <c r="AXG26" s="205"/>
      <c r="AXH26" s="205"/>
      <c r="AXI26" s="205"/>
      <c r="AXJ26" s="205"/>
      <c r="AXK26" s="205"/>
      <c r="AXL26" s="205"/>
      <c r="AXM26" s="205"/>
      <c r="AXN26" s="205"/>
      <c r="AXO26" s="205"/>
      <c r="AXP26" s="205"/>
      <c r="AXQ26" s="205"/>
      <c r="AXR26" s="205"/>
      <c r="AXS26" s="205"/>
      <c r="AXT26" s="205"/>
      <c r="AXU26" s="205"/>
      <c r="AXV26" s="205"/>
      <c r="AXW26" s="205"/>
      <c r="AXX26" s="205"/>
      <c r="AXY26" s="205"/>
      <c r="AXZ26" s="205"/>
      <c r="AYA26" s="205"/>
      <c r="AYB26" s="205"/>
      <c r="AYC26" s="205"/>
      <c r="AYD26" s="205"/>
      <c r="AYE26" s="205"/>
      <c r="AYF26" s="205"/>
      <c r="AYG26" s="205"/>
      <c r="AYH26" s="205"/>
      <c r="AYI26" s="205"/>
      <c r="AYJ26" s="205"/>
      <c r="AYK26" s="205"/>
      <c r="AYL26" s="205"/>
      <c r="AYM26" s="205"/>
      <c r="AYN26" s="205"/>
      <c r="AYO26" s="205"/>
      <c r="AYP26" s="205"/>
      <c r="AYQ26" s="205"/>
      <c r="AYR26" s="205"/>
      <c r="AYS26" s="205"/>
      <c r="AYT26" s="205"/>
      <c r="AYU26" s="205"/>
      <c r="AYV26" s="205"/>
      <c r="AYW26" s="205"/>
      <c r="AYX26" s="205"/>
      <c r="AYY26" s="205"/>
      <c r="AYZ26" s="205"/>
      <c r="AZA26" s="205"/>
      <c r="AZB26" s="205"/>
      <c r="AZC26" s="205"/>
      <c r="AZD26" s="205"/>
      <c r="AZE26" s="205"/>
      <c r="AZF26" s="205"/>
      <c r="AZG26" s="205"/>
      <c r="AZH26" s="205"/>
      <c r="AZI26" s="205"/>
      <c r="AZJ26" s="205"/>
      <c r="AZK26" s="205"/>
      <c r="AZL26" s="205"/>
      <c r="AZM26" s="205"/>
      <c r="AZN26" s="205"/>
      <c r="AZO26" s="205"/>
      <c r="AZP26" s="205"/>
      <c r="AZQ26" s="205"/>
      <c r="AZR26" s="205"/>
      <c r="AZS26" s="205"/>
      <c r="AZT26" s="205"/>
      <c r="AZU26" s="205"/>
      <c r="AZV26" s="205"/>
      <c r="AZW26" s="205"/>
      <c r="AZX26" s="205"/>
      <c r="AZY26" s="205"/>
      <c r="AZZ26" s="205"/>
      <c r="BAA26" s="205"/>
      <c r="BAB26" s="205"/>
      <c r="BAC26" s="205"/>
      <c r="BAD26" s="205"/>
      <c r="BAE26" s="205"/>
      <c r="BAF26" s="205"/>
      <c r="BAG26" s="205"/>
      <c r="BAH26" s="205"/>
      <c r="BAI26" s="205"/>
      <c r="BAJ26" s="205"/>
      <c r="BAK26" s="205"/>
      <c r="BAL26" s="205"/>
      <c r="BAM26" s="205"/>
      <c r="BAN26" s="205"/>
      <c r="BAO26" s="205"/>
      <c r="BAP26" s="205"/>
      <c r="BAQ26" s="205"/>
      <c r="BAR26" s="205"/>
      <c r="BAS26" s="205"/>
      <c r="BAT26" s="205"/>
      <c r="BAU26" s="205"/>
      <c r="BAV26" s="205"/>
      <c r="BAW26" s="205"/>
      <c r="BAX26" s="205"/>
      <c r="BAY26" s="205"/>
      <c r="BAZ26" s="205"/>
      <c r="BBA26" s="205"/>
      <c r="BBB26" s="205"/>
      <c r="BBC26" s="205"/>
      <c r="BBD26" s="205"/>
      <c r="BBE26" s="205"/>
      <c r="BBF26" s="205"/>
      <c r="BBG26" s="205"/>
      <c r="BBH26" s="205"/>
      <c r="BBI26" s="205"/>
      <c r="BBJ26" s="205"/>
      <c r="BBK26" s="205"/>
      <c r="BBL26" s="205"/>
      <c r="BBM26" s="205"/>
      <c r="BBN26" s="205"/>
      <c r="BBO26" s="205"/>
      <c r="BBP26" s="205"/>
      <c r="BBQ26" s="205"/>
      <c r="BBR26" s="205"/>
      <c r="BBS26" s="205"/>
      <c r="BBT26" s="205"/>
      <c r="BBU26" s="205"/>
      <c r="BBV26" s="205"/>
      <c r="BBW26" s="205"/>
      <c r="BBX26" s="205"/>
      <c r="BBY26" s="205"/>
      <c r="BBZ26" s="205"/>
      <c r="BCA26" s="205"/>
      <c r="BCB26" s="205"/>
      <c r="BCC26" s="205"/>
      <c r="BCD26" s="205"/>
      <c r="BCE26" s="205"/>
      <c r="BCF26" s="205"/>
      <c r="BCG26" s="205"/>
      <c r="BCH26" s="205"/>
      <c r="BCI26" s="205"/>
      <c r="BCJ26" s="205"/>
      <c r="BCK26" s="205"/>
      <c r="BCL26" s="205"/>
      <c r="BCM26" s="205"/>
      <c r="BCN26" s="205"/>
      <c r="BCO26" s="205"/>
      <c r="BCP26" s="205"/>
      <c r="BCQ26" s="205"/>
      <c r="BCR26" s="205"/>
      <c r="BCS26" s="205"/>
      <c r="BCT26" s="205"/>
      <c r="BCU26" s="205"/>
      <c r="BCV26" s="205"/>
      <c r="BCW26" s="205"/>
      <c r="BCX26" s="205"/>
      <c r="BCY26" s="205"/>
      <c r="BCZ26" s="205"/>
      <c r="BDA26" s="205"/>
      <c r="BDB26" s="205"/>
      <c r="BDC26" s="205"/>
      <c r="BDD26" s="205"/>
      <c r="BDE26" s="205"/>
      <c r="BDF26" s="205"/>
      <c r="BDG26" s="205"/>
      <c r="BDH26" s="205"/>
      <c r="BDI26" s="205"/>
      <c r="BDJ26" s="205"/>
      <c r="BDK26" s="205"/>
      <c r="BDL26" s="205"/>
      <c r="BDM26" s="205"/>
      <c r="BDN26" s="205"/>
      <c r="BDO26" s="205"/>
      <c r="BDP26" s="205"/>
      <c r="BDQ26" s="205"/>
      <c r="BDR26" s="205"/>
      <c r="BDS26" s="205"/>
      <c r="BDT26" s="205"/>
      <c r="BDU26" s="205"/>
      <c r="BDV26" s="205"/>
      <c r="BDW26" s="205"/>
      <c r="BDX26" s="205"/>
      <c r="BDY26" s="205"/>
      <c r="BDZ26" s="205"/>
      <c r="BEA26" s="205"/>
      <c r="BEB26" s="205"/>
      <c r="BEC26" s="205"/>
      <c r="BED26" s="205"/>
      <c r="BEE26" s="205"/>
      <c r="BEF26" s="205"/>
      <c r="BEG26" s="205"/>
      <c r="BEH26" s="205"/>
      <c r="BEI26" s="205"/>
      <c r="BEJ26" s="205"/>
      <c r="BEK26" s="205"/>
      <c r="BEL26" s="205"/>
      <c r="BEM26" s="205"/>
      <c r="BEN26" s="205"/>
      <c r="BEO26" s="205"/>
      <c r="BEP26" s="205"/>
      <c r="BEQ26" s="205"/>
      <c r="BER26" s="205"/>
      <c r="BES26" s="205"/>
      <c r="BET26" s="205"/>
      <c r="BEU26" s="205"/>
      <c r="BEV26" s="205"/>
      <c r="BEW26" s="205"/>
      <c r="BEX26" s="205"/>
      <c r="BEY26" s="205"/>
      <c r="BEZ26" s="205"/>
      <c r="BFA26" s="205"/>
      <c r="BFB26" s="205"/>
      <c r="BFC26" s="205"/>
      <c r="BFD26" s="205"/>
      <c r="BFE26" s="205"/>
      <c r="BFF26" s="205"/>
      <c r="BFG26" s="205"/>
      <c r="BFH26" s="205"/>
      <c r="BFI26" s="205"/>
      <c r="BFJ26" s="205"/>
      <c r="BFK26" s="205"/>
      <c r="BFL26" s="205"/>
      <c r="BFM26" s="205"/>
      <c r="BFN26" s="205"/>
      <c r="BFO26" s="205"/>
      <c r="BFP26" s="205"/>
      <c r="BFQ26" s="205"/>
      <c r="BFR26" s="205"/>
      <c r="BFS26" s="205"/>
      <c r="BFT26" s="205"/>
      <c r="BFU26" s="205"/>
      <c r="BFV26" s="205"/>
      <c r="BFW26" s="205"/>
      <c r="BFX26" s="205"/>
      <c r="BFY26" s="205"/>
      <c r="BFZ26" s="205"/>
      <c r="BGA26" s="205"/>
      <c r="BGB26" s="205"/>
      <c r="BGC26" s="205"/>
      <c r="BGD26" s="205"/>
      <c r="BGE26" s="205"/>
      <c r="BGF26" s="205"/>
      <c r="BGG26" s="205"/>
      <c r="BGH26" s="205"/>
      <c r="BGI26" s="205"/>
      <c r="BGJ26" s="205"/>
      <c r="BGK26" s="205"/>
      <c r="BGL26" s="205"/>
      <c r="BGM26" s="205"/>
      <c r="BGN26" s="205"/>
      <c r="BGO26" s="205"/>
      <c r="BGP26" s="205"/>
      <c r="BGQ26" s="205"/>
      <c r="BGR26" s="205"/>
      <c r="BGS26" s="205"/>
      <c r="BGT26" s="205"/>
      <c r="BGU26" s="205"/>
      <c r="BGV26" s="205"/>
      <c r="BGW26" s="205"/>
      <c r="BGX26" s="205"/>
      <c r="BGY26" s="205"/>
      <c r="BGZ26" s="205"/>
      <c r="BHA26" s="205"/>
      <c r="BHB26" s="205"/>
      <c r="BHC26" s="205"/>
      <c r="BHD26" s="205"/>
      <c r="BHE26" s="205"/>
      <c r="BHF26" s="205"/>
      <c r="BHG26" s="205"/>
      <c r="BHH26" s="205"/>
      <c r="BHI26" s="205"/>
      <c r="BHJ26" s="205"/>
      <c r="BHK26" s="205"/>
      <c r="BHL26" s="205"/>
      <c r="BHM26" s="205"/>
      <c r="BHN26" s="205"/>
      <c r="BHO26" s="205"/>
      <c r="BHP26" s="205"/>
      <c r="BHQ26" s="205"/>
      <c r="BHR26" s="205"/>
      <c r="BHS26" s="205"/>
      <c r="BHT26" s="205"/>
      <c r="BHU26" s="205"/>
      <c r="BHV26" s="205"/>
      <c r="BHW26" s="205"/>
      <c r="BHX26" s="205"/>
      <c r="BHY26" s="205"/>
      <c r="BHZ26" s="205"/>
      <c r="BIA26" s="205"/>
      <c r="BIB26" s="205"/>
      <c r="BIC26" s="205"/>
      <c r="BID26" s="205"/>
      <c r="BIE26" s="205"/>
      <c r="BIF26" s="205"/>
      <c r="BIG26" s="205"/>
      <c r="BIH26" s="205"/>
      <c r="BII26" s="205"/>
      <c r="BIJ26" s="205"/>
      <c r="BIK26" s="205"/>
      <c r="BIL26" s="205"/>
      <c r="BIM26" s="205"/>
      <c r="BIN26" s="205"/>
      <c r="BIO26" s="205"/>
      <c r="BIP26" s="205"/>
      <c r="BIQ26" s="205"/>
      <c r="BIR26" s="205"/>
      <c r="BIS26" s="205"/>
      <c r="BIT26" s="205"/>
      <c r="BIU26" s="205"/>
      <c r="BIV26" s="205"/>
      <c r="BIW26" s="205"/>
      <c r="BIX26" s="205"/>
      <c r="BIY26" s="205"/>
      <c r="BIZ26" s="205"/>
      <c r="BJA26" s="205"/>
      <c r="BJB26" s="205"/>
      <c r="BJC26" s="205"/>
      <c r="BJD26" s="205"/>
      <c r="BJE26" s="205"/>
      <c r="BJF26" s="205"/>
      <c r="BJG26" s="205"/>
      <c r="BJH26" s="205"/>
      <c r="BJI26" s="205"/>
      <c r="BJJ26" s="205"/>
      <c r="BJK26" s="205"/>
      <c r="BJL26" s="205"/>
      <c r="BJM26" s="205"/>
      <c r="BJN26" s="205"/>
      <c r="BJO26" s="205"/>
      <c r="BJP26" s="205"/>
      <c r="BJQ26" s="205"/>
      <c r="BJR26" s="205"/>
      <c r="BJS26" s="205"/>
      <c r="BJT26" s="205"/>
      <c r="BJU26" s="205"/>
      <c r="BJV26" s="205"/>
      <c r="BJW26" s="205"/>
      <c r="BJX26" s="205"/>
      <c r="BJY26" s="205"/>
      <c r="BJZ26" s="205"/>
      <c r="BKA26" s="205"/>
      <c r="BKB26" s="205"/>
      <c r="BKC26" s="205"/>
      <c r="BKD26" s="205"/>
      <c r="BKE26" s="205"/>
      <c r="BKF26" s="205"/>
      <c r="BKG26" s="205"/>
      <c r="BKH26" s="205"/>
      <c r="BKI26" s="205"/>
      <c r="BKJ26" s="205"/>
      <c r="BKK26" s="205"/>
      <c r="BKL26" s="205"/>
      <c r="BKM26" s="205"/>
      <c r="BKN26" s="205"/>
      <c r="BKO26" s="205"/>
      <c r="BKP26" s="205"/>
      <c r="BKQ26" s="205"/>
      <c r="BKR26" s="205"/>
      <c r="BKS26" s="205"/>
      <c r="BKT26" s="205"/>
      <c r="BKU26" s="205"/>
      <c r="BKV26" s="205"/>
      <c r="BKW26" s="205"/>
      <c r="BKX26" s="205"/>
      <c r="BKY26" s="205"/>
      <c r="BKZ26" s="205"/>
      <c r="BLA26" s="205"/>
      <c r="BLB26" s="205"/>
      <c r="BLC26" s="205"/>
      <c r="BLD26" s="205"/>
      <c r="BLE26" s="205"/>
      <c r="BLF26" s="205"/>
      <c r="BLG26" s="205"/>
      <c r="BLH26" s="205"/>
      <c r="BLI26" s="205"/>
      <c r="BLJ26" s="205"/>
      <c r="BLK26" s="205"/>
      <c r="BLL26" s="205"/>
      <c r="BLM26" s="205"/>
      <c r="BLN26" s="205"/>
      <c r="BLO26" s="205"/>
      <c r="BLP26" s="205"/>
      <c r="BLQ26" s="205"/>
      <c r="BLR26" s="205"/>
      <c r="BLS26" s="205"/>
      <c r="BLT26" s="205"/>
      <c r="BLU26" s="205"/>
      <c r="BLV26" s="205"/>
      <c r="BLW26" s="205"/>
      <c r="BLX26" s="205"/>
      <c r="BLY26" s="205"/>
      <c r="BLZ26" s="205"/>
      <c r="BMA26" s="205"/>
      <c r="BMB26" s="205"/>
      <c r="BMC26" s="205"/>
      <c r="BMD26" s="205"/>
      <c r="BME26" s="205"/>
      <c r="BMF26" s="205"/>
      <c r="BMG26" s="205"/>
      <c r="BMH26" s="205"/>
      <c r="BMI26" s="205"/>
      <c r="BMJ26" s="205"/>
      <c r="BMK26" s="205"/>
      <c r="BML26" s="205"/>
      <c r="BMM26" s="205"/>
      <c r="BMN26" s="205"/>
      <c r="BMO26" s="205"/>
      <c r="BMP26" s="205"/>
      <c r="BMQ26" s="205"/>
      <c r="BMR26" s="205"/>
      <c r="BMS26" s="205"/>
      <c r="BMT26" s="205"/>
      <c r="BMU26" s="205"/>
      <c r="BMV26" s="205"/>
      <c r="BMW26" s="205"/>
      <c r="BMX26" s="205"/>
      <c r="BMY26" s="205"/>
      <c r="BMZ26" s="205"/>
      <c r="BNA26" s="205"/>
      <c r="BNB26" s="205"/>
      <c r="BNC26" s="205"/>
      <c r="BND26" s="205"/>
      <c r="BNE26" s="205"/>
      <c r="BNF26" s="205"/>
      <c r="BNG26" s="205"/>
      <c r="BNH26" s="205"/>
      <c r="BNI26" s="205"/>
      <c r="BNJ26" s="205"/>
      <c r="BNK26" s="205"/>
      <c r="BNL26" s="205"/>
      <c r="BNM26" s="205"/>
      <c r="BNN26" s="205"/>
      <c r="BNO26" s="205"/>
      <c r="BNP26" s="205"/>
      <c r="BNQ26" s="205"/>
      <c r="BNR26" s="205"/>
      <c r="BNS26" s="205"/>
      <c r="BNT26" s="205"/>
      <c r="BNU26" s="205"/>
      <c r="BNV26" s="205"/>
      <c r="BNW26" s="205"/>
      <c r="BNX26" s="205"/>
      <c r="BNY26" s="205"/>
      <c r="BNZ26" s="205"/>
      <c r="BOA26" s="205"/>
      <c r="BOB26" s="205"/>
      <c r="BOC26" s="205"/>
      <c r="BOD26" s="205"/>
      <c r="BOE26" s="205"/>
      <c r="BOF26" s="205"/>
      <c r="BOG26" s="205"/>
      <c r="BOH26" s="205"/>
      <c r="BOI26" s="205"/>
      <c r="BOJ26" s="205"/>
      <c r="BOK26" s="205"/>
      <c r="BOL26" s="205"/>
      <c r="BOM26" s="205"/>
      <c r="BON26" s="205"/>
      <c r="BOO26" s="205"/>
      <c r="BOP26" s="205"/>
      <c r="BOQ26" s="205"/>
      <c r="BOR26" s="205"/>
      <c r="BOS26" s="205"/>
      <c r="BOT26" s="205"/>
      <c r="BOU26" s="205"/>
      <c r="BOV26" s="205"/>
      <c r="BOW26" s="205"/>
      <c r="BOX26" s="205"/>
      <c r="BOY26" s="205"/>
      <c r="BOZ26" s="205"/>
      <c r="BPA26" s="205"/>
      <c r="BPB26" s="205"/>
      <c r="BPC26" s="205"/>
      <c r="BPD26" s="205"/>
      <c r="BPE26" s="205"/>
      <c r="BPF26" s="205"/>
      <c r="BPG26" s="205"/>
      <c r="BPH26" s="205"/>
      <c r="BPI26" s="205"/>
      <c r="BPJ26" s="205"/>
      <c r="BPK26" s="205"/>
      <c r="BPL26" s="205"/>
      <c r="BPM26" s="205"/>
      <c r="BPN26" s="205"/>
      <c r="BPO26" s="205"/>
      <c r="BPP26" s="205"/>
      <c r="BPQ26" s="205"/>
      <c r="BPR26" s="205"/>
      <c r="BPS26" s="205"/>
      <c r="BPT26" s="205"/>
      <c r="BPU26" s="205"/>
      <c r="BPV26" s="205"/>
      <c r="BPW26" s="205"/>
      <c r="BPX26" s="205"/>
      <c r="BPY26" s="205"/>
      <c r="BPZ26" s="205"/>
      <c r="BQA26" s="205"/>
      <c r="BQB26" s="205"/>
      <c r="BQC26" s="205"/>
      <c r="BQD26" s="205"/>
      <c r="BQE26" s="205"/>
      <c r="BQF26" s="205"/>
      <c r="BQG26" s="205"/>
      <c r="BQH26" s="205"/>
      <c r="BQI26" s="205"/>
      <c r="BQJ26" s="205"/>
      <c r="BQK26" s="205"/>
      <c r="BQL26" s="205"/>
      <c r="BQM26" s="205"/>
      <c r="BQN26" s="205"/>
      <c r="BQO26" s="205"/>
      <c r="BQP26" s="205"/>
      <c r="BQQ26" s="205"/>
      <c r="BQR26" s="205"/>
      <c r="BQS26" s="205"/>
      <c r="BQT26" s="205"/>
      <c r="BQU26" s="205"/>
      <c r="BQV26" s="205"/>
      <c r="BQW26" s="205"/>
      <c r="BQX26" s="205"/>
      <c r="BQY26" s="205"/>
      <c r="BQZ26" s="205"/>
      <c r="BRA26" s="205"/>
      <c r="BRB26" s="205"/>
      <c r="BRC26" s="205"/>
      <c r="BRD26" s="205"/>
      <c r="BRE26" s="205"/>
      <c r="BRF26" s="205"/>
      <c r="BRG26" s="205"/>
      <c r="BRH26" s="205"/>
      <c r="BRI26" s="205"/>
      <c r="BRJ26" s="205"/>
      <c r="BRK26" s="205"/>
      <c r="BRL26" s="205"/>
      <c r="BRM26" s="205"/>
      <c r="BRN26" s="205"/>
      <c r="BRO26" s="205"/>
      <c r="BRP26" s="205"/>
      <c r="BRQ26" s="205"/>
      <c r="BRR26" s="205"/>
      <c r="BRS26" s="205"/>
      <c r="BRT26" s="205"/>
      <c r="BRU26" s="205"/>
      <c r="BRV26" s="205"/>
      <c r="BRW26" s="205"/>
      <c r="BRX26" s="205"/>
      <c r="BRY26" s="205"/>
      <c r="BRZ26" s="205"/>
      <c r="BSA26" s="205"/>
      <c r="BSB26" s="205"/>
      <c r="BSC26" s="205"/>
      <c r="BSD26" s="205"/>
      <c r="BSE26" s="205"/>
      <c r="BSF26" s="205"/>
      <c r="BSG26" s="205"/>
      <c r="BSH26" s="205"/>
      <c r="BSI26" s="205"/>
      <c r="BSJ26" s="205"/>
      <c r="BSK26" s="205"/>
      <c r="BSL26" s="205"/>
      <c r="BSM26" s="205"/>
      <c r="BSN26" s="205"/>
      <c r="BSO26" s="205"/>
      <c r="BSP26" s="205"/>
      <c r="BSQ26" s="205"/>
      <c r="BSR26" s="205"/>
      <c r="BSS26" s="205"/>
      <c r="BST26" s="205"/>
      <c r="BSU26" s="205"/>
      <c r="BSV26" s="205"/>
      <c r="BSW26" s="205"/>
      <c r="BSX26" s="205"/>
      <c r="BSY26" s="205"/>
      <c r="BSZ26" s="205"/>
      <c r="BTA26" s="205"/>
      <c r="BTB26" s="205"/>
      <c r="BTC26" s="205"/>
      <c r="BTD26" s="205"/>
      <c r="BTE26" s="205"/>
      <c r="BTF26" s="205"/>
      <c r="BTG26" s="205"/>
      <c r="BTH26" s="205"/>
      <c r="BTI26" s="205"/>
      <c r="BTJ26" s="205"/>
      <c r="BTK26" s="205"/>
      <c r="BTL26" s="205"/>
      <c r="BTM26" s="205"/>
      <c r="BTN26" s="205"/>
      <c r="BTO26" s="205"/>
      <c r="BTP26" s="205"/>
      <c r="BTQ26" s="205"/>
      <c r="BTR26" s="205"/>
      <c r="BTS26" s="205"/>
      <c r="BTT26" s="205"/>
      <c r="BTU26" s="205"/>
      <c r="BTV26" s="205"/>
      <c r="BTW26" s="205"/>
      <c r="BTX26" s="205"/>
      <c r="BTY26" s="205"/>
      <c r="BTZ26" s="205"/>
      <c r="BUA26" s="205"/>
      <c r="BUB26" s="205"/>
      <c r="BUC26" s="205"/>
      <c r="BUD26" s="205"/>
      <c r="BUE26" s="205"/>
      <c r="BUF26" s="205"/>
      <c r="BUG26" s="205"/>
      <c r="BUH26" s="205"/>
      <c r="BUI26" s="205"/>
      <c r="BUJ26" s="205"/>
      <c r="BUK26" s="205"/>
      <c r="BUL26" s="205"/>
      <c r="BUM26" s="205"/>
      <c r="BUN26" s="205"/>
      <c r="BUO26" s="205"/>
      <c r="BUP26" s="205"/>
      <c r="BUQ26" s="205"/>
      <c r="BUR26" s="205"/>
      <c r="BUS26" s="205"/>
      <c r="BUT26" s="205"/>
      <c r="BUU26" s="205"/>
      <c r="BUV26" s="205"/>
      <c r="BUW26" s="205"/>
      <c r="BUX26" s="205"/>
      <c r="BUY26" s="205"/>
      <c r="BUZ26" s="205"/>
      <c r="BVA26" s="205"/>
      <c r="BVB26" s="205"/>
      <c r="BVC26" s="205"/>
      <c r="BVD26" s="205"/>
      <c r="BVE26" s="205"/>
      <c r="BVF26" s="205"/>
      <c r="BVG26" s="205"/>
      <c r="BVH26" s="205"/>
      <c r="BVI26" s="205"/>
      <c r="BVJ26" s="205"/>
      <c r="BVK26" s="205"/>
      <c r="BVL26" s="205"/>
      <c r="BVM26" s="205"/>
      <c r="BVN26" s="205"/>
      <c r="BVO26" s="205"/>
      <c r="BVP26" s="205"/>
      <c r="BVQ26" s="205"/>
      <c r="BVR26" s="205"/>
      <c r="BVS26" s="205"/>
      <c r="BVT26" s="205"/>
      <c r="BVU26" s="205"/>
      <c r="BVV26" s="205"/>
      <c r="BVW26" s="205"/>
      <c r="BVX26" s="205"/>
      <c r="BVY26" s="205"/>
      <c r="BVZ26" s="205"/>
      <c r="BWA26" s="205"/>
      <c r="BWB26" s="205"/>
      <c r="BWC26" s="205"/>
      <c r="BWD26" s="205"/>
      <c r="BWE26" s="205"/>
      <c r="BWF26" s="205"/>
      <c r="BWG26" s="205"/>
      <c r="BWH26" s="205"/>
      <c r="BWI26" s="205"/>
      <c r="BWJ26" s="205"/>
      <c r="BWK26" s="205"/>
      <c r="BWL26" s="205"/>
      <c r="BWM26" s="205"/>
      <c r="BWN26" s="205"/>
      <c r="BWO26" s="205"/>
      <c r="BWP26" s="205"/>
      <c r="BWQ26" s="205"/>
      <c r="BWR26" s="205"/>
      <c r="BWS26" s="205"/>
      <c r="BWT26" s="205"/>
      <c r="BWU26" s="205"/>
      <c r="BWV26" s="205"/>
      <c r="BWW26" s="205"/>
      <c r="BWX26" s="205"/>
      <c r="BWY26" s="205"/>
      <c r="BWZ26" s="205"/>
      <c r="BXA26" s="205"/>
      <c r="BXB26" s="205"/>
      <c r="BXC26" s="205"/>
      <c r="BXD26" s="205"/>
      <c r="BXE26" s="205"/>
      <c r="BXF26" s="205"/>
      <c r="BXG26" s="205"/>
      <c r="BXH26" s="205"/>
      <c r="BXI26" s="205"/>
      <c r="BXJ26" s="205"/>
      <c r="BXK26" s="205"/>
      <c r="BXL26" s="205"/>
      <c r="BXM26" s="205"/>
      <c r="BXN26" s="205"/>
      <c r="BXO26" s="205"/>
      <c r="BXP26" s="205"/>
      <c r="BXQ26" s="205"/>
      <c r="BXR26" s="205"/>
      <c r="BXS26" s="205"/>
      <c r="BXT26" s="205"/>
      <c r="BXU26" s="205"/>
      <c r="BXV26" s="205"/>
      <c r="BXW26" s="205"/>
      <c r="BXX26" s="205"/>
      <c r="BXY26" s="205"/>
      <c r="BXZ26" s="205"/>
      <c r="BYA26" s="205"/>
      <c r="BYB26" s="205"/>
      <c r="BYC26" s="205"/>
      <c r="BYD26" s="205"/>
      <c r="BYE26" s="205"/>
      <c r="BYF26" s="205"/>
      <c r="BYG26" s="205"/>
      <c r="BYH26" s="205"/>
      <c r="BYI26" s="205"/>
      <c r="BYJ26" s="205"/>
      <c r="BYK26" s="205"/>
      <c r="BYL26" s="205"/>
      <c r="BYM26" s="205"/>
      <c r="BYN26" s="205"/>
      <c r="BYO26" s="205"/>
      <c r="BYP26" s="205"/>
      <c r="BYQ26" s="205"/>
      <c r="BYR26" s="205"/>
      <c r="BYS26" s="205"/>
      <c r="BYT26" s="205"/>
      <c r="BYU26" s="205"/>
      <c r="BYV26" s="205"/>
      <c r="BYW26" s="205"/>
      <c r="BYX26" s="205"/>
      <c r="BYY26" s="205"/>
      <c r="BYZ26" s="205"/>
      <c r="BZA26" s="205"/>
      <c r="BZB26" s="205"/>
      <c r="BZC26" s="205"/>
      <c r="BZD26" s="205"/>
      <c r="BZE26" s="205"/>
      <c r="BZF26" s="205"/>
      <c r="BZG26" s="205"/>
      <c r="BZH26" s="205"/>
      <c r="BZI26" s="205"/>
      <c r="BZJ26" s="205"/>
      <c r="BZK26" s="205"/>
      <c r="BZL26" s="205"/>
      <c r="BZM26" s="205"/>
      <c r="BZN26" s="205"/>
      <c r="BZO26" s="205"/>
      <c r="BZP26" s="205"/>
      <c r="BZQ26" s="205"/>
      <c r="BZR26" s="205"/>
      <c r="BZS26" s="205"/>
      <c r="BZT26" s="205"/>
      <c r="BZU26" s="205"/>
      <c r="BZV26" s="205"/>
      <c r="BZW26" s="205"/>
      <c r="BZX26" s="205"/>
      <c r="BZY26" s="205"/>
      <c r="BZZ26" s="205"/>
      <c r="CAA26" s="205"/>
      <c r="CAB26" s="205"/>
      <c r="CAC26" s="205"/>
      <c r="CAD26" s="205"/>
      <c r="CAE26" s="205"/>
      <c r="CAF26" s="205"/>
      <c r="CAG26" s="205"/>
      <c r="CAH26" s="205"/>
      <c r="CAI26" s="205"/>
      <c r="CAJ26" s="205"/>
      <c r="CAK26" s="205"/>
      <c r="CAL26" s="205"/>
      <c r="CAM26" s="205"/>
      <c r="CAN26" s="205"/>
      <c r="CAO26" s="205"/>
      <c r="CAP26" s="205"/>
      <c r="CAQ26" s="205"/>
      <c r="CAR26" s="205"/>
      <c r="CAS26" s="205"/>
      <c r="CAT26" s="205"/>
      <c r="CAU26" s="205"/>
      <c r="CAV26" s="205"/>
      <c r="CAW26" s="205"/>
      <c r="CAX26" s="205"/>
      <c r="CAY26" s="205"/>
      <c r="CAZ26" s="205"/>
      <c r="CBA26" s="205"/>
      <c r="CBB26" s="205"/>
      <c r="CBC26" s="205"/>
      <c r="CBD26" s="205"/>
      <c r="CBE26" s="205"/>
      <c r="CBF26" s="205"/>
      <c r="CBG26" s="205"/>
      <c r="CBH26" s="205"/>
      <c r="CBI26" s="205"/>
      <c r="CBJ26" s="205"/>
      <c r="CBK26" s="205"/>
      <c r="CBL26" s="205"/>
      <c r="CBM26" s="205"/>
      <c r="CBN26" s="205"/>
      <c r="CBO26" s="205"/>
      <c r="CBP26" s="205"/>
      <c r="CBQ26" s="205"/>
      <c r="CBR26" s="205"/>
      <c r="CBS26" s="205"/>
      <c r="CBT26" s="205"/>
      <c r="CBU26" s="205"/>
      <c r="CBV26" s="205"/>
      <c r="CBW26" s="205"/>
      <c r="CBX26" s="205"/>
      <c r="CBY26" s="205"/>
      <c r="CBZ26" s="205"/>
      <c r="CCA26" s="205"/>
      <c r="CCB26" s="205"/>
      <c r="CCC26" s="205"/>
      <c r="CCD26" s="205"/>
      <c r="CCE26" s="205"/>
      <c r="CCF26" s="205"/>
      <c r="CCG26" s="205"/>
      <c r="CCH26" s="205"/>
      <c r="CCI26" s="205"/>
      <c r="CCJ26" s="205"/>
      <c r="CCK26" s="205"/>
      <c r="CCL26" s="205"/>
      <c r="CCM26" s="205"/>
      <c r="CCN26" s="205"/>
      <c r="CCO26" s="205"/>
      <c r="CCP26" s="205"/>
      <c r="CCQ26" s="205"/>
      <c r="CCR26" s="205"/>
      <c r="CCS26" s="205"/>
      <c r="CCT26" s="205"/>
      <c r="CCU26" s="205"/>
      <c r="CCV26" s="205"/>
      <c r="CCW26" s="205"/>
      <c r="CCX26" s="205"/>
      <c r="CCY26" s="205"/>
      <c r="CCZ26" s="205"/>
      <c r="CDA26" s="205"/>
      <c r="CDB26" s="205"/>
      <c r="CDC26" s="205"/>
      <c r="CDD26" s="205"/>
      <c r="CDE26" s="205"/>
      <c r="CDF26" s="205"/>
      <c r="CDG26" s="205"/>
      <c r="CDH26" s="205"/>
      <c r="CDI26" s="205"/>
      <c r="CDJ26" s="205"/>
      <c r="CDK26" s="205"/>
      <c r="CDL26" s="205"/>
      <c r="CDM26" s="205"/>
      <c r="CDN26" s="205"/>
      <c r="CDO26" s="205"/>
      <c r="CDP26" s="205"/>
      <c r="CDQ26" s="205"/>
      <c r="CDR26" s="205"/>
      <c r="CDS26" s="205"/>
      <c r="CDT26" s="205"/>
      <c r="CDU26" s="205"/>
      <c r="CDV26" s="205"/>
      <c r="CDW26" s="205"/>
      <c r="CDX26" s="205"/>
      <c r="CDY26" s="205"/>
      <c r="CDZ26" s="205"/>
      <c r="CEA26" s="205"/>
      <c r="CEB26" s="205"/>
      <c r="CEC26" s="205"/>
      <c r="CED26" s="205"/>
      <c r="CEE26" s="205"/>
      <c r="CEF26" s="205"/>
      <c r="CEG26" s="205"/>
      <c r="CEH26" s="205"/>
      <c r="CEI26" s="205"/>
      <c r="CEJ26" s="205"/>
      <c r="CEK26" s="205"/>
      <c r="CEL26" s="205"/>
      <c r="CEM26" s="205"/>
      <c r="CEN26" s="205"/>
      <c r="CEO26" s="205"/>
      <c r="CEP26" s="205"/>
      <c r="CEQ26" s="205"/>
      <c r="CER26" s="205"/>
      <c r="CES26" s="205"/>
      <c r="CET26" s="205"/>
      <c r="CEU26" s="205"/>
      <c r="CEV26" s="205"/>
      <c r="CEW26" s="205"/>
      <c r="CEX26" s="205"/>
      <c r="CEY26" s="205"/>
      <c r="CEZ26" s="205"/>
      <c r="CFA26" s="205"/>
      <c r="CFB26" s="205"/>
      <c r="CFC26" s="205"/>
      <c r="CFD26" s="205"/>
      <c r="CFE26" s="205"/>
      <c r="CFF26" s="205"/>
      <c r="CFG26" s="205"/>
      <c r="CFH26" s="205"/>
      <c r="CFI26" s="205"/>
      <c r="CFJ26" s="205"/>
      <c r="CFK26" s="205"/>
      <c r="CFL26" s="205"/>
      <c r="CFM26" s="205"/>
      <c r="CFN26" s="205"/>
      <c r="CFO26" s="205"/>
      <c r="CFP26" s="205"/>
      <c r="CFQ26" s="205"/>
      <c r="CFR26" s="205"/>
      <c r="CFS26" s="205"/>
      <c r="CFT26" s="205"/>
      <c r="CFU26" s="205"/>
      <c r="CFV26" s="205"/>
      <c r="CFW26" s="205"/>
      <c r="CFX26" s="205"/>
      <c r="CFY26" s="205"/>
      <c r="CFZ26" s="205"/>
      <c r="CGA26" s="205"/>
      <c r="CGB26" s="205"/>
      <c r="CGC26" s="205"/>
      <c r="CGD26" s="205"/>
      <c r="CGE26" s="205"/>
      <c r="CGF26" s="205"/>
      <c r="CGG26" s="205"/>
      <c r="CGH26" s="205"/>
      <c r="CGI26" s="205"/>
      <c r="CGJ26" s="205"/>
      <c r="CGK26" s="205"/>
      <c r="CGL26" s="205"/>
      <c r="CGM26" s="205"/>
      <c r="CGN26" s="205"/>
      <c r="CGO26" s="205"/>
      <c r="CGP26" s="205"/>
      <c r="CGQ26" s="205"/>
      <c r="CGR26" s="205"/>
      <c r="CGS26" s="205"/>
      <c r="CGT26" s="205"/>
      <c r="CGU26" s="205"/>
      <c r="CGV26" s="205"/>
      <c r="CGW26" s="205"/>
      <c r="CGX26" s="205"/>
      <c r="CGY26" s="205"/>
      <c r="CGZ26" s="205"/>
      <c r="CHA26" s="205"/>
      <c r="CHB26" s="205"/>
      <c r="CHC26" s="205"/>
      <c r="CHD26" s="205"/>
      <c r="CHE26" s="205"/>
      <c r="CHF26" s="205"/>
      <c r="CHG26" s="205"/>
      <c r="CHH26" s="205"/>
      <c r="CHI26" s="205"/>
      <c r="CHJ26" s="205"/>
      <c r="CHK26" s="205"/>
      <c r="CHL26" s="205"/>
      <c r="CHM26" s="205"/>
      <c r="CHN26" s="205"/>
      <c r="CHO26" s="205"/>
      <c r="CHP26" s="205"/>
      <c r="CHQ26" s="205"/>
      <c r="CHR26" s="205"/>
      <c r="CHS26" s="205"/>
      <c r="CHT26" s="205"/>
      <c r="CHU26" s="205"/>
      <c r="CHV26" s="205"/>
      <c r="CHW26" s="205"/>
      <c r="CHX26" s="205"/>
      <c r="CHY26" s="205"/>
      <c r="CHZ26" s="205"/>
      <c r="CIA26" s="205"/>
      <c r="CIB26" s="205"/>
      <c r="CIC26" s="205"/>
      <c r="CID26" s="205"/>
      <c r="CIE26" s="205"/>
      <c r="CIF26" s="205"/>
      <c r="CIG26" s="205"/>
      <c r="CIH26" s="205"/>
      <c r="CII26" s="205"/>
      <c r="CIJ26" s="205"/>
      <c r="CIK26" s="205"/>
      <c r="CIL26" s="205"/>
      <c r="CIM26" s="205"/>
      <c r="CIN26" s="205"/>
      <c r="CIO26" s="205"/>
      <c r="CIP26" s="205"/>
      <c r="CIQ26" s="205"/>
      <c r="CIR26" s="205"/>
      <c r="CIS26" s="205"/>
      <c r="CIT26" s="205"/>
      <c r="CIU26" s="205"/>
      <c r="CIV26" s="205"/>
      <c r="CIW26" s="205"/>
      <c r="CIX26" s="205"/>
      <c r="CIY26" s="205"/>
      <c r="CIZ26" s="205"/>
      <c r="CJA26" s="205"/>
      <c r="CJB26" s="205"/>
      <c r="CJC26" s="205"/>
      <c r="CJD26" s="205"/>
      <c r="CJE26" s="205"/>
      <c r="CJF26" s="205"/>
      <c r="CJG26" s="205"/>
      <c r="CJH26" s="205"/>
      <c r="CJI26" s="205"/>
      <c r="CJJ26" s="205"/>
      <c r="CJK26" s="205"/>
      <c r="CJL26" s="205"/>
      <c r="CJM26" s="205"/>
      <c r="CJN26" s="205"/>
      <c r="CJO26" s="205"/>
      <c r="CJP26" s="205"/>
      <c r="CJQ26" s="205"/>
      <c r="CJR26" s="205"/>
      <c r="CJS26" s="205"/>
      <c r="CJT26" s="205"/>
      <c r="CJU26" s="205"/>
      <c r="CJV26" s="205"/>
      <c r="CJW26" s="205"/>
      <c r="CJX26" s="205"/>
      <c r="CJY26" s="205"/>
      <c r="CJZ26" s="205"/>
      <c r="CKA26" s="205"/>
      <c r="CKB26" s="205"/>
      <c r="CKC26" s="205"/>
      <c r="CKD26" s="205"/>
      <c r="CKE26" s="205"/>
      <c r="CKF26" s="205"/>
      <c r="CKG26" s="205"/>
      <c r="CKH26" s="205"/>
      <c r="CKI26" s="205"/>
      <c r="CKJ26" s="205"/>
      <c r="CKK26" s="205"/>
      <c r="CKL26" s="205"/>
      <c r="CKM26" s="205"/>
      <c r="CKN26" s="205"/>
      <c r="CKO26" s="205"/>
      <c r="CKP26" s="205"/>
      <c r="CKQ26" s="205"/>
      <c r="CKR26" s="205"/>
      <c r="CKS26" s="205"/>
      <c r="CKT26" s="205"/>
      <c r="CKU26" s="205"/>
      <c r="CKV26" s="205"/>
      <c r="CKW26" s="205"/>
      <c r="CKX26" s="205"/>
      <c r="CKY26" s="205"/>
      <c r="CKZ26" s="205"/>
      <c r="CLA26" s="205"/>
      <c r="CLB26" s="205"/>
      <c r="CLC26" s="205"/>
      <c r="CLD26" s="205"/>
      <c r="CLE26" s="205"/>
      <c r="CLF26" s="205"/>
      <c r="CLG26" s="205"/>
      <c r="CLH26" s="205"/>
      <c r="CLI26" s="205"/>
      <c r="CLJ26" s="205"/>
      <c r="CLK26" s="205"/>
      <c r="CLL26" s="205"/>
      <c r="CLM26" s="205"/>
      <c r="CLN26" s="205"/>
      <c r="CLO26" s="205"/>
      <c r="CLP26" s="205"/>
      <c r="CLQ26" s="205"/>
      <c r="CLR26" s="205"/>
      <c r="CLS26" s="205"/>
      <c r="CLT26" s="205"/>
      <c r="CLU26" s="205"/>
      <c r="CLV26" s="205"/>
      <c r="CLW26" s="205"/>
      <c r="CLX26" s="205"/>
      <c r="CLY26" s="205"/>
      <c r="CLZ26" s="205"/>
      <c r="CMA26" s="205"/>
      <c r="CMB26" s="205"/>
      <c r="CMC26" s="205"/>
      <c r="CMD26" s="205"/>
      <c r="CME26" s="205"/>
      <c r="CMF26" s="205"/>
      <c r="CMG26" s="205"/>
      <c r="CMH26" s="205"/>
      <c r="CMI26" s="205"/>
      <c r="CMJ26" s="205"/>
      <c r="CMK26" s="205"/>
      <c r="CML26" s="205"/>
      <c r="CMM26" s="205"/>
      <c r="CMN26" s="205"/>
      <c r="CMO26" s="205"/>
      <c r="CMP26" s="205"/>
      <c r="CMQ26" s="205"/>
      <c r="CMR26" s="205"/>
      <c r="CMS26" s="205"/>
      <c r="CMT26" s="205"/>
      <c r="CMU26" s="205"/>
      <c r="CMV26" s="205"/>
      <c r="CMW26" s="205"/>
      <c r="CMX26" s="205"/>
      <c r="CMY26" s="205"/>
      <c r="CMZ26" s="205"/>
      <c r="CNA26" s="205"/>
      <c r="CNB26" s="205"/>
      <c r="CNC26" s="205"/>
      <c r="CND26" s="205"/>
      <c r="CNE26" s="205"/>
      <c r="CNF26" s="205"/>
      <c r="CNG26" s="205"/>
      <c r="CNH26" s="205"/>
      <c r="CNI26" s="205"/>
      <c r="CNJ26" s="205"/>
      <c r="CNK26" s="205"/>
      <c r="CNL26" s="205"/>
      <c r="CNM26" s="205"/>
      <c r="CNN26" s="205"/>
      <c r="CNO26" s="205"/>
      <c r="CNP26" s="205"/>
      <c r="CNQ26" s="205"/>
      <c r="CNR26" s="205"/>
      <c r="CNS26" s="205"/>
      <c r="CNT26" s="205"/>
      <c r="CNU26" s="205"/>
      <c r="CNV26" s="205"/>
      <c r="CNW26" s="205"/>
      <c r="CNX26" s="205"/>
      <c r="CNY26" s="205"/>
      <c r="CNZ26" s="205"/>
      <c r="COA26" s="205"/>
      <c r="COB26" s="205"/>
      <c r="COC26" s="205"/>
      <c r="COD26" s="205"/>
      <c r="COE26" s="205"/>
      <c r="COF26" s="205"/>
      <c r="COG26" s="205"/>
      <c r="COH26" s="205"/>
      <c r="COI26" s="205"/>
      <c r="COJ26" s="205"/>
      <c r="COK26" s="205"/>
      <c r="COL26" s="205"/>
      <c r="COM26" s="205"/>
      <c r="CON26" s="205"/>
      <c r="COO26" s="205"/>
      <c r="COP26" s="205"/>
      <c r="COQ26" s="205"/>
      <c r="COR26" s="205"/>
      <c r="COS26" s="205"/>
      <c r="COT26" s="205"/>
      <c r="COU26" s="205"/>
      <c r="COV26" s="205"/>
      <c r="COW26" s="205"/>
      <c r="COX26" s="205"/>
      <c r="COY26" s="205"/>
      <c r="COZ26" s="205"/>
      <c r="CPA26" s="205"/>
      <c r="CPB26" s="205"/>
      <c r="CPC26" s="205"/>
      <c r="CPD26" s="205"/>
      <c r="CPE26" s="205"/>
      <c r="CPF26" s="205"/>
      <c r="CPG26" s="205"/>
      <c r="CPH26" s="205"/>
      <c r="CPI26" s="205"/>
      <c r="CPJ26" s="205"/>
      <c r="CPK26" s="205"/>
      <c r="CPL26" s="205"/>
      <c r="CPM26" s="205"/>
      <c r="CPN26" s="205"/>
      <c r="CPO26" s="205"/>
      <c r="CPP26" s="205"/>
      <c r="CPQ26" s="205"/>
      <c r="CPR26" s="205"/>
      <c r="CPS26" s="205"/>
      <c r="CPT26" s="205"/>
      <c r="CPU26" s="205"/>
      <c r="CPV26" s="205"/>
      <c r="CPW26" s="205"/>
      <c r="CPX26" s="205"/>
      <c r="CPY26" s="205"/>
      <c r="CPZ26" s="205"/>
      <c r="CQA26" s="205"/>
      <c r="CQB26" s="205"/>
      <c r="CQC26" s="205"/>
      <c r="CQD26" s="205"/>
      <c r="CQE26" s="205"/>
      <c r="CQF26" s="205"/>
      <c r="CQG26" s="205"/>
      <c r="CQH26" s="205"/>
      <c r="CQI26" s="205"/>
      <c r="CQJ26" s="205"/>
      <c r="CQK26" s="205"/>
      <c r="CQL26" s="205"/>
      <c r="CQM26" s="205"/>
      <c r="CQN26" s="205"/>
      <c r="CQO26" s="205"/>
      <c r="CQP26" s="205"/>
      <c r="CQQ26" s="205"/>
      <c r="CQR26" s="205"/>
      <c r="CQS26" s="205"/>
      <c r="CQT26" s="205"/>
      <c r="CQU26" s="205"/>
      <c r="CQV26" s="205"/>
      <c r="CQW26" s="205"/>
      <c r="CQX26" s="205"/>
      <c r="CQY26" s="205"/>
      <c r="CQZ26" s="205"/>
      <c r="CRA26" s="205"/>
      <c r="CRB26" s="205"/>
      <c r="CRC26" s="205"/>
      <c r="CRD26" s="205"/>
      <c r="CRE26" s="205"/>
      <c r="CRF26" s="205"/>
      <c r="CRG26" s="205"/>
      <c r="CRH26" s="205"/>
      <c r="CRI26" s="205"/>
      <c r="CRJ26" s="205"/>
      <c r="CRK26" s="205"/>
      <c r="CRL26" s="205"/>
      <c r="CRM26" s="205"/>
      <c r="CRN26" s="205"/>
      <c r="CRO26" s="205"/>
      <c r="CRP26" s="205"/>
      <c r="CRQ26" s="205"/>
      <c r="CRR26" s="205"/>
      <c r="CRS26" s="205"/>
      <c r="CRT26" s="205"/>
      <c r="CRU26" s="205"/>
      <c r="CRV26" s="205"/>
      <c r="CRW26" s="205"/>
      <c r="CRX26" s="205"/>
      <c r="CRY26" s="205"/>
      <c r="CRZ26" s="205"/>
      <c r="CSA26" s="205"/>
      <c r="CSB26" s="205"/>
      <c r="CSC26" s="205"/>
      <c r="CSD26" s="205"/>
      <c r="CSE26" s="205"/>
      <c r="CSF26" s="205"/>
      <c r="CSG26" s="205"/>
      <c r="CSH26" s="205"/>
      <c r="CSI26" s="205"/>
      <c r="CSJ26" s="205"/>
      <c r="CSK26" s="205"/>
      <c r="CSL26" s="205"/>
      <c r="CSM26" s="205"/>
      <c r="CSN26" s="205"/>
      <c r="CSO26" s="205"/>
      <c r="CSP26" s="205"/>
      <c r="CSQ26" s="205"/>
      <c r="CSR26" s="205"/>
      <c r="CSS26" s="205"/>
      <c r="CST26" s="205"/>
      <c r="CSU26" s="205"/>
      <c r="CSV26" s="205"/>
      <c r="CSW26" s="205"/>
      <c r="CSX26" s="205"/>
      <c r="CSY26" s="205"/>
      <c r="CSZ26" s="205"/>
      <c r="CTA26" s="205"/>
      <c r="CTB26" s="205"/>
      <c r="CTC26" s="205"/>
      <c r="CTD26" s="205"/>
      <c r="CTE26" s="205"/>
      <c r="CTF26" s="205"/>
      <c r="CTG26" s="205"/>
      <c r="CTH26" s="205"/>
      <c r="CTI26" s="205"/>
      <c r="CTJ26" s="205"/>
      <c r="CTK26" s="205"/>
      <c r="CTL26" s="205"/>
      <c r="CTM26" s="205"/>
      <c r="CTN26" s="205"/>
      <c r="CTO26" s="205"/>
      <c r="CTP26" s="205"/>
      <c r="CTQ26" s="205"/>
      <c r="CTR26" s="205"/>
      <c r="CTS26" s="205"/>
      <c r="CTT26" s="205"/>
      <c r="CTU26" s="205"/>
      <c r="CTV26" s="205"/>
      <c r="CTW26" s="205"/>
      <c r="CTX26" s="205"/>
      <c r="CTY26" s="205"/>
      <c r="CTZ26" s="205"/>
      <c r="CUA26" s="205"/>
      <c r="CUB26" s="205"/>
      <c r="CUC26" s="205"/>
      <c r="CUD26" s="205"/>
      <c r="CUE26" s="205"/>
      <c r="CUF26" s="205"/>
      <c r="CUG26" s="205"/>
      <c r="CUH26" s="205"/>
      <c r="CUI26" s="205"/>
      <c r="CUJ26" s="205"/>
      <c r="CUK26" s="205"/>
      <c r="CUL26" s="205"/>
      <c r="CUM26" s="205"/>
      <c r="CUN26" s="205"/>
      <c r="CUO26" s="205"/>
      <c r="CUP26" s="205"/>
      <c r="CUQ26" s="205"/>
      <c r="CUR26" s="205"/>
      <c r="CUS26" s="205"/>
      <c r="CUT26" s="205"/>
      <c r="CUU26" s="205"/>
      <c r="CUV26" s="205"/>
      <c r="CUW26" s="205"/>
      <c r="CUX26" s="205"/>
      <c r="CUY26" s="205"/>
      <c r="CUZ26" s="205"/>
      <c r="CVA26" s="205"/>
      <c r="CVB26" s="205"/>
      <c r="CVC26" s="205"/>
      <c r="CVD26" s="205"/>
      <c r="CVE26" s="205"/>
      <c r="CVF26" s="205"/>
      <c r="CVG26" s="205"/>
      <c r="CVH26" s="205"/>
      <c r="CVI26" s="205"/>
      <c r="CVJ26" s="205"/>
      <c r="CVK26" s="205"/>
      <c r="CVL26" s="205"/>
      <c r="CVM26" s="205"/>
      <c r="CVN26" s="205"/>
      <c r="CVO26" s="205"/>
      <c r="CVP26" s="205"/>
      <c r="CVQ26" s="205"/>
      <c r="CVR26" s="205"/>
      <c r="CVS26" s="205"/>
      <c r="CVT26" s="205"/>
      <c r="CVU26" s="205"/>
      <c r="CVV26" s="205"/>
      <c r="CVW26" s="205"/>
      <c r="CVX26" s="205"/>
      <c r="CVY26" s="205"/>
      <c r="CVZ26" s="205"/>
      <c r="CWA26" s="205"/>
      <c r="CWB26" s="205"/>
      <c r="CWC26" s="205"/>
      <c r="CWD26" s="205"/>
      <c r="CWE26" s="205"/>
      <c r="CWF26" s="205"/>
      <c r="CWG26" s="205"/>
      <c r="CWH26" s="205"/>
      <c r="CWI26" s="205"/>
      <c r="CWJ26" s="205"/>
      <c r="CWK26" s="205"/>
      <c r="CWL26" s="205"/>
      <c r="CWM26" s="205"/>
      <c r="CWN26" s="205"/>
      <c r="CWO26" s="205"/>
      <c r="CWP26" s="205"/>
      <c r="CWQ26" s="205"/>
      <c r="CWR26" s="205"/>
      <c r="CWS26" s="205"/>
      <c r="CWT26" s="205"/>
      <c r="CWU26" s="205"/>
      <c r="CWV26" s="205"/>
      <c r="CWW26" s="205"/>
      <c r="CWX26" s="205"/>
      <c r="CWY26" s="205"/>
      <c r="CWZ26" s="205"/>
      <c r="CXA26" s="205"/>
      <c r="CXB26" s="205"/>
      <c r="CXC26" s="205"/>
      <c r="CXD26" s="205"/>
      <c r="CXE26" s="205"/>
      <c r="CXF26" s="205"/>
      <c r="CXG26" s="205"/>
      <c r="CXH26" s="205"/>
      <c r="CXI26" s="205"/>
      <c r="CXJ26" s="205"/>
      <c r="CXK26" s="205"/>
      <c r="CXL26" s="205"/>
      <c r="CXM26" s="205"/>
      <c r="CXN26" s="205"/>
      <c r="CXO26" s="205"/>
      <c r="CXP26" s="205"/>
      <c r="CXQ26" s="205"/>
      <c r="CXR26" s="205"/>
      <c r="CXS26" s="205"/>
      <c r="CXT26" s="205"/>
      <c r="CXU26" s="205"/>
      <c r="CXV26" s="205"/>
      <c r="CXW26" s="205"/>
      <c r="CXX26" s="205"/>
      <c r="CXY26" s="205"/>
      <c r="CXZ26" s="205"/>
      <c r="CYA26" s="205"/>
      <c r="CYB26" s="205"/>
      <c r="CYC26" s="205"/>
      <c r="CYD26" s="205"/>
      <c r="CYE26" s="205"/>
      <c r="CYF26" s="205"/>
      <c r="CYG26" s="205"/>
      <c r="CYH26" s="205"/>
      <c r="CYI26" s="205"/>
      <c r="CYJ26" s="205"/>
      <c r="CYK26" s="205"/>
      <c r="CYL26" s="205"/>
      <c r="CYM26" s="205"/>
      <c r="CYN26" s="205"/>
      <c r="CYO26" s="205"/>
      <c r="CYP26" s="205"/>
      <c r="CYQ26" s="205"/>
      <c r="CYR26" s="205"/>
      <c r="CYS26" s="205"/>
      <c r="CYT26" s="205"/>
      <c r="CYU26" s="205"/>
      <c r="CYV26" s="205"/>
      <c r="CYW26" s="205"/>
      <c r="CYX26" s="205"/>
      <c r="CYY26" s="205"/>
      <c r="CYZ26" s="205"/>
      <c r="CZA26" s="205"/>
      <c r="CZB26" s="205"/>
      <c r="CZC26" s="205"/>
      <c r="CZD26" s="205"/>
      <c r="CZE26" s="205"/>
      <c r="CZF26" s="205"/>
      <c r="CZG26" s="205"/>
      <c r="CZH26" s="205"/>
      <c r="CZI26" s="205"/>
      <c r="CZJ26" s="205"/>
      <c r="CZK26" s="205"/>
      <c r="CZL26" s="205"/>
      <c r="CZM26" s="205"/>
      <c r="CZN26" s="205"/>
      <c r="CZO26" s="205"/>
      <c r="CZP26" s="205"/>
      <c r="CZQ26" s="205"/>
      <c r="CZR26" s="205"/>
      <c r="CZS26" s="205"/>
      <c r="CZT26" s="205"/>
      <c r="CZU26" s="205"/>
      <c r="CZV26" s="205"/>
      <c r="CZW26" s="205"/>
      <c r="CZX26" s="205"/>
      <c r="CZY26" s="205"/>
      <c r="CZZ26" s="205"/>
      <c r="DAA26" s="205"/>
      <c r="DAB26" s="205"/>
      <c r="DAC26" s="205"/>
      <c r="DAD26" s="205"/>
      <c r="DAE26" s="205"/>
      <c r="DAF26" s="205"/>
      <c r="DAG26" s="205"/>
      <c r="DAH26" s="205"/>
      <c r="DAI26" s="205"/>
      <c r="DAJ26" s="205"/>
      <c r="DAK26" s="205"/>
      <c r="DAL26" s="205"/>
      <c r="DAM26" s="205"/>
      <c r="DAN26" s="205"/>
      <c r="DAO26" s="205"/>
      <c r="DAP26" s="205"/>
      <c r="DAQ26" s="205"/>
      <c r="DAR26" s="205"/>
      <c r="DAS26" s="205"/>
      <c r="DAT26" s="205"/>
      <c r="DAU26" s="205"/>
      <c r="DAV26" s="205"/>
      <c r="DAW26" s="205"/>
      <c r="DAX26" s="205"/>
      <c r="DAY26" s="205"/>
      <c r="DAZ26" s="205"/>
      <c r="DBA26" s="205"/>
      <c r="DBB26" s="205"/>
      <c r="DBC26" s="205"/>
      <c r="DBD26" s="205"/>
      <c r="DBE26" s="205"/>
      <c r="DBF26" s="205"/>
      <c r="DBG26" s="205"/>
      <c r="DBH26" s="205"/>
      <c r="DBI26" s="205"/>
      <c r="DBJ26" s="205"/>
      <c r="DBK26" s="205"/>
      <c r="DBL26" s="205"/>
      <c r="DBM26" s="205"/>
      <c r="DBN26" s="205"/>
      <c r="DBO26" s="205"/>
      <c r="DBP26" s="205"/>
      <c r="DBQ26" s="205"/>
      <c r="DBR26" s="205"/>
      <c r="DBS26" s="205"/>
      <c r="DBT26" s="205"/>
      <c r="DBU26" s="205"/>
      <c r="DBV26" s="205"/>
      <c r="DBW26" s="205"/>
      <c r="DBX26" s="205"/>
      <c r="DBY26" s="205"/>
      <c r="DBZ26" s="205"/>
      <c r="DCA26" s="205"/>
      <c r="DCB26" s="205"/>
      <c r="DCC26" s="205"/>
      <c r="DCD26" s="205"/>
      <c r="DCE26" s="205"/>
      <c r="DCF26" s="205"/>
      <c r="DCG26" s="205"/>
      <c r="DCH26" s="205"/>
      <c r="DCI26" s="205"/>
      <c r="DCJ26" s="205"/>
      <c r="DCK26" s="205"/>
      <c r="DCL26" s="205"/>
      <c r="DCM26" s="205"/>
      <c r="DCN26" s="205"/>
      <c r="DCO26" s="205"/>
      <c r="DCP26" s="205"/>
      <c r="DCQ26" s="205"/>
      <c r="DCR26" s="205"/>
      <c r="DCS26" s="205"/>
      <c r="DCT26" s="205"/>
      <c r="DCU26" s="205"/>
      <c r="DCV26" s="205"/>
      <c r="DCW26" s="205"/>
      <c r="DCX26" s="205"/>
      <c r="DCY26" s="205"/>
      <c r="DCZ26" s="205"/>
      <c r="DDA26" s="205"/>
      <c r="DDB26" s="205"/>
      <c r="DDC26" s="205"/>
      <c r="DDD26" s="205"/>
      <c r="DDE26" s="205"/>
      <c r="DDF26" s="205"/>
      <c r="DDG26" s="205"/>
      <c r="DDH26" s="205"/>
      <c r="DDI26" s="205"/>
      <c r="DDJ26" s="205"/>
      <c r="DDK26" s="205"/>
      <c r="DDL26" s="205"/>
      <c r="DDM26" s="205"/>
      <c r="DDN26" s="205"/>
      <c r="DDO26" s="205"/>
      <c r="DDP26" s="205"/>
      <c r="DDQ26" s="205"/>
      <c r="DDR26" s="205"/>
      <c r="DDS26" s="205"/>
      <c r="DDT26" s="205"/>
      <c r="DDU26" s="205"/>
      <c r="DDV26" s="205"/>
      <c r="DDW26" s="205"/>
      <c r="DDX26" s="205"/>
      <c r="DDY26" s="205"/>
      <c r="DDZ26" s="205"/>
      <c r="DEA26" s="205"/>
      <c r="DEB26" s="205"/>
      <c r="DEC26" s="205"/>
      <c r="DED26" s="205"/>
      <c r="DEE26" s="205"/>
      <c r="DEF26" s="205"/>
      <c r="DEG26" s="205"/>
      <c r="DEH26" s="205"/>
      <c r="DEI26" s="205"/>
      <c r="DEJ26" s="205"/>
      <c r="DEK26" s="205"/>
      <c r="DEL26" s="205"/>
      <c r="DEM26" s="205"/>
      <c r="DEN26" s="205"/>
      <c r="DEO26" s="205"/>
      <c r="DEP26" s="205"/>
      <c r="DEQ26" s="205"/>
      <c r="DER26" s="205"/>
      <c r="DES26" s="205"/>
      <c r="DET26" s="205"/>
      <c r="DEU26" s="205"/>
      <c r="DEV26" s="205"/>
      <c r="DEW26" s="205"/>
      <c r="DEX26" s="205"/>
      <c r="DEY26" s="205"/>
      <c r="DEZ26" s="205"/>
      <c r="DFA26" s="205"/>
      <c r="DFB26" s="205"/>
      <c r="DFC26" s="205"/>
      <c r="DFD26" s="205"/>
      <c r="DFE26" s="205"/>
      <c r="DFF26" s="205"/>
      <c r="DFG26" s="205"/>
      <c r="DFH26" s="205"/>
      <c r="DFI26" s="205"/>
      <c r="DFJ26" s="205"/>
      <c r="DFK26" s="205"/>
      <c r="DFL26" s="205"/>
      <c r="DFM26" s="205"/>
      <c r="DFN26" s="205"/>
      <c r="DFO26" s="205"/>
      <c r="DFP26" s="205"/>
      <c r="DFQ26" s="205"/>
      <c r="DFR26" s="205"/>
      <c r="DFS26" s="205"/>
      <c r="DFT26" s="205"/>
      <c r="DFU26" s="205"/>
      <c r="DFV26" s="205"/>
      <c r="DFW26" s="205"/>
      <c r="DFX26" s="205"/>
      <c r="DFY26" s="205"/>
      <c r="DFZ26" s="205"/>
      <c r="DGA26" s="205"/>
      <c r="DGB26" s="205"/>
      <c r="DGC26" s="205"/>
      <c r="DGD26" s="205"/>
      <c r="DGE26" s="205"/>
      <c r="DGF26" s="205"/>
      <c r="DGG26" s="205"/>
      <c r="DGH26" s="205"/>
      <c r="DGI26" s="205"/>
      <c r="DGJ26" s="205"/>
      <c r="DGK26" s="205"/>
      <c r="DGL26" s="205"/>
      <c r="DGM26" s="205"/>
      <c r="DGN26" s="205"/>
      <c r="DGO26" s="205"/>
      <c r="DGP26" s="205"/>
      <c r="DGQ26" s="205"/>
      <c r="DGR26" s="205"/>
      <c r="DGS26" s="205"/>
      <c r="DGT26" s="205"/>
      <c r="DGU26" s="205"/>
      <c r="DGV26" s="205"/>
      <c r="DGW26" s="205"/>
      <c r="DGX26" s="205"/>
      <c r="DGY26" s="205"/>
      <c r="DGZ26" s="205"/>
      <c r="DHA26" s="205"/>
      <c r="DHB26" s="205"/>
      <c r="DHC26" s="205"/>
      <c r="DHD26" s="205"/>
      <c r="DHE26" s="205"/>
      <c r="DHF26" s="205"/>
      <c r="DHG26" s="205"/>
      <c r="DHH26" s="205"/>
      <c r="DHI26" s="205"/>
      <c r="DHJ26" s="205"/>
      <c r="DHK26" s="205"/>
      <c r="DHL26" s="205"/>
      <c r="DHM26" s="205"/>
      <c r="DHN26" s="205"/>
      <c r="DHO26" s="205"/>
      <c r="DHP26" s="205"/>
      <c r="DHQ26" s="205"/>
      <c r="DHR26" s="205"/>
      <c r="DHS26" s="205"/>
      <c r="DHT26" s="205"/>
      <c r="DHU26" s="205"/>
      <c r="DHV26" s="205"/>
      <c r="DHW26" s="205"/>
      <c r="DHX26" s="205"/>
      <c r="DHY26" s="205"/>
      <c r="DHZ26" s="205"/>
      <c r="DIA26" s="205"/>
      <c r="DIB26" s="205"/>
      <c r="DIC26" s="205"/>
      <c r="DID26" s="205"/>
      <c r="DIE26" s="205"/>
      <c r="DIF26" s="205"/>
      <c r="DIG26" s="205"/>
      <c r="DIH26" s="205"/>
      <c r="DII26" s="205"/>
      <c r="DIJ26" s="205"/>
      <c r="DIK26" s="205"/>
      <c r="DIL26" s="205"/>
      <c r="DIM26" s="205"/>
      <c r="DIN26" s="205"/>
      <c r="DIO26" s="205"/>
      <c r="DIP26" s="205"/>
      <c r="DIQ26" s="205"/>
      <c r="DIR26" s="205"/>
      <c r="DIS26" s="205"/>
      <c r="DIT26" s="205"/>
      <c r="DIU26" s="205"/>
      <c r="DIV26" s="205"/>
      <c r="DIW26" s="205"/>
      <c r="DIX26" s="205"/>
      <c r="DIY26" s="205"/>
      <c r="DIZ26" s="205"/>
      <c r="DJA26" s="205"/>
      <c r="DJB26" s="205"/>
      <c r="DJC26" s="205"/>
      <c r="DJD26" s="205"/>
      <c r="DJE26" s="205"/>
      <c r="DJF26" s="205"/>
      <c r="DJG26" s="205"/>
      <c r="DJH26" s="205"/>
      <c r="DJI26" s="205"/>
      <c r="DJJ26" s="205"/>
      <c r="DJK26" s="205"/>
      <c r="DJL26" s="205"/>
      <c r="DJM26" s="205"/>
      <c r="DJN26" s="205"/>
      <c r="DJO26" s="205"/>
      <c r="DJP26" s="205"/>
      <c r="DJQ26" s="205"/>
      <c r="DJR26" s="205"/>
      <c r="DJS26" s="205"/>
      <c r="DJT26" s="205"/>
      <c r="DJU26" s="205"/>
      <c r="DJV26" s="205"/>
      <c r="DJW26" s="205"/>
      <c r="DJX26" s="205"/>
      <c r="DJY26" s="205"/>
      <c r="DJZ26" s="205"/>
      <c r="DKA26" s="205"/>
      <c r="DKB26" s="205"/>
      <c r="DKC26" s="205"/>
      <c r="DKD26" s="205"/>
      <c r="DKE26" s="205"/>
      <c r="DKF26" s="205"/>
      <c r="DKG26" s="205"/>
      <c r="DKH26" s="205"/>
      <c r="DKI26" s="205"/>
      <c r="DKJ26" s="205"/>
      <c r="DKK26" s="205"/>
      <c r="DKL26" s="205"/>
      <c r="DKM26" s="205"/>
      <c r="DKN26" s="205"/>
      <c r="DKO26" s="205"/>
      <c r="DKP26" s="205"/>
      <c r="DKQ26" s="205"/>
      <c r="DKR26" s="205"/>
      <c r="DKS26" s="205"/>
      <c r="DKT26" s="205"/>
      <c r="DKU26" s="205"/>
      <c r="DKV26" s="205"/>
      <c r="DKW26" s="205"/>
      <c r="DKX26" s="205"/>
      <c r="DKY26" s="205"/>
      <c r="DKZ26" s="205"/>
      <c r="DLA26" s="205"/>
      <c r="DLB26" s="205"/>
      <c r="DLC26" s="205"/>
      <c r="DLD26" s="205"/>
      <c r="DLE26" s="205"/>
      <c r="DLF26" s="205"/>
      <c r="DLG26" s="205"/>
      <c r="DLH26" s="205"/>
      <c r="DLI26" s="205"/>
      <c r="DLJ26" s="205"/>
      <c r="DLK26" s="205"/>
      <c r="DLL26" s="205"/>
      <c r="DLM26" s="205"/>
      <c r="DLN26" s="205"/>
      <c r="DLO26" s="205"/>
      <c r="DLP26" s="205"/>
      <c r="DLQ26" s="205"/>
      <c r="DLR26" s="205"/>
      <c r="DLS26" s="205"/>
      <c r="DLT26" s="205"/>
      <c r="DLU26" s="205"/>
      <c r="DLV26" s="205"/>
      <c r="DLW26" s="205"/>
      <c r="DLX26" s="205"/>
      <c r="DLY26" s="205"/>
      <c r="DLZ26" s="205"/>
      <c r="DMA26" s="205"/>
      <c r="DMB26" s="205"/>
      <c r="DMC26" s="205"/>
      <c r="DMD26" s="205"/>
      <c r="DME26" s="205"/>
      <c r="DMF26" s="205"/>
      <c r="DMG26" s="205"/>
      <c r="DMH26" s="205"/>
      <c r="DMI26" s="205"/>
      <c r="DMJ26" s="205"/>
      <c r="DMK26" s="205"/>
      <c r="DML26" s="205"/>
      <c r="DMM26" s="205"/>
      <c r="DMN26" s="205"/>
      <c r="DMO26" s="205"/>
      <c r="DMP26" s="205"/>
      <c r="DMQ26" s="205"/>
      <c r="DMR26" s="205"/>
      <c r="DMS26" s="205"/>
      <c r="DMT26" s="205"/>
      <c r="DMU26" s="205"/>
      <c r="DMV26" s="205"/>
      <c r="DMW26" s="205"/>
      <c r="DMX26" s="205"/>
      <c r="DMY26" s="205"/>
      <c r="DMZ26" s="205"/>
      <c r="DNA26" s="205"/>
      <c r="DNB26" s="205"/>
      <c r="DNC26" s="205"/>
      <c r="DND26" s="205"/>
      <c r="DNE26" s="205"/>
      <c r="DNF26" s="205"/>
      <c r="DNG26" s="205"/>
      <c r="DNH26" s="205"/>
      <c r="DNI26" s="205"/>
      <c r="DNJ26" s="205"/>
      <c r="DNK26" s="205"/>
      <c r="DNL26" s="205"/>
      <c r="DNM26" s="205"/>
      <c r="DNN26" s="205"/>
      <c r="DNO26" s="205"/>
      <c r="DNP26" s="205"/>
      <c r="DNQ26" s="205"/>
      <c r="DNR26" s="205"/>
      <c r="DNS26" s="205"/>
      <c r="DNT26" s="205"/>
      <c r="DNU26" s="205"/>
      <c r="DNV26" s="205"/>
      <c r="DNW26" s="205"/>
      <c r="DNX26" s="205"/>
      <c r="DNY26" s="205"/>
      <c r="DNZ26" s="205"/>
      <c r="DOA26" s="205"/>
      <c r="DOB26" s="205"/>
      <c r="DOC26" s="205"/>
      <c r="DOD26" s="205"/>
      <c r="DOE26" s="205"/>
      <c r="DOF26" s="205"/>
      <c r="DOG26" s="205"/>
      <c r="DOH26" s="205"/>
      <c r="DOI26" s="205"/>
      <c r="DOJ26" s="205"/>
      <c r="DOK26" s="205"/>
      <c r="DOL26" s="205"/>
      <c r="DOM26" s="205"/>
      <c r="DON26" s="205"/>
      <c r="DOO26" s="205"/>
      <c r="DOP26" s="205"/>
      <c r="DOQ26" s="205"/>
      <c r="DOR26" s="205"/>
      <c r="DOS26" s="205"/>
      <c r="DOT26" s="205"/>
      <c r="DOU26" s="205"/>
      <c r="DOV26" s="205"/>
      <c r="DOW26" s="205"/>
      <c r="DOX26" s="205"/>
      <c r="DOY26" s="205"/>
      <c r="DOZ26" s="205"/>
      <c r="DPA26" s="205"/>
      <c r="DPB26" s="205"/>
      <c r="DPC26" s="205"/>
      <c r="DPD26" s="205"/>
      <c r="DPE26" s="205"/>
      <c r="DPF26" s="205"/>
      <c r="DPG26" s="205"/>
      <c r="DPH26" s="205"/>
      <c r="DPI26" s="205"/>
      <c r="DPJ26" s="205"/>
      <c r="DPK26" s="205"/>
      <c r="DPL26" s="205"/>
      <c r="DPM26" s="205"/>
      <c r="DPN26" s="205"/>
      <c r="DPO26" s="205"/>
      <c r="DPP26" s="205"/>
      <c r="DPQ26" s="205"/>
      <c r="DPR26" s="205"/>
      <c r="DPS26" s="205"/>
      <c r="DPT26" s="205"/>
      <c r="DPU26" s="205"/>
      <c r="DPV26" s="205"/>
      <c r="DPW26" s="205"/>
      <c r="DPX26" s="205"/>
      <c r="DPY26" s="205"/>
      <c r="DPZ26" s="205"/>
      <c r="DQA26" s="205"/>
      <c r="DQB26" s="205"/>
      <c r="DQC26" s="205"/>
      <c r="DQD26" s="205"/>
      <c r="DQE26" s="205"/>
      <c r="DQF26" s="205"/>
      <c r="DQG26" s="205"/>
      <c r="DQH26" s="205"/>
      <c r="DQI26" s="205"/>
      <c r="DQJ26" s="205"/>
      <c r="DQK26" s="205"/>
      <c r="DQL26" s="205"/>
      <c r="DQM26" s="205"/>
      <c r="DQN26" s="205"/>
      <c r="DQO26" s="205"/>
      <c r="DQP26" s="205"/>
      <c r="DQQ26" s="205"/>
      <c r="DQR26" s="205"/>
      <c r="DQS26" s="205"/>
      <c r="DQT26" s="205"/>
      <c r="DQU26" s="205"/>
      <c r="DQV26" s="205"/>
      <c r="DQW26" s="205"/>
      <c r="DQX26" s="205"/>
      <c r="DQY26" s="205"/>
      <c r="DQZ26" s="205"/>
      <c r="DRA26" s="205"/>
      <c r="DRB26" s="205"/>
      <c r="DRC26" s="205"/>
      <c r="DRD26" s="205"/>
      <c r="DRE26" s="205"/>
      <c r="DRF26" s="205"/>
      <c r="DRG26" s="205"/>
      <c r="DRH26" s="205"/>
      <c r="DRI26" s="205"/>
      <c r="DRJ26" s="205"/>
      <c r="DRK26" s="205"/>
      <c r="DRL26" s="205"/>
      <c r="DRM26" s="205"/>
      <c r="DRN26" s="205"/>
      <c r="DRO26" s="205"/>
      <c r="DRP26" s="205"/>
      <c r="DRQ26" s="205"/>
      <c r="DRR26" s="205"/>
      <c r="DRS26" s="205"/>
      <c r="DRT26" s="205"/>
      <c r="DRU26" s="205"/>
      <c r="DRV26" s="205"/>
      <c r="DRW26" s="205"/>
      <c r="DRX26" s="205"/>
      <c r="DRY26" s="205"/>
      <c r="DRZ26" s="205"/>
      <c r="DSA26" s="205"/>
      <c r="DSB26" s="205"/>
      <c r="DSC26" s="205"/>
      <c r="DSD26" s="205"/>
      <c r="DSE26" s="205"/>
      <c r="DSF26" s="205"/>
      <c r="DSG26" s="205"/>
      <c r="DSH26" s="205"/>
      <c r="DSI26" s="205"/>
      <c r="DSJ26" s="205"/>
      <c r="DSK26" s="205"/>
      <c r="DSL26" s="205"/>
      <c r="DSM26" s="205"/>
      <c r="DSN26" s="205"/>
      <c r="DSO26" s="205"/>
      <c r="DSP26" s="205"/>
      <c r="DSQ26" s="205"/>
      <c r="DSR26" s="205"/>
      <c r="DSS26" s="205"/>
      <c r="DST26" s="205"/>
      <c r="DSU26" s="205"/>
      <c r="DSV26" s="205"/>
      <c r="DSW26" s="205"/>
      <c r="DSX26" s="205"/>
      <c r="DSY26" s="205"/>
      <c r="DSZ26" s="205"/>
      <c r="DTA26" s="205"/>
      <c r="DTB26" s="205"/>
      <c r="DTC26" s="205"/>
      <c r="DTD26" s="205"/>
      <c r="DTE26" s="205"/>
      <c r="DTF26" s="205"/>
      <c r="DTG26" s="205"/>
      <c r="DTH26" s="205"/>
      <c r="DTI26" s="205"/>
      <c r="DTJ26" s="205"/>
      <c r="DTK26" s="205"/>
      <c r="DTL26" s="205"/>
      <c r="DTM26" s="205"/>
      <c r="DTN26" s="205"/>
      <c r="DTO26" s="205"/>
      <c r="DTP26" s="205"/>
      <c r="DTQ26" s="205"/>
      <c r="DTR26" s="205"/>
      <c r="DTS26" s="205"/>
      <c r="DTT26" s="205"/>
      <c r="DTU26" s="205"/>
      <c r="DTV26" s="205"/>
      <c r="DTW26" s="205"/>
      <c r="DTX26" s="205"/>
      <c r="DTY26" s="205"/>
      <c r="DTZ26" s="205"/>
      <c r="DUA26" s="205"/>
      <c r="DUB26" s="205"/>
      <c r="DUC26" s="205"/>
      <c r="DUD26" s="205"/>
      <c r="DUE26" s="205"/>
      <c r="DUF26" s="205"/>
      <c r="DUG26" s="205"/>
      <c r="DUH26" s="205"/>
      <c r="DUI26" s="205"/>
      <c r="DUJ26" s="205"/>
      <c r="DUK26" s="205"/>
      <c r="DUL26" s="205"/>
      <c r="DUM26" s="205"/>
      <c r="DUN26" s="205"/>
      <c r="DUO26" s="205"/>
      <c r="DUP26" s="205"/>
      <c r="DUQ26" s="205"/>
      <c r="DUR26" s="205"/>
      <c r="DUS26" s="205"/>
      <c r="DUT26" s="205"/>
      <c r="DUU26" s="205"/>
      <c r="DUV26" s="205"/>
      <c r="DUW26" s="205"/>
      <c r="DUX26" s="205"/>
      <c r="DUY26" s="205"/>
      <c r="DUZ26" s="205"/>
      <c r="DVA26" s="205"/>
      <c r="DVB26" s="205"/>
      <c r="DVC26" s="205"/>
      <c r="DVD26" s="205"/>
      <c r="DVE26" s="205"/>
      <c r="DVF26" s="205"/>
      <c r="DVG26" s="205"/>
      <c r="DVH26" s="205"/>
      <c r="DVI26" s="205"/>
      <c r="DVJ26" s="205"/>
      <c r="DVK26" s="205"/>
      <c r="DVL26" s="205"/>
      <c r="DVM26" s="205"/>
      <c r="DVN26" s="205"/>
      <c r="DVO26" s="205"/>
      <c r="DVP26" s="205"/>
      <c r="DVQ26" s="205"/>
      <c r="DVR26" s="205"/>
      <c r="DVS26" s="205"/>
      <c r="DVT26" s="205"/>
      <c r="DVU26" s="205"/>
      <c r="DVV26" s="205"/>
      <c r="DVW26" s="205"/>
      <c r="DVX26" s="205"/>
      <c r="DVY26" s="205"/>
      <c r="DVZ26" s="205"/>
      <c r="DWA26" s="205"/>
      <c r="DWB26" s="205"/>
      <c r="DWC26" s="205"/>
      <c r="DWD26" s="205"/>
      <c r="DWE26" s="205"/>
      <c r="DWF26" s="205"/>
      <c r="DWG26" s="205"/>
      <c r="DWH26" s="205"/>
      <c r="DWI26" s="205"/>
      <c r="DWJ26" s="205"/>
      <c r="DWK26" s="205"/>
      <c r="DWL26" s="205"/>
      <c r="DWM26" s="205"/>
      <c r="DWN26" s="205"/>
      <c r="DWO26" s="205"/>
      <c r="DWP26" s="205"/>
      <c r="DWQ26" s="205"/>
      <c r="DWR26" s="205"/>
      <c r="DWS26" s="205"/>
      <c r="DWT26" s="205"/>
      <c r="DWU26" s="205"/>
      <c r="DWV26" s="205"/>
      <c r="DWW26" s="205"/>
      <c r="DWX26" s="205"/>
      <c r="DWY26" s="205"/>
      <c r="DWZ26" s="205"/>
      <c r="DXA26" s="205"/>
      <c r="DXB26" s="205"/>
      <c r="DXC26" s="205"/>
      <c r="DXD26" s="205"/>
      <c r="DXE26" s="205"/>
      <c r="DXF26" s="205"/>
      <c r="DXG26" s="205"/>
      <c r="DXH26" s="205"/>
      <c r="DXI26" s="205"/>
      <c r="DXJ26" s="205"/>
      <c r="DXK26" s="205"/>
      <c r="DXL26" s="205"/>
      <c r="DXM26" s="205"/>
      <c r="DXN26" s="205"/>
      <c r="DXO26" s="205"/>
      <c r="DXP26" s="205"/>
      <c r="DXQ26" s="205"/>
      <c r="DXR26" s="205"/>
      <c r="DXS26" s="205"/>
      <c r="DXT26" s="205"/>
      <c r="DXU26" s="205"/>
      <c r="DXV26" s="205"/>
      <c r="DXW26" s="205"/>
      <c r="DXX26" s="205"/>
      <c r="DXY26" s="205"/>
      <c r="DXZ26" s="205"/>
      <c r="DYA26" s="205"/>
      <c r="DYB26" s="205"/>
      <c r="DYC26" s="205"/>
      <c r="DYD26" s="205"/>
      <c r="DYE26" s="205"/>
      <c r="DYF26" s="205"/>
      <c r="DYG26" s="205"/>
      <c r="DYH26" s="205"/>
      <c r="DYI26" s="205"/>
      <c r="DYJ26" s="205"/>
      <c r="DYK26" s="205"/>
      <c r="DYL26" s="205"/>
      <c r="DYM26" s="205"/>
      <c r="DYN26" s="205"/>
      <c r="DYO26" s="205"/>
      <c r="DYP26" s="205"/>
      <c r="DYQ26" s="205"/>
      <c r="DYR26" s="205"/>
      <c r="DYS26" s="205"/>
      <c r="DYT26" s="205"/>
      <c r="DYU26" s="205"/>
      <c r="DYV26" s="205"/>
      <c r="DYW26" s="205"/>
      <c r="DYX26" s="205"/>
      <c r="DYY26" s="205"/>
      <c r="DYZ26" s="205"/>
      <c r="DZA26" s="205"/>
      <c r="DZB26" s="205"/>
      <c r="DZC26" s="205"/>
      <c r="DZD26" s="205"/>
      <c r="DZE26" s="205"/>
      <c r="DZF26" s="205"/>
      <c r="DZG26" s="205"/>
      <c r="DZH26" s="205"/>
      <c r="DZI26" s="205"/>
      <c r="DZJ26" s="205"/>
      <c r="DZK26" s="205"/>
      <c r="DZL26" s="205"/>
      <c r="DZM26" s="205"/>
      <c r="DZN26" s="205"/>
      <c r="DZO26" s="205"/>
      <c r="DZP26" s="205"/>
      <c r="DZQ26" s="205"/>
      <c r="DZR26" s="205"/>
      <c r="DZS26" s="205"/>
      <c r="DZT26" s="205"/>
      <c r="DZU26" s="205"/>
      <c r="DZV26" s="205"/>
      <c r="DZW26" s="205"/>
      <c r="DZX26" s="205"/>
      <c r="DZY26" s="205"/>
      <c r="DZZ26" s="205"/>
      <c r="EAA26" s="205"/>
      <c r="EAB26" s="205"/>
      <c r="EAC26" s="205"/>
      <c r="EAD26" s="205"/>
      <c r="EAE26" s="205"/>
      <c r="EAF26" s="205"/>
      <c r="EAG26" s="205"/>
      <c r="EAH26" s="205"/>
      <c r="EAI26" s="205"/>
      <c r="EAJ26" s="205"/>
      <c r="EAK26" s="205"/>
      <c r="EAL26" s="205"/>
      <c r="EAM26" s="205"/>
      <c r="EAN26" s="205"/>
      <c r="EAO26" s="205"/>
      <c r="EAP26" s="205"/>
      <c r="EAQ26" s="205"/>
      <c r="EAR26" s="205"/>
      <c r="EAS26" s="205"/>
      <c r="EAT26" s="205"/>
      <c r="EAU26" s="205"/>
      <c r="EAV26" s="205"/>
      <c r="EAW26" s="205"/>
      <c r="EAX26" s="205"/>
      <c r="EAY26" s="205"/>
      <c r="EAZ26" s="205"/>
      <c r="EBA26" s="205"/>
      <c r="EBB26" s="205"/>
      <c r="EBC26" s="205"/>
      <c r="EBD26" s="205"/>
      <c r="EBE26" s="205"/>
      <c r="EBF26" s="205"/>
      <c r="EBG26" s="205"/>
      <c r="EBH26" s="205"/>
      <c r="EBI26" s="205"/>
      <c r="EBJ26" s="205"/>
      <c r="EBK26" s="205"/>
      <c r="EBL26" s="205"/>
      <c r="EBM26" s="205"/>
      <c r="EBN26" s="205"/>
      <c r="EBO26" s="205"/>
      <c r="EBP26" s="205"/>
      <c r="EBQ26" s="205"/>
      <c r="EBR26" s="205"/>
      <c r="EBS26" s="205"/>
      <c r="EBT26" s="205"/>
      <c r="EBU26" s="205"/>
      <c r="EBV26" s="205"/>
      <c r="EBW26" s="205"/>
      <c r="EBX26" s="205"/>
      <c r="EBY26" s="205"/>
      <c r="EBZ26" s="205"/>
      <c r="ECA26" s="205"/>
      <c r="ECB26" s="205"/>
      <c r="ECC26" s="205"/>
      <c r="ECD26" s="205"/>
      <c r="ECE26" s="205"/>
      <c r="ECF26" s="205"/>
      <c r="ECG26" s="205"/>
      <c r="ECH26" s="205"/>
      <c r="ECI26" s="205"/>
      <c r="ECJ26" s="205"/>
      <c r="ECK26" s="205"/>
      <c r="ECL26" s="205"/>
      <c r="ECM26" s="205"/>
      <c r="ECN26" s="205"/>
      <c r="ECO26" s="205"/>
      <c r="ECP26" s="205"/>
      <c r="ECQ26" s="205"/>
      <c r="ECR26" s="205"/>
      <c r="ECS26" s="205"/>
      <c r="ECT26" s="205"/>
      <c r="ECU26" s="205"/>
      <c r="ECV26" s="205"/>
      <c r="ECW26" s="205"/>
      <c r="ECX26" s="205"/>
      <c r="ECY26" s="205"/>
      <c r="ECZ26" s="205"/>
      <c r="EDA26" s="205"/>
      <c r="EDB26" s="205"/>
      <c r="EDC26" s="205"/>
      <c r="EDD26" s="205"/>
      <c r="EDE26" s="205"/>
      <c r="EDF26" s="205"/>
      <c r="EDG26" s="205"/>
      <c r="EDH26" s="205"/>
      <c r="EDI26" s="205"/>
      <c r="EDJ26" s="205"/>
      <c r="EDK26" s="205"/>
      <c r="EDL26" s="205"/>
      <c r="EDM26" s="205"/>
      <c r="EDN26" s="205"/>
      <c r="EDO26" s="205"/>
      <c r="EDP26" s="205"/>
      <c r="EDQ26" s="205"/>
      <c r="EDR26" s="205"/>
      <c r="EDS26" s="205"/>
      <c r="EDT26" s="205"/>
      <c r="EDU26" s="205"/>
      <c r="EDV26" s="205"/>
      <c r="EDW26" s="205"/>
      <c r="EDX26" s="205"/>
      <c r="EDY26" s="205"/>
      <c r="EDZ26" s="205"/>
      <c r="EEA26" s="205"/>
      <c r="EEB26" s="205"/>
      <c r="EEC26" s="205"/>
      <c r="EED26" s="205"/>
      <c r="EEE26" s="205"/>
      <c r="EEF26" s="205"/>
      <c r="EEG26" s="205"/>
      <c r="EEH26" s="205"/>
      <c r="EEI26" s="205"/>
      <c r="EEJ26" s="205"/>
      <c r="EEK26" s="205"/>
      <c r="EEL26" s="205"/>
      <c r="EEM26" s="205"/>
      <c r="EEN26" s="205"/>
      <c r="EEO26" s="205"/>
      <c r="EEP26" s="205"/>
      <c r="EEQ26" s="205"/>
      <c r="EER26" s="205"/>
      <c r="EES26" s="205"/>
      <c r="EET26" s="205"/>
      <c r="EEU26" s="205"/>
      <c r="EEV26" s="205"/>
      <c r="EEW26" s="205"/>
      <c r="EEX26" s="205"/>
      <c r="EEY26" s="205"/>
      <c r="EEZ26" s="205"/>
      <c r="EFA26" s="205"/>
      <c r="EFB26" s="205"/>
      <c r="EFC26" s="205"/>
      <c r="EFD26" s="205"/>
      <c r="EFE26" s="205"/>
      <c r="EFF26" s="205"/>
      <c r="EFG26" s="205"/>
      <c r="EFH26" s="205"/>
      <c r="EFI26" s="205"/>
      <c r="EFJ26" s="205"/>
      <c r="EFK26" s="205"/>
      <c r="EFL26" s="205"/>
      <c r="EFM26" s="205"/>
      <c r="EFN26" s="205"/>
      <c r="EFO26" s="205"/>
      <c r="EFP26" s="205"/>
      <c r="EFQ26" s="205"/>
      <c r="EFR26" s="205"/>
      <c r="EFS26" s="205"/>
      <c r="EFT26" s="205"/>
      <c r="EFU26" s="205"/>
      <c r="EFV26" s="205"/>
      <c r="EFW26" s="205"/>
      <c r="EFX26" s="205"/>
      <c r="EFY26" s="205"/>
      <c r="EFZ26" s="205"/>
      <c r="EGA26" s="205"/>
      <c r="EGB26" s="205"/>
      <c r="EGC26" s="205"/>
      <c r="EGD26" s="205"/>
      <c r="EGE26" s="205"/>
      <c r="EGF26" s="205"/>
      <c r="EGG26" s="205"/>
      <c r="EGH26" s="205"/>
      <c r="EGI26" s="205"/>
      <c r="EGJ26" s="205"/>
      <c r="EGK26" s="205"/>
      <c r="EGL26" s="205"/>
      <c r="EGM26" s="205"/>
      <c r="EGN26" s="205"/>
      <c r="EGO26" s="205"/>
      <c r="EGP26" s="205"/>
      <c r="EGQ26" s="205"/>
      <c r="EGR26" s="205"/>
      <c r="EGS26" s="205"/>
      <c r="EGT26" s="205"/>
      <c r="EGU26" s="205"/>
      <c r="EGV26" s="205"/>
      <c r="EGW26" s="205"/>
      <c r="EGX26" s="205"/>
      <c r="EGY26" s="205"/>
      <c r="EGZ26" s="205"/>
      <c r="EHA26" s="205"/>
      <c r="EHB26" s="205"/>
      <c r="EHC26" s="205"/>
      <c r="EHD26" s="205"/>
      <c r="EHE26" s="205"/>
      <c r="EHF26" s="205"/>
      <c r="EHG26" s="205"/>
      <c r="EHH26" s="205"/>
      <c r="EHI26" s="205"/>
      <c r="EHJ26" s="205"/>
      <c r="EHK26" s="205"/>
      <c r="EHL26" s="205"/>
      <c r="EHM26" s="205"/>
      <c r="EHN26" s="205"/>
      <c r="EHO26" s="205"/>
      <c r="EHP26" s="205"/>
      <c r="EHQ26" s="205"/>
      <c r="EHR26" s="205"/>
      <c r="EHS26" s="205"/>
      <c r="EHT26" s="205"/>
      <c r="EHU26" s="205"/>
      <c r="EHV26" s="205"/>
      <c r="EHW26" s="205"/>
      <c r="EHX26" s="205"/>
      <c r="EHY26" s="205"/>
      <c r="EHZ26" s="205"/>
      <c r="EIA26" s="205"/>
      <c r="EIB26" s="205"/>
      <c r="EIC26" s="205"/>
      <c r="EID26" s="205"/>
      <c r="EIE26" s="205"/>
      <c r="EIF26" s="205"/>
      <c r="EIG26" s="205"/>
      <c r="EIH26" s="205"/>
      <c r="EII26" s="205"/>
      <c r="EIJ26" s="205"/>
      <c r="EIK26" s="205"/>
      <c r="EIL26" s="205"/>
      <c r="EIM26" s="205"/>
      <c r="EIN26" s="205"/>
      <c r="EIO26" s="205"/>
      <c r="EIP26" s="205"/>
      <c r="EIQ26" s="205"/>
      <c r="EIR26" s="205"/>
      <c r="EIS26" s="205"/>
      <c r="EIT26" s="205"/>
      <c r="EIU26" s="205"/>
      <c r="EIV26" s="205"/>
      <c r="EIW26" s="205"/>
      <c r="EIX26" s="205"/>
      <c r="EIY26" s="205"/>
      <c r="EIZ26" s="205"/>
      <c r="EJA26" s="205"/>
      <c r="EJB26" s="205"/>
      <c r="EJC26" s="205"/>
      <c r="EJD26" s="205"/>
      <c r="EJE26" s="205"/>
      <c r="EJF26" s="205"/>
      <c r="EJG26" s="205"/>
      <c r="EJH26" s="205"/>
      <c r="EJI26" s="205"/>
      <c r="EJJ26" s="205"/>
      <c r="EJK26" s="205"/>
      <c r="EJL26" s="205"/>
      <c r="EJM26" s="205"/>
      <c r="EJN26" s="205"/>
      <c r="EJO26" s="205"/>
      <c r="EJP26" s="205"/>
      <c r="EJQ26" s="205"/>
      <c r="EJR26" s="205"/>
      <c r="EJS26" s="205"/>
      <c r="EJT26" s="205"/>
      <c r="EJU26" s="205"/>
      <c r="EJV26" s="205"/>
      <c r="EJW26" s="205"/>
      <c r="EJX26" s="205"/>
      <c r="EJY26" s="205"/>
      <c r="EJZ26" s="205"/>
      <c r="EKA26" s="205"/>
      <c r="EKB26" s="205"/>
      <c r="EKC26" s="205"/>
      <c r="EKD26" s="205"/>
      <c r="EKE26" s="205"/>
      <c r="EKF26" s="205"/>
      <c r="EKG26" s="205"/>
      <c r="EKH26" s="205"/>
      <c r="EKI26" s="205"/>
      <c r="EKJ26" s="205"/>
      <c r="EKK26" s="205"/>
      <c r="EKL26" s="205"/>
      <c r="EKM26" s="205"/>
      <c r="EKN26" s="205"/>
      <c r="EKO26" s="205"/>
      <c r="EKP26" s="205"/>
      <c r="EKQ26" s="205"/>
      <c r="EKR26" s="205"/>
      <c r="EKS26" s="205"/>
      <c r="EKT26" s="205"/>
      <c r="EKU26" s="205"/>
      <c r="EKV26" s="205"/>
      <c r="EKW26" s="205"/>
      <c r="EKX26" s="205"/>
      <c r="EKY26" s="205"/>
      <c r="EKZ26" s="205"/>
      <c r="ELA26" s="205"/>
      <c r="ELB26" s="205"/>
      <c r="ELC26" s="205"/>
      <c r="ELD26" s="205"/>
      <c r="ELE26" s="205"/>
      <c r="ELF26" s="205"/>
      <c r="ELG26" s="205"/>
      <c r="ELH26" s="205"/>
      <c r="ELI26" s="205"/>
      <c r="ELJ26" s="205"/>
      <c r="ELK26" s="205"/>
      <c r="ELL26" s="205"/>
      <c r="ELM26" s="205"/>
      <c r="ELN26" s="205"/>
      <c r="ELO26" s="205"/>
      <c r="ELP26" s="205"/>
      <c r="ELQ26" s="205"/>
      <c r="ELR26" s="205"/>
      <c r="ELS26" s="205"/>
      <c r="ELT26" s="205"/>
      <c r="ELU26" s="205"/>
      <c r="ELV26" s="205"/>
      <c r="ELW26" s="205"/>
      <c r="ELX26" s="205"/>
      <c r="ELY26" s="205"/>
      <c r="ELZ26" s="205"/>
      <c r="EMA26" s="205"/>
      <c r="EMB26" s="205"/>
      <c r="EMC26" s="205"/>
      <c r="EMD26" s="205"/>
      <c r="EME26" s="205"/>
      <c r="EMF26" s="205"/>
      <c r="EMG26" s="205"/>
      <c r="EMH26" s="205"/>
      <c r="EMI26" s="205"/>
      <c r="EMJ26" s="205"/>
      <c r="EMK26" s="205"/>
      <c r="EML26" s="205"/>
      <c r="EMM26" s="205"/>
      <c r="EMN26" s="205"/>
      <c r="EMO26" s="205"/>
      <c r="EMP26" s="205"/>
      <c r="EMQ26" s="205"/>
      <c r="EMR26" s="205"/>
      <c r="EMS26" s="205"/>
      <c r="EMT26" s="205"/>
      <c r="EMU26" s="205"/>
      <c r="EMV26" s="205"/>
      <c r="EMW26" s="205"/>
      <c r="EMX26" s="205"/>
      <c r="EMY26" s="205"/>
      <c r="EMZ26" s="205"/>
      <c r="ENA26" s="205"/>
      <c r="ENB26" s="205"/>
      <c r="ENC26" s="205"/>
      <c r="END26" s="205"/>
      <c r="ENE26" s="205"/>
      <c r="ENF26" s="205"/>
      <c r="ENG26" s="205"/>
      <c r="ENH26" s="205"/>
      <c r="ENI26" s="205"/>
      <c r="ENJ26" s="205"/>
      <c r="ENK26" s="205"/>
      <c r="ENL26" s="205"/>
      <c r="ENM26" s="205"/>
      <c r="ENN26" s="205"/>
      <c r="ENO26" s="205"/>
      <c r="ENP26" s="205"/>
      <c r="ENQ26" s="205"/>
      <c r="ENR26" s="205"/>
      <c r="ENS26" s="205"/>
      <c r="ENT26" s="205"/>
      <c r="ENU26" s="205"/>
      <c r="ENV26" s="205"/>
      <c r="ENW26" s="205"/>
      <c r="ENX26" s="205"/>
      <c r="ENY26" s="205"/>
      <c r="ENZ26" s="205"/>
      <c r="EOA26" s="205"/>
      <c r="EOB26" s="205"/>
      <c r="EOC26" s="205"/>
      <c r="EOD26" s="205"/>
      <c r="EOE26" s="205"/>
      <c r="EOF26" s="205"/>
      <c r="EOG26" s="205"/>
      <c r="EOH26" s="205"/>
      <c r="EOI26" s="205"/>
      <c r="EOJ26" s="205"/>
      <c r="EOK26" s="205"/>
      <c r="EOL26" s="205"/>
      <c r="EOM26" s="205"/>
      <c r="EON26" s="205"/>
      <c r="EOO26" s="205"/>
      <c r="EOP26" s="205"/>
      <c r="EOQ26" s="205"/>
      <c r="EOR26" s="205"/>
      <c r="EOS26" s="205"/>
      <c r="EOT26" s="205"/>
      <c r="EOU26" s="205"/>
      <c r="EOV26" s="205"/>
      <c r="EOW26" s="205"/>
      <c r="EOX26" s="205"/>
      <c r="EOY26" s="205"/>
      <c r="EOZ26" s="205"/>
      <c r="EPA26" s="205"/>
      <c r="EPB26" s="205"/>
      <c r="EPC26" s="205"/>
      <c r="EPD26" s="205"/>
      <c r="EPE26" s="205"/>
      <c r="EPF26" s="205"/>
      <c r="EPG26" s="205"/>
      <c r="EPH26" s="205"/>
      <c r="EPI26" s="205"/>
      <c r="EPJ26" s="205"/>
      <c r="EPK26" s="205"/>
      <c r="EPL26" s="205"/>
      <c r="EPM26" s="205"/>
      <c r="EPN26" s="205"/>
      <c r="EPO26" s="205"/>
      <c r="EPP26" s="205"/>
      <c r="EPQ26" s="205"/>
      <c r="EPR26" s="205"/>
      <c r="EPS26" s="205"/>
      <c r="EPT26" s="205"/>
      <c r="EPU26" s="205"/>
      <c r="EPV26" s="205"/>
      <c r="EPW26" s="205"/>
      <c r="EPX26" s="205"/>
      <c r="EPY26" s="205"/>
      <c r="EPZ26" s="205"/>
      <c r="EQA26" s="205"/>
      <c r="EQB26" s="205"/>
      <c r="EQC26" s="205"/>
      <c r="EQD26" s="205"/>
      <c r="EQE26" s="205"/>
      <c r="EQF26" s="205"/>
      <c r="EQG26" s="205"/>
      <c r="EQH26" s="205"/>
      <c r="EQI26" s="205"/>
      <c r="EQJ26" s="205"/>
      <c r="EQK26" s="205"/>
      <c r="EQL26" s="205"/>
      <c r="EQM26" s="205"/>
      <c r="EQN26" s="205"/>
      <c r="EQO26" s="205"/>
      <c r="EQP26" s="205"/>
      <c r="EQQ26" s="205"/>
      <c r="EQR26" s="205"/>
      <c r="EQS26" s="205"/>
      <c r="EQT26" s="205"/>
      <c r="EQU26" s="205"/>
      <c r="EQV26" s="205"/>
      <c r="EQW26" s="205"/>
      <c r="EQX26" s="205"/>
      <c r="EQY26" s="205"/>
      <c r="EQZ26" s="205"/>
      <c r="ERA26" s="205"/>
      <c r="ERB26" s="205"/>
      <c r="ERC26" s="205"/>
      <c r="ERD26" s="205"/>
      <c r="ERE26" s="205"/>
      <c r="ERF26" s="205"/>
      <c r="ERG26" s="205"/>
      <c r="ERH26" s="205"/>
      <c r="ERI26" s="205"/>
      <c r="ERJ26" s="205"/>
      <c r="ERK26" s="205"/>
      <c r="ERL26" s="205"/>
      <c r="ERM26" s="205"/>
      <c r="ERN26" s="205"/>
      <c r="ERO26" s="205"/>
      <c r="ERP26" s="205"/>
      <c r="ERQ26" s="205"/>
      <c r="ERR26" s="205"/>
      <c r="ERS26" s="205"/>
      <c r="ERT26" s="205"/>
      <c r="ERU26" s="205"/>
      <c r="ERV26" s="205"/>
      <c r="ERW26" s="205"/>
      <c r="ERX26" s="205"/>
      <c r="ERY26" s="205"/>
      <c r="ERZ26" s="205"/>
      <c r="ESA26" s="205"/>
      <c r="ESB26" s="205"/>
      <c r="ESC26" s="205"/>
      <c r="ESD26" s="205"/>
      <c r="ESE26" s="205"/>
      <c r="ESF26" s="205"/>
      <c r="ESG26" s="205"/>
      <c r="ESH26" s="205"/>
      <c r="ESI26" s="205"/>
      <c r="ESJ26" s="205"/>
      <c r="ESK26" s="205"/>
      <c r="ESL26" s="205"/>
      <c r="ESM26" s="205"/>
      <c r="ESN26" s="205"/>
      <c r="ESO26" s="205"/>
      <c r="ESP26" s="205"/>
      <c r="ESQ26" s="205"/>
      <c r="ESR26" s="205"/>
      <c r="ESS26" s="205"/>
      <c r="EST26" s="205"/>
      <c r="ESU26" s="205"/>
      <c r="ESV26" s="205"/>
      <c r="ESW26" s="205"/>
      <c r="ESX26" s="205"/>
      <c r="ESY26" s="205"/>
      <c r="ESZ26" s="205"/>
      <c r="ETA26" s="205"/>
      <c r="ETB26" s="205"/>
      <c r="ETC26" s="205"/>
      <c r="ETD26" s="205"/>
      <c r="ETE26" s="205"/>
      <c r="ETF26" s="205"/>
      <c r="ETG26" s="205"/>
      <c r="ETH26" s="205"/>
      <c r="ETI26" s="205"/>
      <c r="ETJ26" s="205"/>
      <c r="ETK26" s="205"/>
      <c r="ETL26" s="205"/>
      <c r="ETM26" s="205"/>
      <c r="ETN26" s="205"/>
      <c r="ETO26" s="205"/>
      <c r="ETP26" s="205"/>
      <c r="ETQ26" s="205"/>
      <c r="ETR26" s="205"/>
      <c r="ETS26" s="205"/>
      <c r="ETT26" s="205"/>
      <c r="ETU26" s="205"/>
      <c r="ETV26" s="205"/>
      <c r="ETW26" s="205"/>
      <c r="ETX26" s="205"/>
      <c r="ETY26" s="205"/>
      <c r="ETZ26" s="205"/>
      <c r="EUA26" s="205"/>
      <c r="EUB26" s="205"/>
      <c r="EUC26" s="205"/>
      <c r="EUD26" s="205"/>
      <c r="EUE26" s="205"/>
      <c r="EUF26" s="205"/>
      <c r="EUG26" s="205"/>
      <c r="EUH26" s="205"/>
      <c r="EUI26" s="205"/>
      <c r="EUJ26" s="205"/>
      <c r="EUK26" s="205"/>
      <c r="EUL26" s="205"/>
      <c r="EUM26" s="205"/>
      <c r="EUN26" s="205"/>
      <c r="EUO26" s="205"/>
      <c r="EUP26" s="205"/>
      <c r="EUQ26" s="205"/>
      <c r="EUR26" s="205"/>
      <c r="EUS26" s="205"/>
      <c r="EUT26" s="205"/>
      <c r="EUU26" s="205"/>
      <c r="EUV26" s="205"/>
      <c r="EUW26" s="205"/>
      <c r="EUX26" s="205"/>
      <c r="EUY26" s="205"/>
      <c r="EUZ26" s="205"/>
      <c r="EVA26" s="205"/>
      <c r="EVB26" s="205"/>
      <c r="EVC26" s="205"/>
      <c r="EVD26" s="205"/>
      <c r="EVE26" s="205"/>
      <c r="EVF26" s="205"/>
      <c r="EVG26" s="205"/>
      <c r="EVH26" s="205"/>
      <c r="EVI26" s="205"/>
      <c r="EVJ26" s="205"/>
      <c r="EVK26" s="205"/>
      <c r="EVL26" s="205"/>
      <c r="EVM26" s="205"/>
      <c r="EVN26" s="205"/>
      <c r="EVO26" s="205"/>
      <c r="EVP26" s="205"/>
      <c r="EVQ26" s="205"/>
      <c r="EVR26" s="205"/>
      <c r="EVS26" s="205"/>
      <c r="EVT26" s="205"/>
      <c r="EVU26" s="205"/>
      <c r="EVV26" s="205"/>
      <c r="EVW26" s="205"/>
      <c r="EVX26" s="205"/>
      <c r="EVY26" s="205"/>
      <c r="EVZ26" s="205"/>
      <c r="EWA26" s="205"/>
      <c r="EWB26" s="205"/>
      <c r="EWC26" s="205"/>
      <c r="EWD26" s="205"/>
      <c r="EWE26" s="205"/>
      <c r="EWF26" s="205"/>
      <c r="EWG26" s="205"/>
      <c r="EWH26" s="205"/>
      <c r="EWI26" s="205"/>
      <c r="EWJ26" s="205"/>
      <c r="EWK26" s="205"/>
      <c r="EWL26" s="205"/>
      <c r="EWM26" s="205"/>
      <c r="EWN26" s="205"/>
      <c r="EWO26" s="205"/>
      <c r="EWP26" s="205"/>
      <c r="EWQ26" s="205"/>
      <c r="EWR26" s="205"/>
      <c r="EWS26" s="205"/>
      <c r="EWT26" s="205"/>
      <c r="EWU26" s="205"/>
      <c r="EWV26" s="205"/>
      <c r="EWW26" s="205"/>
      <c r="EWX26" s="205"/>
      <c r="EWY26" s="205"/>
      <c r="EWZ26" s="205"/>
      <c r="EXA26" s="205"/>
      <c r="EXB26" s="205"/>
      <c r="EXC26" s="205"/>
      <c r="EXD26" s="205"/>
      <c r="EXE26" s="205"/>
      <c r="EXF26" s="205"/>
      <c r="EXG26" s="205"/>
      <c r="EXH26" s="205"/>
      <c r="EXI26" s="205"/>
      <c r="EXJ26" s="205"/>
      <c r="EXK26" s="205"/>
      <c r="EXL26" s="205"/>
      <c r="EXM26" s="205"/>
      <c r="EXN26" s="205"/>
      <c r="EXO26" s="205"/>
      <c r="EXP26" s="205"/>
      <c r="EXQ26" s="205"/>
      <c r="EXR26" s="205"/>
      <c r="EXS26" s="205"/>
      <c r="EXT26" s="205"/>
      <c r="EXU26" s="205"/>
      <c r="EXV26" s="205"/>
      <c r="EXW26" s="205"/>
      <c r="EXX26" s="205"/>
      <c r="EXY26" s="205"/>
      <c r="EXZ26" s="205"/>
      <c r="EYA26" s="205"/>
      <c r="EYB26" s="205"/>
      <c r="EYC26" s="205"/>
      <c r="EYD26" s="205"/>
      <c r="EYE26" s="205"/>
      <c r="EYF26" s="205"/>
      <c r="EYG26" s="205"/>
      <c r="EYH26" s="205"/>
      <c r="EYI26" s="205"/>
      <c r="EYJ26" s="205"/>
      <c r="EYK26" s="205"/>
      <c r="EYL26" s="205"/>
      <c r="EYM26" s="205"/>
      <c r="EYN26" s="205"/>
      <c r="EYO26" s="205"/>
      <c r="EYP26" s="205"/>
      <c r="EYQ26" s="205"/>
      <c r="EYR26" s="205"/>
      <c r="EYS26" s="205"/>
      <c r="EYT26" s="205"/>
      <c r="EYU26" s="205"/>
      <c r="EYV26" s="205"/>
      <c r="EYW26" s="205"/>
      <c r="EYX26" s="205"/>
      <c r="EYY26" s="205"/>
      <c r="EYZ26" s="205"/>
      <c r="EZA26" s="205"/>
      <c r="EZB26" s="205"/>
      <c r="EZC26" s="205"/>
      <c r="EZD26" s="205"/>
      <c r="EZE26" s="205"/>
      <c r="EZF26" s="205"/>
      <c r="EZG26" s="205"/>
      <c r="EZH26" s="205"/>
      <c r="EZI26" s="205"/>
      <c r="EZJ26" s="205"/>
      <c r="EZK26" s="205"/>
      <c r="EZL26" s="205"/>
      <c r="EZM26" s="205"/>
      <c r="EZN26" s="205"/>
      <c r="EZO26" s="205"/>
      <c r="EZP26" s="205"/>
      <c r="EZQ26" s="205"/>
      <c r="EZR26" s="205"/>
      <c r="EZS26" s="205"/>
      <c r="EZT26" s="205"/>
      <c r="EZU26" s="205"/>
      <c r="EZV26" s="205"/>
      <c r="EZW26" s="205"/>
      <c r="EZX26" s="205"/>
      <c r="EZY26" s="205"/>
      <c r="EZZ26" s="205"/>
      <c r="FAA26" s="205"/>
      <c r="FAB26" s="205"/>
      <c r="FAC26" s="205"/>
      <c r="FAD26" s="205"/>
      <c r="FAE26" s="205"/>
      <c r="FAF26" s="205"/>
      <c r="FAG26" s="205"/>
      <c r="FAH26" s="205"/>
      <c r="FAI26" s="205"/>
      <c r="FAJ26" s="205"/>
      <c r="FAK26" s="205"/>
      <c r="FAL26" s="205"/>
      <c r="FAM26" s="205"/>
      <c r="FAN26" s="205"/>
      <c r="FAO26" s="205"/>
      <c r="FAP26" s="205"/>
      <c r="FAQ26" s="205"/>
      <c r="FAR26" s="205"/>
      <c r="FAS26" s="205"/>
      <c r="FAT26" s="205"/>
      <c r="FAU26" s="205"/>
      <c r="FAV26" s="205"/>
      <c r="FAW26" s="205"/>
      <c r="FAX26" s="205"/>
      <c r="FAY26" s="205"/>
      <c r="FAZ26" s="205"/>
      <c r="FBA26" s="205"/>
      <c r="FBB26" s="205"/>
      <c r="FBC26" s="205"/>
      <c r="FBD26" s="205"/>
      <c r="FBE26" s="205"/>
      <c r="FBF26" s="205"/>
      <c r="FBG26" s="205"/>
      <c r="FBH26" s="205"/>
      <c r="FBI26" s="205"/>
      <c r="FBJ26" s="205"/>
      <c r="FBK26" s="205"/>
      <c r="FBL26" s="205"/>
      <c r="FBM26" s="205"/>
      <c r="FBN26" s="205"/>
      <c r="FBO26" s="205"/>
      <c r="FBP26" s="205"/>
      <c r="FBQ26" s="205"/>
      <c r="FBR26" s="205"/>
      <c r="FBS26" s="205"/>
      <c r="FBT26" s="205"/>
      <c r="FBU26" s="205"/>
      <c r="FBV26" s="205"/>
      <c r="FBW26" s="205"/>
      <c r="FBX26" s="205"/>
      <c r="FBY26" s="205"/>
      <c r="FBZ26" s="205"/>
      <c r="FCA26" s="205"/>
      <c r="FCB26" s="205"/>
      <c r="FCC26" s="205"/>
      <c r="FCD26" s="205"/>
      <c r="FCE26" s="205"/>
      <c r="FCF26" s="205"/>
      <c r="FCG26" s="205"/>
      <c r="FCH26" s="205"/>
      <c r="FCI26" s="205"/>
      <c r="FCJ26" s="205"/>
      <c r="FCK26" s="205"/>
      <c r="FCL26" s="205"/>
      <c r="FCM26" s="205"/>
      <c r="FCN26" s="205"/>
      <c r="FCO26" s="205"/>
      <c r="FCP26" s="205"/>
      <c r="FCQ26" s="205"/>
      <c r="FCR26" s="205"/>
      <c r="FCS26" s="205"/>
      <c r="FCT26" s="205"/>
      <c r="FCU26" s="205"/>
      <c r="FCV26" s="205"/>
      <c r="FCW26" s="205"/>
      <c r="FCX26" s="205"/>
      <c r="FCY26" s="205"/>
      <c r="FCZ26" s="205"/>
      <c r="FDA26" s="205"/>
      <c r="FDB26" s="205"/>
      <c r="FDC26" s="205"/>
      <c r="FDD26" s="205"/>
      <c r="FDE26" s="205"/>
      <c r="FDF26" s="205"/>
      <c r="FDG26" s="205"/>
      <c r="FDH26" s="205"/>
      <c r="FDI26" s="205"/>
      <c r="FDJ26" s="205"/>
      <c r="FDK26" s="205"/>
      <c r="FDL26" s="205"/>
      <c r="FDM26" s="205"/>
      <c r="FDN26" s="205"/>
      <c r="FDO26" s="205"/>
      <c r="FDP26" s="205"/>
      <c r="FDQ26" s="205"/>
      <c r="FDR26" s="205"/>
      <c r="FDS26" s="205"/>
      <c r="FDT26" s="205"/>
      <c r="FDU26" s="205"/>
      <c r="FDV26" s="205"/>
      <c r="FDW26" s="205"/>
      <c r="FDX26" s="205"/>
      <c r="FDY26" s="205"/>
      <c r="FDZ26" s="205"/>
      <c r="FEA26" s="205"/>
      <c r="FEB26" s="205"/>
      <c r="FEC26" s="205"/>
      <c r="FED26" s="205"/>
      <c r="FEE26" s="205"/>
      <c r="FEF26" s="205"/>
      <c r="FEG26" s="205"/>
      <c r="FEH26" s="205"/>
      <c r="FEI26" s="205"/>
      <c r="FEJ26" s="205"/>
      <c r="FEK26" s="205"/>
      <c r="FEL26" s="205"/>
      <c r="FEM26" s="205"/>
      <c r="FEN26" s="205"/>
      <c r="FEO26" s="205"/>
      <c r="FEP26" s="205"/>
      <c r="FEQ26" s="205"/>
      <c r="FER26" s="205"/>
      <c r="FES26" s="205"/>
      <c r="FET26" s="205"/>
      <c r="FEU26" s="205"/>
      <c r="FEV26" s="205"/>
      <c r="FEW26" s="205"/>
      <c r="FEX26" s="205"/>
      <c r="FEY26" s="205"/>
      <c r="FEZ26" s="205"/>
      <c r="FFA26" s="205"/>
      <c r="FFB26" s="205"/>
      <c r="FFC26" s="205"/>
      <c r="FFD26" s="205"/>
      <c r="FFE26" s="205"/>
      <c r="FFF26" s="205"/>
      <c r="FFG26" s="205"/>
      <c r="FFH26" s="205"/>
      <c r="FFI26" s="205"/>
      <c r="FFJ26" s="205"/>
      <c r="FFK26" s="205"/>
      <c r="FFL26" s="205"/>
      <c r="FFM26" s="205"/>
      <c r="FFN26" s="205"/>
      <c r="FFO26" s="205"/>
      <c r="FFP26" s="205"/>
      <c r="FFQ26" s="205"/>
      <c r="FFR26" s="205"/>
      <c r="FFS26" s="205"/>
      <c r="FFT26" s="205"/>
      <c r="FFU26" s="205"/>
      <c r="FFV26" s="205"/>
      <c r="FFW26" s="205"/>
      <c r="FFX26" s="205"/>
      <c r="FFY26" s="205"/>
      <c r="FFZ26" s="205"/>
      <c r="FGA26" s="205"/>
      <c r="FGB26" s="205"/>
      <c r="FGC26" s="205"/>
      <c r="FGD26" s="205"/>
      <c r="FGE26" s="205"/>
      <c r="FGF26" s="205"/>
      <c r="FGG26" s="205"/>
      <c r="FGH26" s="205"/>
      <c r="FGI26" s="205"/>
      <c r="FGJ26" s="205"/>
      <c r="FGK26" s="205"/>
      <c r="FGL26" s="205"/>
      <c r="FGM26" s="205"/>
      <c r="FGN26" s="205"/>
      <c r="FGO26" s="205"/>
      <c r="FGP26" s="205"/>
      <c r="FGQ26" s="205"/>
      <c r="FGR26" s="205"/>
      <c r="FGS26" s="205"/>
      <c r="FGT26" s="205"/>
      <c r="FGU26" s="205"/>
      <c r="FGV26" s="205"/>
      <c r="FGW26" s="205"/>
      <c r="FGX26" s="205"/>
      <c r="FGY26" s="205"/>
      <c r="FGZ26" s="205"/>
      <c r="FHA26" s="205"/>
      <c r="FHB26" s="205"/>
      <c r="FHC26" s="205"/>
      <c r="FHD26" s="205"/>
      <c r="FHE26" s="205"/>
      <c r="FHF26" s="205"/>
      <c r="FHG26" s="205"/>
      <c r="FHH26" s="205"/>
      <c r="FHI26" s="205"/>
      <c r="FHJ26" s="205"/>
      <c r="FHK26" s="205"/>
      <c r="FHL26" s="205"/>
      <c r="FHM26" s="205"/>
      <c r="FHN26" s="205"/>
      <c r="FHO26" s="205"/>
      <c r="FHP26" s="205"/>
      <c r="FHQ26" s="205"/>
      <c r="FHR26" s="205"/>
      <c r="FHS26" s="205"/>
      <c r="FHT26" s="205"/>
      <c r="FHU26" s="205"/>
      <c r="FHV26" s="205"/>
      <c r="FHW26" s="205"/>
      <c r="FHX26" s="205"/>
      <c r="FHY26" s="205"/>
      <c r="FHZ26" s="205"/>
      <c r="FIA26" s="205"/>
      <c r="FIB26" s="205"/>
      <c r="FIC26" s="205"/>
      <c r="FID26" s="205"/>
      <c r="FIE26" s="205"/>
      <c r="FIF26" s="205"/>
      <c r="FIG26" s="205"/>
      <c r="FIH26" s="205"/>
      <c r="FII26" s="205"/>
      <c r="FIJ26" s="205"/>
      <c r="FIK26" s="205"/>
      <c r="FIL26" s="205"/>
      <c r="FIM26" s="205"/>
      <c r="FIN26" s="205"/>
      <c r="FIO26" s="205"/>
      <c r="FIP26" s="205"/>
      <c r="FIQ26" s="205"/>
      <c r="FIR26" s="205"/>
      <c r="FIS26" s="205"/>
      <c r="FIT26" s="205"/>
      <c r="FIU26" s="205"/>
      <c r="FIV26" s="205"/>
      <c r="FIW26" s="205"/>
      <c r="FIX26" s="205"/>
      <c r="FIY26" s="205"/>
      <c r="FIZ26" s="205"/>
      <c r="FJA26" s="205"/>
      <c r="FJB26" s="205"/>
      <c r="FJC26" s="205"/>
      <c r="FJD26" s="205"/>
      <c r="FJE26" s="205"/>
      <c r="FJF26" s="205"/>
      <c r="FJG26" s="205"/>
      <c r="FJH26" s="205"/>
      <c r="FJI26" s="205"/>
      <c r="FJJ26" s="205"/>
      <c r="FJK26" s="205"/>
      <c r="FJL26" s="205"/>
      <c r="FJM26" s="205"/>
      <c r="FJN26" s="205"/>
      <c r="FJO26" s="205"/>
      <c r="FJP26" s="205"/>
      <c r="FJQ26" s="205"/>
      <c r="FJR26" s="205"/>
      <c r="FJS26" s="205"/>
      <c r="FJT26" s="205"/>
      <c r="FJU26" s="205"/>
      <c r="FJV26" s="205"/>
      <c r="FJW26" s="205"/>
      <c r="FJX26" s="205"/>
      <c r="FJY26" s="205"/>
      <c r="FJZ26" s="205"/>
      <c r="FKA26" s="205"/>
      <c r="FKB26" s="205"/>
      <c r="FKC26" s="205"/>
      <c r="FKD26" s="205"/>
      <c r="FKE26" s="205"/>
      <c r="FKF26" s="205"/>
      <c r="FKG26" s="205"/>
      <c r="FKH26" s="205"/>
      <c r="FKI26" s="205"/>
      <c r="FKJ26" s="205"/>
      <c r="FKK26" s="205"/>
      <c r="FKL26" s="205"/>
      <c r="FKM26" s="205"/>
      <c r="FKN26" s="205"/>
      <c r="FKO26" s="205"/>
      <c r="FKP26" s="205"/>
      <c r="FKQ26" s="205"/>
      <c r="FKR26" s="205"/>
      <c r="FKS26" s="205"/>
      <c r="FKT26" s="205"/>
      <c r="FKU26" s="205"/>
      <c r="FKV26" s="205"/>
      <c r="FKW26" s="205"/>
      <c r="FKX26" s="205"/>
      <c r="FKY26" s="205"/>
      <c r="FKZ26" s="205"/>
      <c r="FLA26" s="205"/>
      <c r="FLB26" s="205"/>
      <c r="FLC26" s="205"/>
      <c r="FLD26" s="205"/>
      <c r="FLE26" s="205"/>
      <c r="FLF26" s="205"/>
      <c r="FLG26" s="205"/>
      <c r="FLH26" s="205"/>
      <c r="FLI26" s="205"/>
      <c r="FLJ26" s="205"/>
      <c r="FLK26" s="205"/>
      <c r="FLL26" s="205"/>
      <c r="FLM26" s="205"/>
      <c r="FLN26" s="205"/>
      <c r="FLO26" s="205"/>
      <c r="FLP26" s="205"/>
      <c r="FLQ26" s="205"/>
      <c r="FLR26" s="205"/>
      <c r="FLS26" s="205"/>
      <c r="FLT26" s="205"/>
      <c r="FLU26" s="205"/>
      <c r="FLV26" s="205"/>
      <c r="FLW26" s="205"/>
      <c r="FLX26" s="205"/>
      <c r="FLY26" s="205"/>
      <c r="FLZ26" s="205"/>
      <c r="FMA26" s="205"/>
      <c r="FMB26" s="205"/>
      <c r="FMC26" s="205"/>
      <c r="FMD26" s="205"/>
      <c r="FME26" s="205"/>
      <c r="FMF26" s="205"/>
      <c r="FMG26" s="205"/>
      <c r="FMH26" s="205"/>
      <c r="FMI26" s="205"/>
      <c r="FMJ26" s="205"/>
      <c r="FMK26" s="205"/>
      <c r="FML26" s="205"/>
      <c r="FMM26" s="205"/>
      <c r="FMN26" s="205"/>
      <c r="FMO26" s="205"/>
      <c r="FMP26" s="205"/>
      <c r="FMQ26" s="205"/>
      <c r="FMR26" s="205"/>
      <c r="FMS26" s="205"/>
      <c r="FMT26" s="205"/>
      <c r="FMU26" s="205"/>
      <c r="FMV26" s="205"/>
      <c r="FMW26" s="205"/>
      <c r="FMX26" s="205"/>
      <c r="FMY26" s="205"/>
      <c r="FMZ26" s="205"/>
      <c r="FNA26" s="205"/>
      <c r="FNB26" s="205"/>
      <c r="FNC26" s="205"/>
      <c r="FND26" s="205"/>
      <c r="FNE26" s="205"/>
      <c r="FNF26" s="205"/>
      <c r="FNG26" s="205"/>
      <c r="FNH26" s="205"/>
      <c r="FNI26" s="205"/>
      <c r="FNJ26" s="205"/>
      <c r="FNK26" s="205"/>
      <c r="FNL26" s="205"/>
      <c r="FNM26" s="205"/>
      <c r="FNN26" s="205"/>
      <c r="FNO26" s="205"/>
      <c r="FNP26" s="205"/>
      <c r="FNQ26" s="205"/>
      <c r="FNR26" s="205"/>
      <c r="FNS26" s="205"/>
      <c r="FNT26" s="205"/>
      <c r="FNU26" s="205"/>
      <c r="FNV26" s="205"/>
      <c r="FNW26" s="205"/>
      <c r="FNX26" s="205"/>
      <c r="FNY26" s="205"/>
      <c r="FNZ26" s="205"/>
      <c r="FOA26" s="205"/>
      <c r="FOB26" s="205"/>
      <c r="FOC26" s="205"/>
      <c r="FOD26" s="205"/>
      <c r="FOE26" s="205"/>
      <c r="FOF26" s="205"/>
      <c r="FOG26" s="205"/>
      <c r="FOH26" s="205"/>
      <c r="FOI26" s="205"/>
      <c r="FOJ26" s="205"/>
      <c r="FOK26" s="205"/>
      <c r="FOL26" s="205"/>
      <c r="FOM26" s="205"/>
      <c r="FON26" s="205"/>
      <c r="FOO26" s="205"/>
      <c r="FOP26" s="205"/>
      <c r="FOQ26" s="205"/>
      <c r="FOR26" s="205"/>
      <c r="FOS26" s="205"/>
      <c r="FOT26" s="205"/>
      <c r="FOU26" s="205"/>
      <c r="FOV26" s="205"/>
      <c r="FOW26" s="205"/>
      <c r="FOX26" s="205"/>
      <c r="FOY26" s="205"/>
      <c r="FOZ26" s="205"/>
      <c r="FPA26" s="205"/>
      <c r="FPB26" s="205"/>
      <c r="FPC26" s="205"/>
      <c r="FPD26" s="205"/>
      <c r="FPE26" s="205"/>
      <c r="FPF26" s="205"/>
      <c r="FPG26" s="205"/>
      <c r="FPH26" s="205"/>
      <c r="FPI26" s="205"/>
      <c r="FPJ26" s="205"/>
      <c r="FPK26" s="205"/>
      <c r="FPL26" s="205"/>
      <c r="FPM26" s="205"/>
      <c r="FPN26" s="205"/>
      <c r="FPO26" s="205"/>
      <c r="FPP26" s="205"/>
      <c r="FPQ26" s="205"/>
      <c r="FPR26" s="205"/>
      <c r="FPS26" s="205"/>
      <c r="FPT26" s="205"/>
      <c r="FPU26" s="205"/>
      <c r="FPV26" s="205"/>
      <c r="FPW26" s="205"/>
      <c r="FPX26" s="205"/>
      <c r="FPY26" s="205"/>
      <c r="FPZ26" s="205"/>
      <c r="FQA26" s="205"/>
      <c r="FQB26" s="205"/>
      <c r="FQC26" s="205"/>
      <c r="FQD26" s="205"/>
      <c r="FQE26" s="205"/>
      <c r="FQF26" s="205"/>
      <c r="FQG26" s="205"/>
      <c r="FQH26" s="205"/>
      <c r="FQI26" s="205"/>
      <c r="FQJ26" s="205"/>
      <c r="FQK26" s="205"/>
      <c r="FQL26" s="205"/>
      <c r="FQM26" s="205"/>
      <c r="FQN26" s="205"/>
      <c r="FQO26" s="205"/>
      <c r="FQP26" s="205"/>
      <c r="FQQ26" s="205"/>
      <c r="FQR26" s="205"/>
      <c r="FQS26" s="205"/>
      <c r="FQT26" s="205"/>
      <c r="FQU26" s="205"/>
      <c r="FQV26" s="205"/>
      <c r="FQW26" s="205"/>
      <c r="FQX26" s="205"/>
      <c r="FQY26" s="205"/>
      <c r="FQZ26" s="205"/>
      <c r="FRA26" s="205"/>
      <c r="FRB26" s="205"/>
      <c r="FRC26" s="205"/>
      <c r="FRD26" s="205"/>
      <c r="FRE26" s="205"/>
      <c r="FRF26" s="205"/>
      <c r="FRG26" s="205"/>
      <c r="FRH26" s="205"/>
      <c r="FRI26" s="205"/>
      <c r="FRJ26" s="205"/>
      <c r="FRK26" s="205"/>
      <c r="FRL26" s="205"/>
      <c r="FRM26" s="205"/>
      <c r="FRN26" s="205"/>
      <c r="FRO26" s="205"/>
      <c r="FRP26" s="205"/>
      <c r="FRQ26" s="205"/>
      <c r="FRR26" s="205"/>
      <c r="FRS26" s="205"/>
      <c r="FRT26" s="205"/>
      <c r="FRU26" s="205"/>
      <c r="FRV26" s="205"/>
      <c r="FRW26" s="205"/>
      <c r="FRX26" s="205"/>
      <c r="FRY26" s="205"/>
      <c r="FRZ26" s="205"/>
      <c r="FSA26" s="205"/>
      <c r="FSB26" s="205"/>
      <c r="FSC26" s="205"/>
      <c r="FSD26" s="205"/>
      <c r="FSE26" s="205"/>
      <c r="FSF26" s="205"/>
      <c r="FSG26" s="205"/>
      <c r="FSH26" s="205"/>
      <c r="FSI26" s="205"/>
      <c r="FSJ26" s="205"/>
      <c r="FSK26" s="205"/>
      <c r="FSL26" s="205"/>
      <c r="FSM26" s="205"/>
      <c r="FSN26" s="205"/>
      <c r="FSO26" s="205"/>
      <c r="FSP26" s="205"/>
      <c r="FSQ26" s="205"/>
      <c r="FSR26" s="205"/>
      <c r="FSS26" s="205"/>
      <c r="FST26" s="205"/>
      <c r="FSU26" s="205"/>
      <c r="FSV26" s="205"/>
      <c r="FSW26" s="205"/>
      <c r="FSX26" s="205"/>
      <c r="FSY26" s="205"/>
      <c r="FSZ26" s="205"/>
      <c r="FTA26" s="205"/>
      <c r="FTB26" s="205"/>
      <c r="FTC26" s="205"/>
      <c r="FTD26" s="205"/>
      <c r="FTE26" s="205"/>
      <c r="FTF26" s="205"/>
      <c r="FTG26" s="205"/>
      <c r="FTH26" s="205"/>
      <c r="FTI26" s="205"/>
      <c r="FTJ26" s="205"/>
      <c r="FTK26" s="205"/>
      <c r="FTL26" s="205"/>
      <c r="FTM26" s="205"/>
      <c r="FTN26" s="205"/>
      <c r="FTO26" s="205"/>
      <c r="FTP26" s="205"/>
      <c r="FTQ26" s="205"/>
      <c r="FTR26" s="205"/>
      <c r="FTS26" s="205"/>
      <c r="FTT26" s="205"/>
      <c r="FTU26" s="205"/>
      <c r="FTV26" s="205"/>
      <c r="FTW26" s="205"/>
      <c r="FTX26" s="205"/>
      <c r="FTY26" s="205"/>
      <c r="FTZ26" s="205"/>
      <c r="FUA26" s="205"/>
      <c r="FUB26" s="205"/>
      <c r="FUC26" s="205"/>
      <c r="FUD26" s="205"/>
      <c r="FUE26" s="205"/>
      <c r="FUF26" s="205"/>
      <c r="FUG26" s="205"/>
      <c r="FUH26" s="205"/>
      <c r="FUI26" s="205"/>
      <c r="FUJ26" s="205"/>
      <c r="FUK26" s="205"/>
      <c r="FUL26" s="205"/>
      <c r="FUM26" s="205"/>
      <c r="FUN26" s="205"/>
      <c r="FUO26" s="205"/>
      <c r="FUP26" s="205"/>
      <c r="FUQ26" s="205"/>
      <c r="FUR26" s="205"/>
      <c r="FUS26" s="205"/>
      <c r="FUT26" s="205"/>
      <c r="FUU26" s="205"/>
      <c r="FUV26" s="205"/>
      <c r="FUW26" s="205"/>
      <c r="FUX26" s="205"/>
      <c r="FUY26" s="205"/>
      <c r="FUZ26" s="205"/>
      <c r="FVA26" s="205"/>
      <c r="FVB26" s="205"/>
      <c r="FVC26" s="205"/>
      <c r="FVD26" s="205"/>
      <c r="FVE26" s="205"/>
      <c r="FVF26" s="205"/>
      <c r="FVG26" s="205"/>
      <c r="FVH26" s="205"/>
      <c r="FVI26" s="205"/>
      <c r="FVJ26" s="205"/>
      <c r="FVK26" s="205"/>
      <c r="FVL26" s="205"/>
      <c r="FVM26" s="205"/>
      <c r="FVN26" s="205"/>
      <c r="FVO26" s="205"/>
      <c r="FVP26" s="205"/>
      <c r="FVQ26" s="205"/>
      <c r="FVR26" s="205"/>
      <c r="FVS26" s="205"/>
      <c r="FVT26" s="205"/>
      <c r="FVU26" s="205"/>
      <c r="FVV26" s="205"/>
      <c r="FVW26" s="205"/>
      <c r="FVX26" s="205"/>
      <c r="FVY26" s="205"/>
      <c r="FVZ26" s="205"/>
      <c r="FWA26" s="205"/>
      <c r="FWB26" s="205"/>
      <c r="FWC26" s="205"/>
      <c r="FWD26" s="205"/>
      <c r="FWE26" s="205"/>
      <c r="FWF26" s="205"/>
      <c r="FWG26" s="205"/>
      <c r="FWH26" s="205"/>
      <c r="FWI26" s="205"/>
      <c r="FWJ26" s="205"/>
      <c r="FWK26" s="205"/>
      <c r="FWL26" s="205"/>
      <c r="FWM26" s="205"/>
      <c r="FWN26" s="205"/>
      <c r="FWO26" s="205"/>
      <c r="FWP26" s="205"/>
      <c r="FWQ26" s="205"/>
      <c r="FWR26" s="205"/>
      <c r="FWS26" s="205"/>
      <c r="FWT26" s="205"/>
      <c r="FWU26" s="205"/>
      <c r="FWV26" s="205"/>
      <c r="FWW26" s="205"/>
      <c r="FWX26" s="205"/>
      <c r="FWY26" s="205"/>
      <c r="FWZ26" s="205"/>
      <c r="FXA26" s="205"/>
      <c r="FXB26" s="205"/>
      <c r="FXC26" s="205"/>
      <c r="FXD26" s="205"/>
      <c r="FXE26" s="205"/>
      <c r="FXF26" s="205"/>
      <c r="FXG26" s="205"/>
      <c r="FXH26" s="205"/>
      <c r="FXI26" s="205"/>
      <c r="FXJ26" s="205"/>
      <c r="FXK26" s="205"/>
      <c r="FXL26" s="205"/>
      <c r="FXM26" s="205"/>
      <c r="FXN26" s="205"/>
      <c r="FXO26" s="205"/>
      <c r="FXP26" s="205"/>
      <c r="FXQ26" s="205"/>
      <c r="FXR26" s="205"/>
      <c r="FXS26" s="205"/>
      <c r="FXT26" s="205"/>
      <c r="FXU26" s="205"/>
      <c r="FXV26" s="205"/>
      <c r="FXW26" s="205"/>
      <c r="FXX26" s="205"/>
      <c r="FXY26" s="205"/>
      <c r="FXZ26" s="205"/>
      <c r="FYA26" s="205"/>
      <c r="FYB26" s="205"/>
      <c r="FYC26" s="205"/>
      <c r="FYD26" s="205"/>
      <c r="FYE26" s="205"/>
      <c r="FYF26" s="205"/>
      <c r="FYG26" s="205"/>
      <c r="FYH26" s="205"/>
      <c r="FYI26" s="205"/>
      <c r="FYJ26" s="205"/>
      <c r="FYK26" s="205"/>
      <c r="FYL26" s="205"/>
      <c r="FYM26" s="205"/>
      <c r="FYN26" s="205"/>
      <c r="FYO26" s="205"/>
      <c r="FYP26" s="205"/>
      <c r="FYQ26" s="205"/>
      <c r="FYR26" s="205"/>
      <c r="FYS26" s="205"/>
      <c r="FYT26" s="205"/>
      <c r="FYU26" s="205"/>
      <c r="FYV26" s="205"/>
      <c r="FYW26" s="205"/>
      <c r="FYX26" s="205"/>
      <c r="FYY26" s="205"/>
      <c r="FYZ26" s="205"/>
      <c r="FZA26" s="205"/>
      <c r="FZB26" s="205"/>
      <c r="FZC26" s="205"/>
      <c r="FZD26" s="205"/>
      <c r="FZE26" s="205"/>
      <c r="FZF26" s="205"/>
      <c r="FZG26" s="205"/>
      <c r="FZH26" s="205"/>
      <c r="FZI26" s="205"/>
      <c r="FZJ26" s="205"/>
      <c r="FZK26" s="205"/>
      <c r="FZL26" s="205"/>
      <c r="FZM26" s="205"/>
      <c r="FZN26" s="205"/>
      <c r="FZO26" s="205"/>
      <c r="FZP26" s="205"/>
      <c r="FZQ26" s="205"/>
      <c r="FZR26" s="205"/>
      <c r="FZS26" s="205"/>
      <c r="FZT26" s="205"/>
      <c r="FZU26" s="205"/>
      <c r="FZV26" s="205"/>
      <c r="FZW26" s="205"/>
      <c r="FZX26" s="205"/>
      <c r="FZY26" s="205"/>
      <c r="FZZ26" s="205"/>
      <c r="GAA26" s="205"/>
      <c r="GAB26" s="205"/>
      <c r="GAC26" s="205"/>
      <c r="GAD26" s="205"/>
      <c r="GAE26" s="205"/>
      <c r="GAF26" s="205"/>
      <c r="GAG26" s="205"/>
      <c r="GAH26" s="205"/>
      <c r="GAI26" s="205"/>
      <c r="GAJ26" s="205"/>
      <c r="GAK26" s="205"/>
      <c r="GAL26" s="205"/>
      <c r="GAM26" s="205"/>
      <c r="GAN26" s="205"/>
      <c r="GAO26" s="205"/>
      <c r="GAP26" s="205"/>
      <c r="GAQ26" s="205"/>
      <c r="GAR26" s="205"/>
      <c r="GAS26" s="205"/>
      <c r="GAT26" s="205"/>
      <c r="GAU26" s="205"/>
      <c r="GAV26" s="205"/>
      <c r="GAW26" s="205"/>
      <c r="GAX26" s="205"/>
      <c r="GAY26" s="205"/>
      <c r="GAZ26" s="205"/>
      <c r="GBA26" s="205"/>
      <c r="GBB26" s="205"/>
      <c r="GBC26" s="205"/>
      <c r="GBD26" s="205"/>
      <c r="GBE26" s="205"/>
      <c r="GBF26" s="205"/>
      <c r="GBG26" s="205"/>
      <c r="GBH26" s="205"/>
      <c r="GBI26" s="205"/>
      <c r="GBJ26" s="205"/>
      <c r="GBK26" s="205"/>
      <c r="GBL26" s="205"/>
      <c r="GBM26" s="205"/>
      <c r="GBN26" s="205"/>
      <c r="GBO26" s="205"/>
      <c r="GBP26" s="205"/>
      <c r="GBQ26" s="205"/>
      <c r="GBR26" s="205"/>
      <c r="GBS26" s="205"/>
      <c r="GBT26" s="205"/>
      <c r="GBU26" s="205"/>
      <c r="GBV26" s="205"/>
      <c r="GBW26" s="205"/>
      <c r="GBX26" s="205"/>
      <c r="GBY26" s="205"/>
      <c r="GBZ26" s="205"/>
      <c r="GCA26" s="205"/>
      <c r="GCB26" s="205"/>
      <c r="GCC26" s="205"/>
      <c r="GCD26" s="205"/>
      <c r="GCE26" s="205"/>
      <c r="GCF26" s="205"/>
      <c r="GCG26" s="205"/>
      <c r="GCH26" s="205"/>
      <c r="GCI26" s="205"/>
      <c r="GCJ26" s="205"/>
      <c r="GCK26" s="205"/>
      <c r="GCL26" s="205"/>
      <c r="GCM26" s="205"/>
      <c r="GCN26" s="205"/>
      <c r="GCO26" s="205"/>
      <c r="GCP26" s="205"/>
      <c r="GCQ26" s="205"/>
      <c r="GCR26" s="205"/>
      <c r="GCS26" s="205"/>
      <c r="GCT26" s="205"/>
      <c r="GCU26" s="205"/>
      <c r="GCV26" s="205"/>
      <c r="GCW26" s="205"/>
      <c r="GCX26" s="205"/>
      <c r="GCY26" s="205"/>
      <c r="GCZ26" s="205"/>
      <c r="GDA26" s="205"/>
      <c r="GDB26" s="205"/>
      <c r="GDC26" s="205"/>
      <c r="GDD26" s="205"/>
      <c r="GDE26" s="205"/>
      <c r="GDF26" s="205"/>
      <c r="GDG26" s="205"/>
      <c r="GDH26" s="205"/>
      <c r="GDI26" s="205"/>
      <c r="GDJ26" s="205"/>
      <c r="GDK26" s="205"/>
      <c r="GDL26" s="205"/>
      <c r="GDM26" s="205"/>
      <c r="GDN26" s="205"/>
      <c r="GDO26" s="205"/>
      <c r="GDP26" s="205"/>
      <c r="GDQ26" s="205"/>
      <c r="GDR26" s="205"/>
      <c r="GDS26" s="205"/>
      <c r="GDT26" s="205"/>
      <c r="GDU26" s="205"/>
      <c r="GDV26" s="205"/>
      <c r="GDW26" s="205"/>
      <c r="GDX26" s="205"/>
      <c r="GDY26" s="205"/>
      <c r="GDZ26" s="205"/>
      <c r="GEA26" s="205"/>
      <c r="GEB26" s="205"/>
      <c r="GEC26" s="205"/>
      <c r="GED26" s="205"/>
      <c r="GEE26" s="205"/>
      <c r="GEF26" s="205"/>
      <c r="GEG26" s="205"/>
      <c r="GEH26" s="205"/>
      <c r="GEI26" s="205"/>
      <c r="GEJ26" s="205"/>
      <c r="GEK26" s="205"/>
      <c r="GEL26" s="205"/>
      <c r="GEM26" s="205"/>
      <c r="GEN26" s="205"/>
      <c r="GEO26" s="205"/>
      <c r="GEP26" s="205"/>
      <c r="GEQ26" s="205"/>
      <c r="GER26" s="205"/>
      <c r="GES26" s="205"/>
      <c r="GET26" s="205"/>
      <c r="GEU26" s="205"/>
      <c r="GEV26" s="205"/>
      <c r="GEW26" s="205"/>
      <c r="GEX26" s="205"/>
      <c r="GEY26" s="205"/>
      <c r="GEZ26" s="205"/>
      <c r="GFA26" s="205"/>
      <c r="GFB26" s="205"/>
      <c r="GFC26" s="205"/>
      <c r="GFD26" s="205"/>
      <c r="GFE26" s="205"/>
      <c r="GFF26" s="205"/>
      <c r="GFG26" s="205"/>
      <c r="GFH26" s="205"/>
      <c r="GFI26" s="205"/>
      <c r="GFJ26" s="205"/>
      <c r="GFK26" s="205"/>
      <c r="GFL26" s="205"/>
      <c r="GFM26" s="205"/>
      <c r="GFN26" s="205"/>
      <c r="GFO26" s="205"/>
      <c r="GFP26" s="205"/>
      <c r="GFQ26" s="205"/>
      <c r="GFR26" s="205"/>
      <c r="GFS26" s="205"/>
      <c r="GFT26" s="205"/>
      <c r="GFU26" s="205"/>
      <c r="GFV26" s="205"/>
      <c r="GFW26" s="205"/>
      <c r="GFX26" s="205"/>
      <c r="GFY26" s="205"/>
      <c r="GFZ26" s="205"/>
      <c r="GGA26" s="205"/>
      <c r="GGB26" s="205"/>
      <c r="GGC26" s="205"/>
      <c r="GGD26" s="205"/>
      <c r="GGE26" s="205"/>
      <c r="GGF26" s="205"/>
      <c r="GGG26" s="205"/>
      <c r="GGH26" s="205"/>
      <c r="GGI26" s="205"/>
      <c r="GGJ26" s="205"/>
      <c r="GGK26" s="205"/>
      <c r="GGL26" s="205"/>
      <c r="GGM26" s="205"/>
      <c r="GGN26" s="205"/>
      <c r="GGO26" s="205"/>
      <c r="GGP26" s="205"/>
      <c r="GGQ26" s="205"/>
      <c r="GGR26" s="205"/>
      <c r="GGS26" s="205"/>
      <c r="GGT26" s="205"/>
      <c r="GGU26" s="205"/>
      <c r="GGV26" s="205"/>
      <c r="GGW26" s="205"/>
      <c r="GGX26" s="205"/>
      <c r="GGY26" s="205"/>
      <c r="GGZ26" s="205"/>
      <c r="GHA26" s="205"/>
      <c r="GHB26" s="205"/>
      <c r="GHC26" s="205"/>
      <c r="GHD26" s="205"/>
      <c r="GHE26" s="205"/>
      <c r="GHF26" s="205"/>
      <c r="GHG26" s="205"/>
      <c r="GHH26" s="205"/>
      <c r="GHI26" s="205"/>
      <c r="GHJ26" s="205"/>
      <c r="GHK26" s="205"/>
      <c r="GHL26" s="205"/>
      <c r="GHM26" s="205"/>
      <c r="GHN26" s="205"/>
      <c r="GHO26" s="205"/>
      <c r="GHP26" s="205"/>
      <c r="GHQ26" s="205"/>
      <c r="GHR26" s="205"/>
      <c r="GHS26" s="205"/>
      <c r="GHT26" s="205"/>
      <c r="GHU26" s="205"/>
      <c r="GHV26" s="205"/>
      <c r="GHW26" s="205"/>
      <c r="GHX26" s="205"/>
      <c r="GHY26" s="205"/>
      <c r="GHZ26" s="205"/>
      <c r="GIA26" s="205"/>
      <c r="GIB26" s="205"/>
      <c r="GIC26" s="205"/>
      <c r="GID26" s="205"/>
      <c r="GIE26" s="205"/>
      <c r="GIF26" s="205"/>
      <c r="GIG26" s="205"/>
      <c r="GIH26" s="205"/>
      <c r="GII26" s="205"/>
      <c r="GIJ26" s="205"/>
      <c r="GIK26" s="205"/>
      <c r="GIL26" s="205"/>
      <c r="GIM26" s="205"/>
      <c r="GIN26" s="205"/>
      <c r="GIO26" s="205"/>
      <c r="GIP26" s="205"/>
      <c r="GIQ26" s="205"/>
      <c r="GIR26" s="205"/>
      <c r="GIS26" s="205"/>
      <c r="GIT26" s="205"/>
      <c r="GIU26" s="205"/>
      <c r="GIV26" s="205"/>
      <c r="GIW26" s="205"/>
      <c r="GIX26" s="205"/>
      <c r="GIY26" s="205"/>
      <c r="GIZ26" s="205"/>
      <c r="GJA26" s="205"/>
      <c r="GJB26" s="205"/>
      <c r="GJC26" s="205"/>
      <c r="GJD26" s="205"/>
      <c r="GJE26" s="205"/>
      <c r="GJF26" s="205"/>
      <c r="GJG26" s="205"/>
      <c r="GJH26" s="205"/>
      <c r="GJI26" s="205"/>
      <c r="GJJ26" s="205"/>
      <c r="GJK26" s="205"/>
      <c r="GJL26" s="205"/>
      <c r="GJM26" s="205"/>
      <c r="GJN26" s="205"/>
      <c r="GJO26" s="205"/>
      <c r="GJP26" s="205"/>
      <c r="GJQ26" s="205"/>
      <c r="GJR26" s="205"/>
      <c r="GJS26" s="205"/>
      <c r="GJT26" s="205"/>
      <c r="GJU26" s="205"/>
      <c r="GJV26" s="205"/>
      <c r="GJW26" s="205"/>
      <c r="GJX26" s="205"/>
      <c r="GJY26" s="205"/>
      <c r="GJZ26" s="205"/>
      <c r="GKA26" s="205"/>
      <c r="GKB26" s="205"/>
      <c r="GKC26" s="205"/>
      <c r="GKD26" s="205"/>
      <c r="GKE26" s="205"/>
      <c r="GKF26" s="205"/>
      <c r="GKG26" s="205"/>
      <c r="GKH26" s="205"/>
      <c r="GKI26" s="205"/>
      <c r="GKJ26" s="205"/>
      <c r="GKK26" s="205"/>
      <c r="GKL26" s="205"/>
      <c r="GKM26" s="205"/>
      <c r="GKN26" s="205"/>
      <c r="GKO26" s="205"/>
      <c r="GKP26" s="205"/>
      <c r="GKQ26" s="205"/>
      <c r="GKR26" s="205"/>
      <c r="GKS26" s="205"/>
      <c r="GKT26" s="205"/>
      <c r="GKU26" s="205"/>
      <c r="GKV26" s="205"/>
      <c r="GKW26" s="205"/>
      <c r="GKX26" s="205"/>
      <c r="GKY26" s="205"/>
      <c r="GKZ26" s="205"/>
      <c r="GLA26" s="205"/>
      <c r="GLB26" s="205"/>
      <c r="GLC26" s="205"/>
      <c r="GLD26" s="205"/>
      <c r="GLE26" s="205"/>
      <c r="GLF26" s="205"/>
      <c r="GLG26" s="205"/>
      <c r="GLH26" s="205"/>
      <c r="GLI26" s="205"/>
      <c r="GLJ26" s="205"/>
      <c r="GLK26" s="205"/>
      <c r="GLL26" s="205"/>
      <c r="GLM26" s="205"/>
      <c r="GLN26" s="205"/>
      <c r="GLO26" s="205"/>
      <c r="GLP26" s="205"/>
      <c r="GLQ26" s="205"/>
      <c r="GLR26" s="205"/>
      <c r="GLS26" s="205"/>
      <c r="GLT26" s="205"/>
      <c r="GLU26" s="205"/>
      <c r="GLV26" s="205"/>
      <c r="GLW26" s="205"/>
      <c r="GLX26" s="205"/>
      <c r="GLY26" s="205"/>
      <c r="GLZ26" s="205"/>
      <c r="GMA26" s="205"/>
      <c r="GMB26" s="205"/>
      <c r="GMC26" s="205"/>
      <c r="GMD26" s="205"/>
      <c r="GME26" s="205"/>
      <c r="GMF26" s="205"/>
      <c r="GMG26" s="205"/>
      <c r="GMH26" s="205"/>
      <c r="GMI26" s="205"/>
      <c r="GMJ26" s="205"/>
      <c r="GMK26" s="205"/>
      <c r="GML26" s="205"/>
      <c r="GMM26" s="205"/>
      <c r="GMN26" s="205"/>
      <c r="GMO26" s="205"/>
      <c r="GMP26" s="205"/>
      <c r="GMQ26" s="205"/>
      <c r="GMR26" s="205"/>
      <c r="GMS26" s="205"/>
      <c r="GMT26" s="205"/>
      <c r="GMU26" s="205"/>
      <c r="GMV26" s="205"/>
      <c r="GMW26" s="205"/>
      <c r="GMX26" s="205"/>
      <c r="GMY26" s="205"/>
      <c r="GMZ26" s="205"/>
      <c r="GNA26" s="205"/>
      <c r="GNB26" s="205"/>
      <c r="GNC26" s="205"/>
      <c r="GND26" s="205"/>
      <c r="GNE26" s="205"/>
      <c r="GNF26" s="205"/>
      <c r="GNG26" s="205"/>
      <c r="GNH26" s="205"/>
      <c r="GNI26" s="205"/>
      <c r="GNJ26" s="205"/>
      <c r="GNK26" s="205"/>
      <c r="GNL26" s="205"/>
      <c r="GNM26" s="205"/>
      <c r="GNN26" s="205"/>
      <c r="GNO26" s="205"/>
      <c r="GNP26" s="205"/>
      <c r="GNQ26" s="205"/>
      <c r="GNR26" s="205"/>
      <c r="GNS26" s="205"/>
      <c r="GNT26" s="205"/>
      <c r="GNU26" s="205"/>
      <c r="GNV26" s="205"/>
      <c r="GNW26" s="205"/>
      <c r="GNX26" s="205"/>
      <c r="GNY26" s="205"/>
      <c r="GNZ26" s="205"/>
      <c r="GOA26" s="205"/>
      <c r="GOB26" s="205"/>
      <c r="GOC26" s="205"/>
      <c r="GOD26" s="205"/>
      <c r="GOE26" s="205"/>
      <c r="GOF26" s="205"/>
      <c r="GOG26" s="205"/>
      <c r="GOH26" s="205"/>
      <c r="GOI26" s="205"/>
      <c r="GOJ26" s="205"/>
      <c r="GOK26" s="205"/>
      <c r="GOL26" s="205"/>
      <c r="GOM26" s="205"/>
      <c r="GON26" s="205"/>
      <c r="GOO26" s="205"/>
      <c r="GOP26" s="205"/>
      <c r="GOQ26" s="205"/>
      <c r="GOR26" s="205"/>
      <c r="GOS26" s="205"/>
      <c r="GOT26" s="205"/>
      <c r="GOU26" s="205"/>
      <c r="GOV26" s="205"/>
      <c r="GOW26" s="205"/>
      <c r="GOX26" s="205"/>
      <c r="GOY26" s="205"/>
      <c r="GOZ26" s="205"/>
      <c r="GPA26" s="205"/>
      <c r="GPB26" s="205"/>
      <c r="GPC26" s="205"/>
      <c r="GPD26" s="205"/>
      <c r="GPE26" s="205"/>
      <c r="GPF26" s="205"/>
      <c r="GPG26" s="205"/>
      <c r="GPH26" s="205"/>
      <c r="GPI26" s="205"/>
      <c r="GPJ26" s="205"/>
      <c r="GPK26" s="205"/>
      <c r="GPL26" s="205"/>
      <c r="GPM26" s="205"/>
      <c r="GPN26" s="205"/>
      <c r="GPO26" s="205"/>
      <c r="GPP26" s="205"/>
      <c r="GPQ26" s="205"/>
      <c r="GPR26" s="205"/>
      <c r="GPS26" s="205"/>
      <c r="GPT26" s="205"/>
      <c r="GPU26" s="205"/>
      <c r="GPV26" s="205"/>
      <c r="GPW26" s="205"/>
      <c r="GPX26" s="205"/>
      <c r="GPY26" s="205"/>
      <c r="GPZ26" s="205"/>
      <c r="GQA26" s="205"/>
      <c r="GQB26" s="205"/>
      <c r="GQC26" s="205"/>
      <c r="GQD26" s="205"/>
      <c r="GQE26" s="205"/>
      <c r="GQF26" s="205"/>
      <c r="GQG26" s="205"/>
      <c r="GQH26" s="205"/>
      <c r="GQI26" s="205"/>
      <c r="GQJ26" s="205"/>
      <c r="GQK26" s="205"/>
      <c r="GQL26" s="205"/>
      <c r="GQM26" s="205"/>
      <c r="GQN26" s="205"/>
      <c r="GQO26" s="205"/>
      <c r="GQP26" s="205"/>
      <c r="GQQ26" s="205"/>
      <c r="GQR26" s="205"/>
      <c r="GQS26" s="205"/>
      <c r="GQT26" s="205"/>
      <c r="GQU26" s="205"/>
      <c r="GQV26" s="205"/>
      <c r="GQW26" s="205"/>
      <c r="GQX26" s="205"/>
      <c r="GQY26" s="205"/>
      <c r="GQZ26" s="205"/>
      <c r="GRA26" s="205"/>
      <c r="GRB26" s="205"/>
      <c r="GRC26" s="205"/>
      <c r="GRD26" s="205"/>
      <c r="GRE26" s="205"/>
      <c r="GRF26" s="205"/>
      <c r="GRG26" s="205"/>
      <c r="GRH26" s="205"/>
      <c r="GRI26" s="205"/>
      <c r="GRJ26" s="205"/>
      <c r="GRK26" s="205"/>
      <c r="GRL26" s="205"/>
      <c r="GRM26" s="205"/>
      <c r="GRN26" s="205"/>
      <c r="GRO26" s="205"/>
      <c r="GRP26" s="205"/>
      <c r="GRQ26" s="205"/>
      <c r="GRR26" s="205"/>
      <c r="GRS26" s="205"/>
      <c r="GRT26" s="205"/>
      <c r="GRU26" s="205"/>
      <c r="GRV26" s="205"/>
      <c r="GRW26" s="205"/>
      <c r="GRX26" s="205"/>
      <c r="GRY26" s="205"/>
      <c r="GRZ26" s="205"/>
      <c r="GSA26" s="205"/>
      <c r="GSB26" s="205"/>
      <c r="GSC26" s="205"/>
      <c r="GSD26" s="205"/>
      <c r="GSE26" s="205"/>
      <c r="GSF26" s="205"/>
      <c r="GSG26" s="205"/>
      <c r="GSH26" s="205"/>
      <c r="GSI26" s="205"/>
      <c r="GSJ26" s="205"/>
      <c r="GSK26" s="205"/>
      <c r="GSL26" s="205"/>
      <c r="GSM26" s="205"/>
      <c r="GSN26" s="205"/>
      <c r="GSO26" s="205"/>
      <c r="GSP26" s="205"/>
      <c r="GSQ26" s="205"/>
      <c r="GSR26" s="205"/>
      <c r="GSS26" s="205"/>
      <c r="GST26" s="205"/>
      <c r="GSU26" s="205"/>
      <c r="GSV26" s="205"/>
      <c r="GSW26" s="205"/>
      <c r="GSX26" s="205"/>
      <c r="GSY26" s="205"/>
      <c r="GSZ26" s="205"/>
      <c r="GTA26" s="205"/>
      <c r="GTB26" s="205"/>
      <c r="GTC26" s="205"/>
      <c r="GTD26" s="205"/>
      <c r="GTE26" s="205"/>
      <c r="GTF26" s="205"/>
      <c r="GTG26" s="205"/>
      <c r="GTH26" s="205"/>
      <c r="GTI26" s="205"/>
      <c r="GTJ26" s="205"/>
      <c r="GTK26" s="205"/>
      <c r="GTL26" s="205"/>
      <c r="GTM26" s="205"/>
      <c r="GTN26" s="205"/>
      <c r="GTO26" s="205"/>
      <c r="GTP26" s="205"/>
      <c r="GTQ26" s="205"/>
      <c r="GTR26" s="205"/>
      <c r="GTS26" s="205"/>
      <c r="GTT26" s="205"/>
      <c r="GTU26" s="205"/>
      <c r="GTV26" s="205"/>
      <c r="GTW26" s="205"/>
      <c r="GTX26" s="205"/>
      <c r="GTY26" s="205"/>
      <c r="GTZ26" s="205"/>
      <c r="GUA26" s="205"/>
      <c r="GUB26" s="205"/>
      <c r="GUC26" s="205"/>
      <c r="GUD26" s="205"/>
      <c r="GUE26" s="205"/>
      <c r="GUF26" s="205"/>
      <c r="GUG26" s="205"/>
      <c r="GUH26" s="205"/>
      <c r="GUI26" s="205"/>
      <c r="GUJ26" s="205"/>
      <c r="GUK26" s="205"/>
      <c r="GUL26" s="205"/>
      <c r="GUM26" s="205"/>
      <c r="GUN26" s="205"/>
      <c r="GUO26" s="205"/>
      <c r="GUP26" s="205"/>
      <c r="GUQ26" s="205"/>
      <c r="GUR26" s="205"/>
      <c r="GUS26" s="205"/>
      <c r="GUT26" s="205"/>
      <c r="GUU26" s="205"/>
      <c r="GUV26" s="205"/>
      <c r="GUW26" s="205"/>
      <c r="GUX26" s="205"/>
      <c r="GUY26" s="205"/>
      <c r="GUZ26" s="205"/>
      <c r="GVA26" s="205"/>
      <c r="GVB26" s="205"/>
      <c r="GVC26" s="205"/>
      <c r="GVD26" s="205"/>
      <c r="GVE26" s="205"/>
      <c r="GVF26" s="205"/>
      <c r="GVG26" s="205"/>
      <c r="GVH26" s="205"/>
      <c r="GVI26" s="205"/>
      <c r="GVJ26" s="205"/>
      <c r="GVK26" s="205"/>
      <c r="GVL26" s="205"/>
      <c r="GVM26" s="205"/>
      <c r="GVN26" s="205"/>
      <c r="GVO26" s="205"/>
      <c r="GVP26" s="205"/>
      <c r="GVQ26" s="205"/>
      <c r="GVR26" s="205"/>
      <c r="GVS26" s="205"/>
      <c r="GVT26" s="205"/>
      <c r="GVU26" s="205"/>
      <c r="GVV26" s="205"/>
      <c r="GVW26" s="205"/>
      <c r="GVX26" s="205"/>
      <c r="GVY26" s="205"/>
      <c r="GVZ26" s="205"/>
      <c r="GWA26" s="205"/>
      <c r="GWB26" s="205"/>
      <c r="GWC26" s="205"/>
      <c r="GWD26" s="205"/>
      <c r="GWE26" s="205"/>
      <c r="GWF26" s="205"/>
      <c r="GWG26" s="205"/>
      <c r="GWH26" s="205"/>
      <c r="GWI26" s="205"/>
      <c r="GWJ26" s="205"/>
      <c r="GWK26" s="205"/>
      <c r="GWL26" s="205"/>
      <c r="GWM26" s="205"/>
      <c r="GWN26" s="205"/>
      <c r="GWO26" s="205"/>
      <c r="GWP26" s="205"/>
      <c r="GWQ26" s="205"/>
      <c r="GWR26" s="205"/>
      <c r="GWS26" s="205"/>
      <c r="GWT26" s="205"/>
      <c r="GWU26" s="205"/>
      <c r="GWV26" s="205"/>
      <c r="GWW26" s="205"/>
      <c r="GWX26" s="205"/>
      <c r="GWY26" s="205"/>
      <c r="GWZ26" s="205"/>
      <c r="GXA26" s="205"/>
      <c r="GXB26" s="205"/>
      <c r="GXC26" s="205"/>
      <c r="GXD26" s="205"/>
      <c r="GXE26" s="205"/>
      <c r="GXF26" s="205"/>
      <c r="GXG26" s="205"/>
      <c r="GXH26" s="205"/>
      <c r="GXI26" s="205"/>
      <c r="GXJ26" s="205"/>
      <c r="GXK26" s="205"/>
      <c r="GXL26" s="205"/>
      <c r="GXM26" s="205"/>
      <c r="GXN26" s="205"/>
      <c r="GXO26" s="205"/>
      <c r="GXP26" s="205"/>
      <c r="GXQ26" s="205"/>
      <c r="GXR26" s="205"/>
      <c r="GXS26" s="205"/>
      <c r="GXT26" s="205"/>
      <c r="GXU26" s="205"/>
      <c r="GXV26" s="205"/>
      <c r="GXW26" s="205"/>
      <c r="GXX26" s="205"/>
      <c r="GXY26" s="205"/>
      <c r="GXZ26" s="205"/>
      <c r="GYA26" s="205"/>
      <c r="GYB26" s="205"/>
      <c r="GYC26" s="205"/>
      <c r="GYD26" s="205"/>
      <c r="GYE26" s="205"/>
      <c r="GYF26" s="205"/>
      <c r="GYG26" s="205"/>
      <c r="GYH26" s="205"/>
      <c r="GYI26" s="205"/>
      <c r="GYJ26" s="205"/>
      <c r="GYK26" s="205"/>
      <c r="GYL26" s="205"/>
      <c r="GYM26" s="205"/>
      <c r="GYN26" s="205"/>
      <c r="GYO26" s="205"/>
      <c r="GYP26" s="205"/>
      <c r="GYQ26" s="205"/>
      <c r="GYR26" s="205"/>
      <c r="GYS26" s="205"/>
      <c r="GYT26" s="205"/>
      <c r="GYU26" s="205"/>
      <c r="GYV26" s="205"/>
      <c r="GYW26" s="205"/>
      <c r="GYX26" s="205"/>
      <c r="GYY26" s="205"/>
      <c r="GYZ26" s="205"/>
      <c r="GZA26" s="205"/>
      <c r="GZB26" s="205"/>
      <c r="GZC26" s="205"/>
      <c r="GZD26" s="205"/>
      <c r="GZE26" s="205"/>
      <c r="GZF26" s="205"/>
      <c r="GZG26" s="205"/>
      <c r="GZH26" s="205"/>
      <c r="GZI26" s="205"/>
      <c r="GZJ26" s="205"/>
      <c r="GZK26" s="205"/>
      <c r="GZL26" s="205"/>
      <c r="GZM26" s="205"/>
      <c r="GZN26" s="205"/>
      <c r="GZO26" s="205"/>
      <c r="GZP26" s="205"/>
      <c r="GZQ26" s="205"/>
      <c r="GZR26" s="205"/>
      <c r="GZS26" s="205"/>
      <c r="GZT26" s="205"/>
      <c r="GZU26" s="205"/>
      <c r="GZV26" s="205"/>
      <c r="GZW26" s="205"/>
      <c r="GZX26" s="205"/>
      <c r="GZY26" s="205"/>
      <c r="GZZ26" s="205"/>
      <c r="HAA26" s="205"/>
      <c r="HAB26" s="205"/>
      <c r="HAC26" s="205"/>
      <c r="HAD26" s="205"/>
      <c r="HAE26" s="205"/>
      <c r="HAF26" s="205"/>
      <c r="HAG26" s="205"/>
      <c r="HAH26" s="205"/>
      <c r="HAI26" s="205"/>
      <c r="HAJ26" s="205"/>
      <c r="HAK26" s="205"/>
      <c r="HAL26" s="205"/>
      <c r="HAM26" s="205"/>
      <c r="HAN26" s="205"/>
      <c r="HAO26" s="205"/>
      <c r="HAP26" s="205"/>
      <c r="HAQ26" s="205"/>
      <c r="HAR26" s="205"/>
      <c r="HAS26" s="205"/>
      <c r="HAT26" s="205"/>
      <c r="HAU26" s="205"/>
      <c r="HAV26" s="205"/>
      <c r="HAW26" s="205"/>
      <c r="HAX26" s="205"/>
      <c r="HAY26" s="205"/>
      <c r="HAZ26" s="205"/>
      <c r="HBA26" s="205"/>
      <c r="HBB26" s="205"/>
      <c r="HBC26" s="205"/>
      <c r="HBD26" s="205"/>
      <c r="HBE26" s="205"/>
      <c r="HBF26" s="205"/>
      <c r="HBG26" s="205"/>
      <c r="HBH26" s="205"/>
      <c r="HBI26" s="205"/>
      <c r="HBJ26" s="205"/>
      <c r="HBK26" s="205"/>
      <c r="HBL26" s="205"/>
      <c r="HBM26" s="205"/>
      <c r="HBN26" s="205"/>
      <c r="HBO26" s="205"/>
      <c r="HBP26" s="205"/>
      <c r="HBQ26" s="205"/>
      <c r="HBR26" s="205"/>
      <c r="HBS26" s="205"/>
      <c r="HBT26" s="205"/>
      <c r="HBU26" s="205"/>
      <c r="HBV26" s="205"/>
      <c r="HBW26" s="205"/>
      <c r="HBX26" s="205"/>
      <c r="HBY26" s="205"/>
      <c r="HBZ26" s="205"/>
      <c r="HCA26" s="205"/>
      <c r="HCB26" s="205"/>
      <c r="HCC26" s="205"/>
      <c r="HCD26" s="205"/>
      <c r="HCE26" s="205"/>
      <c r="HCF26" s="205"/>
      <c r="HCG26" s="205"/>
      <c r="HCH26" s="205"/>
      <c r="HCI26" s="205"/>
      <c r="HCJ26" s="205"/>
      <c r="HCK26" s="205"/>
      <c r="HCL26" s="205"/>
      <c r="HCM26" s="205"/>
      <c r="HCN26" s="205"/>
      <c r="HCO26" s="205"/>
      <c r="HCP26" s="205"/>
      <c r="HCQ26" s="205"/>
      <c r="HCR26" s="205"/>
      <c r="HCS26" s="205"/>
      <c r="HCT26" s="205"/>
      <c r="HCU26" s="205"/>
      <c r="HCV26" s="205"/>
      <c r="HCW26" s="205"/>
      <c r="HCX26" s="205"/>
      <c r="HCY26" s="205"/>
      <c r="HCZ26" s="205"/>
      <c r="HDA26" s="205"/>
      <c r="HDB26" s="205"/>
      <c r="HDC26" s="205"/>
      <c r="HDD26" s="205"/>
      <c r="HDE26" s="205"/>
      <c r="HDF26" s="205"/>
      <c r="HDG26" s="205"/>
      <c r="HDH26" s="205"/>
      <c r="HDI26" s="205"/>
      <c r="HDJ26" s="205"/>
      <c r="HDK26" s="205"/>
      <c r="HDL26" s="205"/>
      <c r="HDM26" s="205"/>
      <c r="HDN26" s="205"/>
      <c r="HDO26" s="205"/>
      <c r="HDP26" s="205"/>
      <c r="HDQ26" s="205"/>
      <c r="HDR26" s="205"/>
      <c r="HDS26" s="205"/>
      <c r="HDT26" s="205"/>
      <c r="HDU26" s="205"/>
      <c r="HDV26" s="205"/>
      <c r="HDW26" s="205"/>
      <c r="HDX26" s="205"/>
      <c r="HDY26" s="205"/>
      <c r="HDZ26" s="205"/>
      <c r="HEA26" s="205"/>
      <c r="HEB26" s="205"/>
      <c r="HEC26" s="205"/>
      <c r="HED26" s="205"/>
      <c r="HEE26" s="205"/>
      <c r="HEF26" s="205"/>
      <c r="HEG26" s="205"/>
      <c r="HEH26" s="205"/>
      <c r="HEI26" s="205"/>
      <c r="HEJ26" s="205"/>
      <c r="HEK26" s="205"/>
      <c r="HEL26" s="205"/>
      <c r="HEM26" s="205"/>
      <c r="HEN26" s="205"/>
      <c r="HEO26" s="205"/>
      <c r="HEP26" s="205"/>
      <c r="HEQ26" s="205"/>
      <c r="HER26" s="205"/>
      <c r="HES26" s="205"/>
      <c r="HET26" s="205"/>
      <c r="HEU26" s="205"/>
      <c r="HEV26" s="205"/>
      <c r="HEW26" s="205"/>
      <c r="HEX26" s="205"/>
      <c r="HEY26" s="205"/>
      <c r="HEZ26" s="205"/>
      <c r="HFA26" s="205"/>
      <c r="HFB26" s="205"/>
      <c r="HFC26" s="205"/>
      <c r="HFD26" s="205"/>
      <c r="HFE26" s="205"/>
      <c r="HFF26" s="205"/>
      <c r="HFG26" s="205"/>
      <c r="HFH26" s="205"/>
      <c r="HFI26" s="205"/>
      <c r="HFJ26" s="205"/>
      <c r="HFK26" s="205"/>
      <c r="HFL26" s="205"/>
      <c r="HFM26" s="205"/>
      <c r="HFN26" s="205"/>
      <c r="HFO26" s="205"/>
      <c r="HFP26" s="205"/>
      <c r="HFQ26" s="205"/>
      <c r="HFR26" s="205"/>
      <c r="HFS26" s="205"/>
      <c r="HFT26" s="205"/>
      <c r="HFU26" s="205"/>
      <c r="HFV26" s="205"/>
      <c r="HFW26" s="205"/>
      <c r="HFX26" s="205"/>
      <c r="HFY26" s="205"/>
      <c r="HFZ26" s="205"/>
      <c r="HGA26" s="205"/>
      <c r="HGB26" s="205"/>
      <c r="HGC26" s="205"/>
      <c r="HGD26" s="205"/>
      <c r="HGE26" s="205"/>
      <c r="HGF26" s="205"/>
      <c r="HGG26" s="205"/>
      <c r="HGH26" s="205"/>
      <c r="HGI26" s="205"/>
      <c r="HGJ26" s="205"/>
      <c r="HGK26" s="205"/>
      <c r="HGL26" s="205"/>
      <c r="HGM26" s="205"/>
      <c r="HGN26" s="205"/>
      <c r="HGO26" s="205"/>
      <c r="HGP26" s="205"/>
      <c r="HGQ26" s="205"/>
      <c r="HGR26" s="205"/>
      <c r="HGS26" s="205"/>
      <c r="HGT26" s="205"/>
      <c r="HGU26" s="205"/>
      <c r="HGV26" s="205"/>
      <c r="HGW26" s="205"/>
      <c r="HGX26" s="205"/>
      <c r="HGY26" s="205"/>
      <c r="HGZ26" s="205"/>
      <c r="HHA26" s="205"/>
      <c r="HHB26" s="205"/>
      <c r="HHC26" s="205"/>
      <c r="HHD26" s="205"/>
      <c r="HHE26" s="205"/>
      <c r="HHF26" s="205"/>
      <c r="HHG26" s="205"/>
      <c r="HHH26" s="205"/>
      <c r="HHI26" s="205"/>
      <c r="HHJ26" s="205"/>
      <c r="HHK26" s="205"/>
      <c r="HHL26" s="205"/>
      <c r="HHM26" s="205"/>
      <c r="HHN26" s="205"/>
      <c r="HHO26" s="205"/>
      <c r="HHP26" s="205"/>
      <c r="HHQ26" s="205"/>
      <c r="HHR26" s="205"/>
      <c r="HHS26" s="205"/>
      <c r="HHT26" s="205"/>
      <c r="HHU26" s="205"/>
      <c r="HHV26" s="205"/>
      <c r="HHW26" s="205"/>
      <c r="HHX26" s="205"/>
      <c r="HHY26" s="205"/>
      <c r="HHZ26" s="205"/>
      <c r="HIA26" s="205"/>
      <c r="HIB26" s="205"/>
      <c r="HIC26" s="205"/>
      <c r="HID26" s="205"/>
      <c r="HIE26" s="205"/>
      <c r="HIF26" s="205"/>
      <c r="HIG26" s="205"/>
      <c r="HIH26" s="205"/>
      <c r="HII26" s="205"/>
      <c r="HIJ26" s="205"/>
      <c r="HIK26" s="205"/>
      <c r="HIL26" s="205"/>
      <c r="HIM26" s="205"/>
      <c r="HIN26" s="205"/>
      <c r="HIO26" s="205"/>
      <c r="HIP26" s="205"/>
      <c r="HIQ26" s="205"/>
      <c r="HIR26" s="205"/>
      <c r="HIS26" s="205"/>
      <c r="HIT26" s="205"/>
      <c r="HIU26" s="205"/>
      <c r="HIV26" s="205"/>
      <c r="HIW26" s="205"/>
      <c r="HIX26" s="205"/>
      <c r="HIY26" s="205"/>
      <c r="HIZ26" s="205"/>
      <c r="HJA26" s="205"/>
      <c r="HJB26" s="205"/>
      <c r="HJC26" s="205"/>
      <c r="HJD26" s="205"/>
      <c r="HJE26" s="205"/>
      <c r="HJF26" s="205"/>
      <c r="HJG26" s="205"/>
      <c r="HJH26" s="205"/>
      <c r="HJI26" s="205"/>
      <c r="HJJ26" s="205"/>
      <c r="HJK26" s="205"/>
      <c r="HJL26" s="205"/>
      <c r="HJM26" s="205"/>
      <c r="HJN26" s="205"/>
      <c r="HJO26" s="205"/>
      <c r="HJP26" s="205"/>
      <c r="HJQ26" s="205"/>
      <c r="HJR26" s="205"/>
      <c r="HJS26" s="205"/>
      <c r="HJT26" s="205"/>
      <c r="HJU26" s="205"/>
      <c r="HJV26" s="205"/>
      <c r="HJW26" s="205"/>
      <c r="HJX26" s="205"/>
      <c r="HJY26" s="205"/>
      <c r="HJZ26" s="205"/>
      <c r="HKA26" s="205"/>
      <c r="HKB26" s="205"/>
      <c r="HKC26" s="205"/>
      <c r="HKD26" s="205"/>
      <c r="HKE26" s="205"/>
      <c r="HKF26" s="205"/>
      <c r="HKG26" s="205"/>
      <c r="HKH26" s="205"/>
      <c r="HKI26" s="205"/>
      <c r="HKJ26" s="205"/>
      <c r="HKK26" s="205"/>
      <c r="HKL26" s="205"/>
      <c r="HKM26" s="205"/>
      <c r="HKN26" s="205"/>
      <c r="HKO26" s="205"/>
      <c r="HKP26" s="205"/>
      <c r="HKQ26" s="205"/>
      <c r="HKR26" s="205"/>
      <c r="HKS26" s="205"/>
      <c r="HKT26" s="205"/>
      <c r="HKU26" s="205"/>
      <c r="HKV26" s="205"/>
      <c r="HKW26" s="205"/>
      <c r="HKX26" s="205"/>
      <c r="HKY26" s="205"/>
      <c r="HKZ26" s="205"/>
      <c r="HLA26" s="205"/>
      <c r="HLB26" s="205"/>
      <c r="HLC26" s="205"/>
      <c r="HLD26" s="205"/>
      <c r="HLE26" s="205"/>
      <c r="HLF26" s="205"/>
      <c r="HLG26" s="205"/>
      <c r="HLH26" s="205"/>
      <c r="HLI26" s="205"/>
      <c r="HLJ26" s="205"/>
      <c r="HLK26" s="205"/>
      <c r="HLL26" s="205"/>
      <c r="HLM26" s="205"/>
      <c r="HLN26" s="205"/>
      <c r="HLO26" s="205"/>
      <c r="HLP26" s="205"/>
      <c r="HLQ26" s="205"/>
      <c r="HLR26" s="205"/>
      <c r="HLS26" s="205"/>
      <c r="HLT26" s="205"/>
      <c r="HLU26" s="205"/>
      <c r="HLV26" s="205"/>
      <c r="HLW26" s="205"/>
      <c r="HLX26" s="205"/>
      <c r="HLY26" s="205"/>
      <c r="HLZ26" s="205"/>
      <c r="HMA26" s="205"/>
      <c r="HMB26" s="205"/>
      <c r="HMC26" s="205"/>
      <c r="HMD26" s="205"/>
      <c r="HME26" s="205"/>
      <c r="HMF26" s="205"/>
      <c r="HMG26" s="205"/>
      <c r="HMH26" s="205"/>
      <c r="HMI26" s="205"/>
      <c r="HMJ26" s="205"/>
      <c r="HMK26" s="205"/>
      <c r="HML26" s="205"/>
      <c r="HMM26" s="205"/>
      <c r="HMN26" s="205"/>
      <c r="HMO26" s="205"/>
      <c r="HMP26" s="205"/>
      <c r="HMQ26" s="205"/>
      <c r="HMR26" s="205"/>
      <c r="HMS26" s="205"/>
      <c r="HMT26" s="205"/>
      <c r="HMU26" s="205"/>
      <c r="HMV26" s="205"/>
      <c r="HMW26" s="205"/>
      <c r="HMX26" s="205"/>
      <c r="HMY26" s="205"/>
      <c r="HMZ26" s="205"/>
      <c r="HNA26" s="205"/>
      <c r="HNB26" s="205"/>
      <c r="HNC26" s="205"/>
      <c r="HND26" s="205"/>
      <c r="HNE26" s="205"/>
      <c r="HNF26" s="205"/>
      <c r="HNG26" s="205"/>
      <c r="HNH26" s="205"/>
      <c r="HNI26" s="205"/>
      <c r="HNJ26" s="205"/>
      <c r="HNK26" s="205"/>
      <c r="HNL26" s="205"/>
      <c r="HNM26" s="205"/>
      <c r="HNN26" s="205"/>
      <c r="HNO26" s="205"/>
      <c r="HNP26" s="205"/>
      <c r="HNQ26" s="205"/>
      <c r="HNR26" s="205"/>
      <c r="HNS26" s="205"/>
      <c r="HNT26" s="205"/>
      <c r="HNU26" s="205"/>
      <c r="HNV26" s="205"/>
      <c r="HNW26" s="205"/>
      <c r="HNX26" s="205"/>
      <c r="HNY26" s="205"/>
      <c r="HNZ26" s="205"/>
      <c r="HOA26" s="205"/>
      <c r="HOB26" s="205"/>
      <c r="HOC26" s="205"/>
      <c r="HOD26" s="205"/>
      <c r="HOE26" s="205"/>
      <c r="HOF26" s="205"/>
      <c r="HOG26" s="205"/>
      <c r="HOH26" s="205"/>
      <c r="HOI26" s="205"/>
      <c r="HOJ26" s="205"/>
      <c r="HOK26" s="205"/>
      <c r="HOL26" s="205"/>
      <c r="HOM26" s="205"/>
      <c r="HON26" s="205"/>
      <c r="HOO26" s="205"/>
      <c r="HOP26" s="205"/>
      <c r="HOQ26" s="205"/>
      <c r="HOR26" s="205"/>
      <c r="HOS26" s="205"/>
      <c r="HOT26" s="205"/>
      <c r="HOU26" s="205"/>
      <c r="HOV26" s="205"/>
      <c r="HOW26" s="205"/>
      <c r="HOX26" s="205"/>
      <c r="HOY26" s="205"/>
      <c r="HOZ26" s="205"/>
      <c r="HPA26" s="205"/>
      <c r="HPB26" s="205"/>
      <c r="HPC26" s="205"/>
      <c r="HPD26" s="205"/>
      <c r="HPE26" s="205"/>
      <c r="HPF26" s="205"/>
      <c r="HPG26" s="205"/>
      <c r="HPH26" s="205"/>
      <c r="HPI26" s="205"/>
      <c r="HPJ26" s="205"/>
      <c r="HPK26" s="205"/>
      <c r="HPL26" s="205"/>
      <c r="HPM26" s="205"/>
      <c r="HPN26" s="205"/>
      <c r="HPO26" s="205"/>
      <c r="HPP26" s="205"/>
      <c r="HPQ26" s="205"/>
      <c r="HPR26" s="205"/>
      <c r="HPS26" s="205"/>
      <c r="HPT26" s="205"/>
      <c r="HPU26" s="205"/>
      <c r="HPV26" s="205"/>
      <c r="HPW26" s="205"/>
      <c r="HPX26" s="205"/>
      <c r="HPY26" s="205"/>
      <c r="HPZ26" s="205"/>
      <c r="HQA26" s="205"/>
      <c r="HQB26" s="205"/>
      <c r="HQC26" s="205"/>
      <c r="HQD26" s="205"/>
      <c r="HQE26" s="205"/>
      <c r="HQF26" s="205"/>
      <c r="HQG26" s="205"/>
      <c r="HQH26" s="205"/>
      <c r="HQI26" s="205"/>
      <c r="HQJ26" s="205"/>
      <c r="HQK26" s="205"/>
      <c r="HQL26" s="205"/>
      <c r="HQM26" s="205"/>
      <c r="HQN26" s="205"/>
      <c r="HQO26" s="205"/>
      <c r="HQP26" s="205"/>
      <c r="HQQ26" s="205"/>
      <c r="HQR26" s="205"/>
      <c r="HQS26" s="205"/>
      <c r="HQT26" s="205"/>
      <c r="HQU26" s="205"/>
      <c r="HQV26" s="205"/>
      <c r="HQW26" s="205"/>
      <c r="HQX26" s="205"/>
      <c r="HQY26" s="205"/>
      <c r="HQZ26" s="205"/>
      <c r="HRA26" s="205"/>
      <c r="HRB26" s="205"/>
      <c r="HRC26" s="205"/>
      <c r="HRD26" s="205"/>
      <c r="HRE26" s="205"/>
      <c r="HRF26" s="205"/>
      <c r="HRG26" s="205"/>
      <c r="HRH26" s="205"/>
      <c r="HRI26" s="205"/>
      <c r="HRJ26" s="205"/>
      <c r="HRK26" s="205"/>
      <c r="HRL26" s="205"/>
      <c r="HRM26" s="205"/>
      <c r="HRN26" s="205"/>
      <c r="HRO26" s="205"/>
      <c r="HRP26" s="205"/>
      <c r="HRQ26" s="205"/>
      <c r="HRR26" s="205"/>
      <c r="HRS26" s="205"/>
      <c r="HRT26" s="205"/>
      <c r="HRU26" s="205"/>
      <c r="HRV26" s="205"/>
      <c r="HRW26" s="205"/>
      <c r="HRX26" s="205"/>
      <c r="HRY26" s="205"/>
      <c r="HRZ26" s="205"/>
      <c r="HSA26" s="205"/>
      <c r="HSB26" s="205"/>
      <c r="HSC26" s="205"/>
      <c r="HSD26" s="205"/>
      <c r="HSE26" s="205"/>
      <c r="HSF26" s="205"/>
      <c r="HSG26" s="205"/>
      <c r="HSH26" s="205"/>
      <c r="HSI26" s="205"/>
      <c r="HSJ26" s="205"/>
      <c r="HSK26" s="205"/>
      <c r="HSL26" s="205"/>
      <c r="HSM26" s="205"/>
      <c r="HSN26" s="205"/>
      <c r="HSO26" s="205"/>
      <c r="HSP26" s="205"/>
      <c r="HSQ26" s="205"/>
      <c r="HSR26" s="205"/>
      <c r="HSS26" s="205"/>
      <c r="HST26" s="205"/>
      <c r="HSU26" s="205"/>
      <c r="HSV26" s="205"/>
      <c r="HSW26" s="205"/>
      <c r="HSX26" s="205"/>
      <c r="HSY26" s="205"/>
      <c r="HSZ26" s="205"/>
      <c r="HTA26" s="205"/>
      <c r="HTB26" s="205"/>
      <c r="HTC26" s="205"/>
      <c r="HTD26" s="205"/>
      <c r="HTE26" s="205"/>
      <c r="HTF26" s="205"/>
      <c r="HTG26" s="205"/>
      <c r="HTH26" s="205"/>
      <c r="HTI26" s="205"/>
      <c r="HTJ26" s="205"/>
      <c r="HTK26" s="205"/>
      <c r="HTL26" s="205"/>
      <c r="HTM26" s="205"/>
      <c r="HTN26" s="205"/>
      <c r="HTO26" s="205"/>
      <c r="HTP26" s="205"/>
      <c r="HTQ26" s="205"/>
      <c r="HTR26" s="205"/>
      <c r="HTS26" s="205"/>
      <c r="HTT26" s="205"/>
      <c r="HTU26" s="205"/>
      <c r="HTV26" s="205"/>
      <c r="HTW26" s="205"/>
      <c r="HTX26" s="205"/>
      <c r="HTY26" s="205"/>
      <c r="HTZ26" s="205"/>
      <c r="HUA26" s="205"/>
      <c r="HUB26" s="205"/>
      <c r="HUC26" s="205"/>
      <c r="HUD26" s="205"/>
      <c r="HUE26" s="205"/>
      <c r="HUF26" s="205"/>
      <c r="HUG26" s="205"/>
      <c r="HUH26" s="205"/>
      <c r="HUI26" s="205"/>
      <c r="HUJ26" s="205"/>
      <c r="HUK26" s="205"/>
      <c r="HUL26" s="205"/>
      <c r="HUM26" s="205"/>
      <c r="HUN26" s="205"/>
      <c r="HUO26" s="205"/>
      <c r="HUP26" s="205"/>
      <c r="HUQ26" s="205"/>
      <c r="HUR26" s="205"/>
      <c r="HUS26" s="205"/>
      <c r="HUT26" s="205"/>
      <c r="HUU26" s="205"/>
      <c r="HUV26" s="205"/>
      <c r="HUW26" s="205"/>
      <c r="HUX26" s="205"/>
      <c r="HUY26" s="205"/>
      <c r="HUZ26" s="205"/>
      <c r="HVA26" s="205"/>
      <c r="HVB26" s="205"/>
      <c r="HVC26" s="205"/>
      <c r="HVD26" s="205"/>
      <c r="HVE26" s="205"/>
      <c r="HVF26" s="205"/>
      <c r="HVG26" s="205"/>
      <c r="HVH26" s="205"/>
      <c r="HVI26" s="205"/>
      <c r="HVJ26" s="205"/>
      <c r="HVK26" s="205"/>
      <c r="HVL26" s="205"/>
      <c r="HVM26" s="205"/>
      <c r="HVN26" s="205"/>
      <c r="HVO26" s="205"/>
      <c r="HVP26" s="205"/>
      <c r="HVQ26" s="205"/>
      <c r="HVR26" s="205"/>
      <c r="HVS26" s="205"/>
      <c r="HVT26" s="205"/>
      <c r="HVU26" s="205"/>
      <c r="HVV26" s="205"/>
      <c r="HVW26" s="205"/>
      <c r="HVX26" s="205"/>
      <c r="HVY26" s="205"/>
      <c r="HVZ26" s="205"/>
      <c r="HWA26" s="205"/>
      <c r="HWB26" s="205"/>
      <c r="HWC26" s="205"/>
      <c r="HWD26" s="205"/>
      <c r="HWE26" s="205"/>
      <c r="HWF26" s="205"/>
      <c r="HWG26" s="205"/>
      <c r="HWH26" s="205"/>
      <c r="HWI26" s="205"/>
      <c r="HWJ26" s="205"/>
      <c r="HWK26" s="205"/>
      <c r="HWL26" s="205"/>
      <c r="HWM26" s="205"/>
      <c r="HWN26" s="205"/>
      <c r="HWO26" s="205"/>
      <c r="HWP26" s="205"/>
      <c r="HWQ26" s="205"/>
      <c r="HWR26" s="205"/>
      <c r="HWS26" s="205"/>
      <c r="HWT26" s="205"/>
      <c r="HWU26" s="205"/>
      <c r="HWV26" s="205"/>
      <c r="HWW26" s="205"/>
      <c r="HWX26" s="205"/>
      <c r="HWY26" s="205"/>
      <c r="HWZ26" s="205"/>
      <c r="HXA26" s="205"/>
      <c r="HXB26" s="205"/>
      <c r="HXC26" s="205"/>
      <c r="HXD26" s="205"/>
      <c r="HXE26" s="205"/>
      <c r="HXF26" s="205"/>
      <c r="HXG26" s="205"/>
      <c r="HXH26" s="205"/>
      <c r="HXI26" s="205"/>
      <c r="HXJ26" s="205"/>
      <c r="HXK26" s="205"/>
      <c r="HXL26" s="205"/>
      <c r="HXM26" s="205"/>
      <c r="HXN26" s="205"/>
      <c r="HXO26" s="205"/>
      <c r="HXP26" s="205"/>
      <c r="HXQ26" s="205"/>
      <c r="HXR26" s="205"/>
      <c r="HXS26" s="205"/>
      <c r="HXT26" s="205"/>
      <c r="HXU26" s="205"/>
      <c r="HXV26" s="205"/>
      <c r="HXW26" s="205"/>
      <c r="HXX26" s="205"/>
      <c r="HXY26" s="205"/>
      <c r="HXZ26" s="205"/>
      <c r="HYA26" s="205"/>
      <c r="HYB26" s="205"/>
      <c r="HYC26" s="205"/>
      <c r="HYD26" s="205"/>
      <c r="HYE26" s="205"/>
      <c r="HYF26" s="205"/>
      <c r="HYG26" s="205"/>
      <c r="HYH26" s="205"/>
      <c r="HYI26" s="205"/>
      <c r="HYJ26" s="205"/>
      <c r="HYK26" s="205"/>
      <c r="HYL26" s="205"/>
      <c r="HYM26" s="205"/>
      <c r="HYN26" s="205"/>
      <c r="HYO26" s="205"/>
      <c r="HYP26" s="205"/>
      <c r="HYQ26" s="205"/>
      <c r="HYR26" s="205"/>
      <c r="HYS26" s="205"/>
      <c r="HYT26" s="205"/>
      <c r="HYU26" s="205"/>
      <c r="HYV26" s="205"/>
      <c r="HYW26" s="205"/>
      <c r="HYX26" s="205"/>
      <c r="HYY26" s="205"/>
      <c r="HYZ26" s="205"/>
      <c r="HZA26" s="205"/>
      <c r="HZB26" s="205"/>
      <c r="HZC26" s="205"/>
      <c r="HZD26" s="205"/>
      <c r="HZE26" s="205"/>
      <c r="HZF26" s="205"/>
      <c r="HZG26" s="205"/>
      <c r="HZH26" s="205"/>
      <c r="HZI26" s="205"/>
      <c r="HZJ26" s="205"/>
      <c r="HZK26" s="205"/>
      <c r="HZL26" s="205"/>
      <c r="HZM26" s="205"/>
      <c r="HZN26" s="205"/>
      <c r="HZO26" s="205"/>
      <c r="HZP26" s="205"/>
      <c r="HZQ26" s="205"/>
      <c r="HZR26" s="205"/>
      <c r="HZS26" s="205"/>
      <c r="HZT26" s="205"/>
      <c r="HZU26" s="205"/>
      <c r="HZV26" s="205"/>
      <c r="HZW26" s="205"/>
      <c r="HZX26" s="205"/>
      <c r="HZY26" s="205"/>
      <c r="HZZ26" s="205"/>
      <c r="IAA26" s="205"/>
      <c r="IAB26" s="205"/>
      <c r="IAC26" s="205"/>
      <c r="IAD26" s="205"/>
      <c r="IAE26" s="205"/>
      <c r="IAF26" s="205"/>
      <c r="IAG26" s="205"/>
      <c r="IAH26" s="205"/>
      <c r="IAI26" s="205"/>
      <c r="IAJ26" s="205"/>
      <c r="IAK26" s="205"/>
      <c r="IAL26" s="205"/>
      <c r="IAM26" s="205"/>
      <c r="IAN26" s="205"/>
      <c r="IAO26" s="205"/>
      <c r="IAP26" s="205"/>
      <c r="IAQ26" s="205"/>
      <c r="IAR26" s="205"/>
      <c r="IAS26" s="205"/>
      <c r="IAT26" s="205"/>
      <c r="IAU26" s="205"/>
      <c r="IAV26" s="205"/>
      <c r="IAW26" s="205"/>
      <c r="IAX26" s="205"/>
      <c r="IAY26" s="205"/>
      <c r="IAZ26" s="205"/>
      <c r="IBA26" s="205"/>
      <c r="IBB26" s="205"/>
      <c r="IBC26" s="205"/>
      <c r="IBD26" s="205"/>
      <c r="IBE26" s="205"/>
      <c r="IBF26" s="205"/>
      <c r="IBG26" s="205"/>
      <c r="IBH26" s="205"/>
      <c r="IBI26" s="205"/>
      <c r="IBJ26" s="205"/>
      <c r="IBK26" s="205"/>
      <c r="IBL26" s="205"/>
      <c r="IBM26" s="205"/>
      <c r="IBN26" s="205"/>
      <c r="IBO26" s="205"/>
      <c r="IBP26" s="205"/>
      <c r="IBQ26" s="205"/>
      <c r="IBR26" s="205"/>
      <c r="IBS26" s="205"/>
      <c r="IBT26" s="205"/>
      <c r="IBU26" s="205"/>
      <c r="IBV26" s="205"/>
      <c r="IBW26" s="205"/>
      <c r="IBX26" s="205"/>
      <c r="IBY26" s="205"/>
      <c r="IBZ26" s="205"/>
      <c r="ICA26" s="205"/>
      <c r="ICB26" s="205"/>
      <c r="ICC26" s="205"/>
      <c r="ICD26" s="205"/>
      <c r="ICE26" s="205"/>
      <c r="ICF26" s="205"/>
      <c r="ICG26" s="205"/>
      <c r="ICH26" s="205"/>
      <c r="ICI26" s="205"/>
      <c r="ICJ26" s="205"/>
      <c r="ICK26" s="205"/>
      <c r="ICL26" s="205"/>
      <c r="ICM26" s="205"/>
      <c r="ICN26" s="205"/>
      <c r="ICO26" s="205"/>
      <c r="ICP26" s="205"/>
      <c r="ICQ26" s="205"/>
      <c r="ICR26" s="205"/>
      <c r="ICS26" s="205"/>
      <c r="ICT26" s="205"/>
      <c r="ICU26" s="205"/>
      <c r="ICV26" s="205"/>
      <c r="ICW26" s="205"/>
      <c r="ICX26" s="205"/>
      <c r="ICY26" s="205"/>
      <c r="ICZ26" s="205"/>
      <c r="IDA26" s="205"/>
      <c r="IDB26" s="205"/>
      <c r="IDC26" s="205"/>
      <c r="IDD26" s="205"/>
      <c r="IDE26" s="205"/>
      <c r="IDF26" s="205"/>
      <c r="IDG26" s="205"/>
      <c r="IDH26" s="205"/>
      <c r="IDI26" s="205"/>
      <c r="IDJ26" s="205"/>
      <c r="IDK26" s="205"/>
      <c r="IDL26" s="205"/>
      <c r="IDM26" s="205"/>
      <c r="IDN26" s="205"/>
      <c r="IDO26" s="205"/>
      <c r="IDP26" s="205"/>
      <c r="IDQ26" s="205"/>
      <c r="IDR26" s="205"/>
      <c r="IDS26" s="205"/>
      <c r="IDT26" s="205"/>
      <c r="IDU26" s="205"/>
      <c r="IDV26" s="205"/>
      <c r="IDW26" s="205"/>
      <c r="IDX26" s="205"/>
      <c r="IDY26" s="205"/>
      <c r="IDZ26" s="205"/>
      <c r="IEA26" s="205"/>
      <c r="IEB26" s="205"/>
      <c r="IEC26" s="205"/>
      <c r="IED26" s="205"/>
      <c r="IEE26" s="205"/>
      <c r="IEF26" s="205"/>
      <c r="IEG26" s="205"/>
      <c r="IEH26" s="205"/>
      <c r="IEI26" s="205"/>
      <c r="IEJ26" s="205"/>
      <c r="IEK26" s="205"/>
      <c r="IEL26" s="205"/>
      <c r="IEM26" s="205"/>
      <c r="IEN26" s="205"/>
      <c r="IEO26" s="205"/>
      <c r="IEP26" s="205"/>
      <c r="IEQ26" s="205"/>
      <c r="IER26" s="205"/>
      <c r="IES26" s="205"/>
      <c r="IET26" s="205"/>
      <c r="IEU26" s="205"/>
      <c r="IEV26" s="205"/>
      <c r="IEW26" s="205"/>
      <c r="IEX26" s="205"/>
      <c r="IEY26" s="205"/>
      <c r="IEZ26" s="205"/>
      <c r="IFA26" s="205"/>
      <c r="IFB26" s="205"/>
      <c r="IFC26" s="205"/>
      <c r="IFD26" s="205"/>
      <c r="IFE26" s="205"/>
      <c r="IFF26" s="205"/>
      <c r="IFG26" s="205"/>
      <c r="IFH26" s="205"/>
      <c r="IFI26" s="205"/>
      <c r="IFJ26" s="205"/>
      <c r="IFK26" s="205"/>
      <c r="IFL26" s="205"/>
      <c r="IFM26" s="205"/>
      <c r="IFN26" s="205"/>
      <c r="IFO26" s="205"/>
      <c r="IFP26" s="205"/>
      <c r="IFQ26" s="205"/>
      <c r="IFR26" s="205"/>
      <c r="IFS26" s="205"/>
      <c r="IFT26" s="205"/>
      <c r="IFU26" s="205"/>
      <c r="IFV26" s="205"/>
      <c r="IFW26" s="205"/>
      <c r="IFX26" s="205"/>
      <c r="IFY26" s="205"/>
      <c r="IFZ26" s="205"/>
      <c r="IGA26" s="205"/>
      <c r="IGB26" s="205"/>
      <c r="IGC26" s="205"/>
      <c r="IGD26" s="205"/>
      <c r="IGE26" s="205"/>
      <c r="IGF26" s="205"/>
      <c r="IGG26" s="205"/>
      <c r="IGH26" s="205"/>
      <c r="IGI26" s="205"/>
      <c r="IGJ26" s="205"/>
      <c r="IGK26" s="205"/>
      <c r="IGL26" s="205"/>
      <c r="IGM26" s="205"/>
      <c r="IGN26" s="205"/>
      <c r="IGO26" s="205"/>
      <c r="IGP26" s="205"/>
      <c r="IGQ26" s="205"/>
      <c r="IGR26" s="205"/>
      <c r="IGS26" s="205"/>
      <c r="IGT26" s="205"/>
      <c r="IGU26" s="205"/>
      <c r="IGV26" s="205"/>
      <c r="IGW26" s="205"/>
      <c r="IGX26" s="205"/>
      <c r="IGY26" s="205"/>
      <c r="IGZ26" s="205"/>
      <c r="IHA26" s="205"/>
      <c r="IHB26" s="205"/>
      <c r="IHC26" s="205"/>
      <c r="IHD26" s="205"/>
      <c r="IHE26" s="205"/>
      <c r="IHF26" s="205"/>
      <c r="IHG26" s="205"/>
      <c r="IHH26" s="205"/>
      <c r="IHI26" s="205"/>
      <c r="IHJ26" s="205"/>
      <c r="IHK26" s="205"/>
      <c r="IHL26" s="205"/>
      <c r="IHM26" s="205"/>
      <c r="IHN26" s="205"/>
      <c r="IHO26" s="205"/>
      <c r="IHP26" s="205"/>
      <c r="IHQ26" s="205"/>
      <c r="IHR26" s="205"/>
      <c r="IHS26" s="205"/>
      <c r="IHT26" s="205"/>
      <c r="IHU26" s="205"/>
      <c r="IHV26" s="205"/>
      <c r="IHW26" s="205"/>
      <c r="IHX26" s="205"/>
      <c r="IHY26" s="205"/>
      <c r="IHZ26" s="205"/>
      <c r="IIA26" s="205"/>
      <c r="IIB26" s="205"/>
      <c r="IIC26" s="205"/>
      <c r="IID26" s="205"/>
      <c r="IIE26" s="205"/>
      <c r="IIF26" s="205"/>
      <c r="IIG26" s="205"/>
      <c r="IIH26" s="205"/>
      <c r="III26" s="205"/>
      <c r="IIJ26" s="205"/>
      <c r="IIK26" s="205"/>
      <c r="IIL26" s="205"/>
      <c r="IIM26" s="205"/>
      <c r="IIN26" s="205"/>
      <c r="IIO26" s="205"/>
      <c r="IIP26" s="205"/>
      <c r="IIQ26" s="205"/>
      <c r="IIR26" s="205"/>
      <c r="IIS26" s="205"/>
      <c r="IIT26" s="205"/>
      <c r="IIU26" s="205"/>
      <c r="IIV26" s="205"/>
      <c r="IIW26" s="205"/>
      <c r="IIX26" s="205"/>
      <c r="IIY26" s="205"/>
      <c r="IIZ26" s="205"/>
      <c r="IJA26" s="205"/>
      <c r="IJB26" s="205"/>
      <c r="IJC26" s="205"/>
      <c r="IJD26" s="205"/>
      <c r="IJE26" s="205"/>
      <c r="IJF26" s="205"/>
      <c r="IJG26" s="205"/>
      <c r="IJH26" s="205"/>
      <c r="IJI26" s="205"/>
      <c r="IJJ26" s="205"/>
      <c r="IJK26" s="205"/>
      <c r="IJL26" s="205"/>
      <c r="IJM26" s="205"/>
      <c r="IJN26" s="205"/>
      <c r="IJO26" s="205"/>
      <c r="IJP26" s="205"/>
      <c r="IJQ26" s="205"/>
      <c r="IJR26" s="205"/>
      <c r="IJS26" s="205"/>
      <c r="IJT26" s="205"/>
      <c r="IJU26" s="205"/>
      <c r="IJV26" s="205"/>
      <c r="IJW26" s="205"/>
      <c r="IJX26" s="205"/>
      <c r="IJY26" s="205"/>
      <c r="IJZ26" s="205"/>
      <c r="IKA26" s="205"/>
      <c r="IKB26" s="205"/>
      <c r="IKC26" s="205"/>
      <c r="IKD26" s="205"/>
      <c r="IKE26" s="205"/>
      <c r="IKF26" s="205"/>
      <c r="IKG26" s="205"/>
      <c r="IKH26" s="205"/>
      <c r="IKI26" s="205"/>
      <c r="IKJ26" s="205"/>
      <c r="IKK26" s="205"/>
      <c r="IKL26" s="205"/>
      <c r="IKM26" s="205"/>
      <c r="IKN26" s="205"/>
      <c r="IKO26" s="205"/>
      <c r="IKP26" s="205"/>
      <c r="IKQ26" s="205"/>
      <c r="IKR26" s="205"/>
      <c r="IKS26" s="205"/>
      <c r="IKT26" s="205"/>
      <c r="IKU26" s="205"/>
      <c r="IKV26" s="205"/>
      <c r="IKW26" s="205"/>
      <c r="IKX26" s="205"/>
      <c r="IKY26" s="205"/>
      <c r="IKZ26" s="205"/>
      <c r="ILA26" s="205"/>
      <c r="ILB26" s="205"/>
      <c r="ILC26" s="205"/>
      <c r="ILD26" s="205"/>
      <c r="ILE26" s="205"/>
      <c r="ILF26" s="205"/>
      <c r="ILG26" s="205"/>
      <c r="ILH26" s="205"/>
      <c r="ILI26" s="205"/>
      <c r="ILJ26" s="205"/>
      <c r="ILK26" s="205"/>
      <c r="ILL26" s="205"/>
      <c r="ILM26" s="205"/>
      <c r="ILN26" s="205"/>
      <c r="ILO26" s="205"/>
      <c r="ILP26" s="205"/>
      <c r="ILQ26" s="205"/>
      <c r="ILR26" s="205"/>
      <c r="ILS26" s="205"/>
      <c r="ILT26" s="205"/>
      <c r="ILU26" s="205"/>
      <c r="ILV26" s="205"/>
      <c r="ILW26" s="205"/>
      <c r="ILX26" s="205"/>
      <c r="ILY26" s="205"/>
      <c r="ILZ26" s="205"/>
      <c r="IMA26" s="205"/>
      <c r="IMB26" s="205"/>
      <c r="IMC26" s="205"/>
      <c r="IMD26" s="205"/>
      <c r="IME26" s="205"/>
      <c r="IMF26" s="205"/>
      <c r="IMG26" s="205"/>
      <c r="IMH26" s="205"/>
      <c r="IMI26" s="205"/>
      <c r="IMJ26" s="205"/>
      <c r="IMK26" s="205"/>
      <c r="IML26" s="205"/>
      <c r="IMM26" s="205"/>
      <c r="IMN26" s="205"/>
      <c r="IMO26" s="205"/>
      <c r="IMP26" s="205"/>
      <c r="IMQ26" s="205"/>
      <c r="IMR26" s="205"/>
      <c r="IMS26" s="205"/>
      <c r="IMT26" s="205"/>
      <c r="IMU26" s="205"/>
      <c r="IMV26" s="205"/>
      <c r="IMW26" s="205"/>
      <c r="IMX26" s="205"/>
      <c r="IMY26" s="205"/>
      <c r="IMZ26" s="205"/>
      <c r="INA26" s="205"/>
      <c r="INB26" s="205"/>
      <c r="INC26" s="205"/>
      <c r="IND26" s="205"/>
      <c r="INE26" s="205"/>
      <c r="INF26" s="205"/>
      <c r="ING26" s="205"/>
      <c r="INH26" s="205"/>
      <c r="INI26" s="205"/>
      <c r="INJ26" s="205"/>
      <c r="INK26" s="205"/>
      <c r="INL26" s="205"/>
      <c r="INM26" s="205"/>
      <c r="INN26" s="205"/>
      <c r="INO26" s="205"/>
      <c r="INP26" s="205"/>
      <c r="INQ26" s="205"/>
      <c r="INR26" s="205"/>
      <c r="INS26" s="205"/>
      <c r="INT26" s="205"/>
      <c r="INU26" s="205"/>
      <c r="INV26" s="205"/>
      <c r="INW26" s="205"/>
      <c r="INX26" s="205"/>
      <c r="INY26" s="205"/>
      <c r="INZ26" s="205"/>
      <c r="IOA26" s="205"/>
      <c r="IOB26" s="205"/>
      <c r="IOC26" s="205"/>
      <c r="IOD26" s="205"/>
      <c r="IOE26" s="205"/>
      <c r="IOF26" s="205"/>
      <c r="IOG26" s="205"/>
      <c r="IOH26" s="205"/>
      <c r="IOI26" s="205"/>
      <c r="IOJ26" s="205"/>
      <c r="IOK26" s="205"/>
      <c r="IOL26" s="205"/>
      <c r="IOM26" s="205"/>
      <c r="ION26" s="205"/>
      <c r="IOO26" s="205"/>
      <c r="IOP26" s="205"/>
      <c r="IOQ26" s="205"/>
      <c r="IOR26" s="205"/>
      <c r="IOS26" s="205"/>
      <c r="IOT26" s="205"/>
      <c r="IOU26" s="205"/>
      <c r="IOV26" s="205"/>
      <c r="IOW26" s="205"/>
      <c r="IOX26" s="205"/>
      <c r="IOY26" s="205"/>
      <c r="IOZ26" s="205"/>
      <c r="IPA26" s="205"/>
      <c r="IPB26" s="205"/>
      <c r="IPC26" s="205"/>
      <c r="IPD26" s="205"/>
      <c r="IPE26" s="205"/>
      <c r="IPF26" s="205"/>
      <c r="IPG26" s="205"/>
      <c r="IPH26" s="205"/>
      <c r="IPI26" s="205"/>
      <c r="IPJ26" s="205"/>
      <c r="IPK26" s="205"/>
      <c r="IPL26" s="205"/>
      <c r="IPM26" s="205"/>
      <c r="IPN26" s="205"/>
      <c r="IPO26" s="205"/>
      <c r="IPP26" s="205"/>
      <c r="IPQ26" s="205"/>
      <c r="IPR26" s="205"/>
      <c r="IPS26" s="205"/>
      <c r="IPT26" s="205"/>
      <c r="IPU26" s="205"/>
      <c r="IPV26" s="205"/>
      <c r="IPW26" s="205"/>
      <c r="IPX26" s="205"/>
      <c r="IPY26" s="205"/>
      <c r="IPZ26" s="205"/>
      <c r="IQA26" s="205"/>
      <c r="IQB26" s="205"/>
      <c r="IQC26" s="205"/>
      <c r="IQD26" s="205"/>
      <c r="IQE26" s="205"/>
      <c r="IQF26" s="205"/>
      <c r="IQG26" s="205"/>
      <c r="IQH26" s="205"/>
      <c r="IQI26" s="205"/>
      <c r="IQJ26" s="205"/>
      <c r="IQK26" s="205"/>
      <c r="IQL26" s="205"/>
      <c r="IQM26" s="205"/>
      <c r="IQN26" s="205"/>
      <c r="IQO26" s="205"/>
      <c r="IQP26" s="205"/>
      <c r="IQQ26" s="205"/>
      <c r="IQR26" s="205"/>
      <c r="IQS26" s="205"/>
      <c r="IQT26" s="205"/>
      <c r="IQU26" s="205"/>
      <c r="IQV26" s="205"/>
      <c r="IQW26" s="205"/>
      <c r="IQX26" s="205"/>
      <c r="IQY26" s="205"/>
      <c r="IQZ26" s="205"/>
      <c r="IRA26" s="205"/>
      <c r="IRB26" s="205"/>
      <c r="IRC26" s="205"/>
      <c r="IRD26" s="205"/>
      <c r="IRE26" s="205"/>
      <c r="IRF26" s="205"/>
      <c r="IRG26" s="205"/>
      <c r="IRH26" s="205"/>
      <c r="IRI26" s="205"/>
      <c r="IRJ26" s="205"/>
      <c r="IRK26" s="205"/>
      <c r="IRL26" s="205"/>
      <c r="IRM26" s="205"/>
      <c r="IRN26" s="205"/>
      <c r="IRO26" s="205"/>
      <c r="IRP26" s="205"/>
      <c r="IRQ26" s="205"/>
      <c r="IRR26" s="205"/>
      <c r="IRS26" s="205"/>
      <c r="IRT26" s="205"/>
      <c r="IRU26" s="205"/>
      <c r="IRV26" s="205"/>
      <c r="IRW26" s="205"/>
      <c r="IRX26" s="205"/>
      <c r="IRY26" s="205"/>
      <c r="IRZ26" s="205"/>
      <c r="ISA26" s="205"/>
      <c r="ISB26" s="205"/>
      <c r="ISC26" s="205"/>
      <c r="ISD26" s="205"/>
      <c r="ISE26" s="205"/>
      <c r="ISF26" s="205"/>
      <c r="ISG26" s="205"/>
      <c r="ISH26" s="205"/>
      <c r="ISI26" s="205"/>
      <c r="ISJ26" s="205"/>
      <c r="ISK26" s="205"/>
      <c r="ISL26" s="205"/>
      <c r="ISM26" s="205"/>
      <c r="ISN26" s="205"/>
      <c r="ISO26" s="205"/>
      <c r="ISP26" s="205"/>
      <c r="ISQ26" s="205"/>
      <c r="ISR26" s="205"/>
      <c r="ISS26" s="205"/>
      <c r="IST26" s="205"/>
      <c r="ISU26" s="205"/>
      <c r="ISV26" s="205"/>
      <c r="ISW26" s="205"/>
      <c r="ISX26" s="205"/>
      <c r="ISY26" s="205"/>
      <c r="ISZ26" s="205"/>
      <c r="ITA26" s="205"/>
      <c r="ITB26" s="205"/>
      <c r="ITC26" s="205"/>
      <c r="ITD26" s="205"/>
      <c r="ITE26" s="205"/>
      <c r="ITF26" s="205"/>
      <c r="ITG26" s="205"/>
      <c r="ITH26" s="205"/>
      <c r="ITI26" s="205"/>
      <c r="ITJ26" s="205"/>
      <c r="ITK26" s="205"/>
      <c r="ITL26" s="205"/>
      <c r="ITM26" s="205"/>
      <c r="ITN26" s="205"/>
      <c r="ITO26" s="205"/>
      <c r="ITP26" s="205"/>
      <c r="ITQ26" s="205"/>
      <c r="ITR26" s="205"/>
      <c r="ITS26" s="205"/>
      <c r="ITT26" s="205"/>
      <c r="ITU26" s="205"/>
      <c r="ITV26" s="205"/>
      <c r="ITW26" s="205"/>
      <c r="ITX26" s="205"/>
      <c r="ITY26" s="205"/>
      <c r="ITZ26" s="205"/>
      <c r="IUA26" s="205"/>
      <c r="IUB26" s="205"/>
      <c r="IUC26" s="205"/>
      <c r="IUD26" s="205"/>
      <c r="IUE26" s="205"/>
      <c r="IUF26" s="205"/>
      <c r="IUG26" s="205"/>
      <c r="IUH26" s="205"/>
      <c r="IUI26" s="205"/>
      <c r="IUJ26" s="205"/>
      <c r="IUK26" s="205"/>
      <c r="IUL26" s="205"/>
      <c r="IUM26" s="205"/>
      <c r="IUN26" s="205"/>
      <c r="IUO26" s="205"/>
      <c r="IUP26" s="205"/>
      <c r="IUQ26" s="205"/>
      <c r="IUR26" s="205"/>
      <c r="IUS26" s="205"/>
      <c r="IUT26" s="205"/>
      <c r="IUU26" s="205"/>
      <c r="IUV26" s="205"/>
      <c r="IUW26" s="205"/>
      <c r="IUX26" s="205"/>
      <c r="IUY26" s="205"/>
      <c r="IUZ26" s="205"/>
      <c r="IVA26" s="205"/>
      <c r="IVB26" s="205"/>
      <c r="IVC26" s="205"/>
      <c r="IVD26" s="205"/>
      <c r="IVE26" s="205"/>
      <c r="IVF26" s="205"/>
      <c r="IVG26" s="205"/>
      <c r="IVH26" s="205"/>
      <c r="IVI26" s="205"/>
      <c r="IVJ26" s="205"/>
      <c r="IVK26" s="205"/>
      <c r="IVL26" s="205"/>
      <c r="IVM26" s="205"/>
      <c r="IVN26" s="205"/>
      <c r="IVO26" s="205"/>
      <c r="IVP26" s="205"/>
      <c r="IVQ26" s="205"/>
      <c r="IVR26" s="205"/>
      <c r="IVS26" s="205"/>
      <c r="IVT26" s="205"/>
      <c r="IVU26" s="205"/>
      <c r="IVV26" s="205"/>
      <c r="IVW26" s="205"/>
      <c r="IVX26" s="205"/>
      <c r="IVY26" s="205"/>
      <c r="IVZ26" s="205"/>
      <c r="IWA26" s="205"/>
      <c r="IWB26" s="205"/>
      <c r="IWC26" s="205"/>
      <c r="IWD26" s="205"/>
      <c r="IWE26" s="205"/>
      <c r="IWF26" s="205"/>
      <c r="IWG26" s="205"/>
      <c r="IWH26" s="205"/>
      <c r="IWI26" s="205"/>
      <c r="IWJ26" s="205"/>
      <c r="IWK26" s="205"/>
      <c r="IWL26" s="205"/>
      <c r="IWM26" s="205"/>
      <c r="IWN26" s="205"/>
      <c r="IWO26" s="205"/>
      <c r="IWP26" s="205"/>
      <c r="IWQ26" s="205"/>
      <c r="IWR26" s="205"/>
      <c r="IWS26" s="205"/>
      <c r="IWT26" s="205"/>
      <c r="IWU26" s="205"/>
      <c r="IWV26" s="205"/>
      <c r="IWW26" s="205"/>
      <c r="IWX26" s="205"/>
      <c r="IWY26" s="205"/>
      <c r="IWZ26" s="205"/>
      <c r="IXA26" s="205"/>
      <c r="IXB26" s="205"/>
      <c r="IXC26" s="205"/>
      <c r="IXD26" s="205"/>
      <c r="IXE26" s="205"/>
      <c r="IXF26" s="205"/>
      <c r="IXG26" s="205"/>
      <c r="IXH26" s="205"/>
      <c r="IXI26" s="205"/>
      <c r="IXJ26" s="205"/>
      <c r="IXK26" s="205"/>
      <c r="IXL26" s="205"/>
      <c r="IXM26" s="205"/>
      <c r="IXN26" s="205"/>
      <c r="IXO26" s="205"/>
      <c r="IXP26" s="205"/>
      <c r="IXQ26" s="205"/>
      <c r="IXR26" s="205"/>
      <c r="IXS26" s="205"/>
      <c r="IXT26" s="205"/>
      <c r="IXU26" s="205"/>
      <c r="IXV26" s="205"/>
      <c r="IXW26" s="205"/>
      <c r="IXX26" s="205"/>
      <c r="IXY26" s="205"/>
      <c r="IXZ26" s="205"/>
      <c r="IYA26" s="205"/>
      <c r="IYB26" s="205"/>
      <c r="IYC26" s="205"/>
      <c r="IYD26" s="205"/>
      <c r="IYE26" s="205"/>
      <c r="IYF26" s="205"/>
      <c r="IYG26" s="205"/>
      <c r="IYH26" s="205"/>
      <c r="IYI26" s="205"/>
      <c r="IYJ26" s="205"/>
      <c r="IYK26" s="205"/>
      <c r="IYL26" s="205"/>
      <c r="IYM26" s="205"/>
      <c r="IYN26" s="205"/>
      <c r="IYO26" s="205"/>
      <c r="IYP26" s="205"/>
      <c r="IYQ26" s="205"/>
      <c r="IYR26" s="205"/>
      <c r="IYS26" s="205"/>
      <c r="IYT26" s="205"/>
      <c r="IYU26" s="205"/>
      <c r="IYV26" s="205"/>
      <c r="IYW26" s="205"/>
      <c r="IYX26" s="205"/>
      <c r="IYY26" s="205"/>
      <c r="IYZ26" s="205"/>
      <c r="IZA26" s="205"/>
      <c r="IZB26" s="205"/>
      <c r="IZC26" s="205"/>
      <c r="IZD26" s="205"/>
      <c r="IZE26" s="205"/>
      <c r="IZF26" s="205"/>
      <c r="IZG26" s="205"/>
      <c r="IZH26" s="205"/>
      <c r="IZI26" s="205"/>
      <c r="IZJ26" s="205"/>
      <c r="IZK26" s="205"/>
      <c r="IZL26" s="205"/>
      <c r="IZM26" s="205"/>
      <c r="IZN26" s="205"/>
      <c r="IZO26" s="205"/>
      <c r="IZP26" s="205"/>
      <c r="IZQ26" s="205"/>
      <c r="IZR26" s="205"/>
      <c r="IZS26" s="205"/>
      <c r="IZT26" s="205"/>
      <c r="IZU26" s="205"/>
      <c r="IZV26" s="205"/>
      <c r="IZW26" s="205"/>
      <c r="IZX26" s="205"/>
      <c r="IZY26" s="205"/>
      <c r="IZZ26" s="205"/>
      <c r="JAA26" s="205"/>
      <c r="JAB26" s="205"/>
      <c r="JAC26" s="205"/>
      <c r="JAD26" s="205"/>
      <c r="JAE26" s="205"/>
      <c r="JAF26" s="205"/>
      <c r="JAG26" s="205"/>
      <c r="JAH26" s="205"/>
      <c r="JAI26" s="205"/>
      <c r="JAJ26" s="205"/>
      <c r="JAK26" s="205"/>
      <c r="JAL26" s="205"/>
      <c r="JAM26" s="205"/>
      <c r="JAN26" s="205"/>
      <c r="JAO26" s="205"/>
      <c r="JAP26" s="205"/>
      <c r="JAQ26" s="205"/>
      <c r="JAR26" s="205"/>
      <c r="JAS26" s="205"/>
      <c r="JAT26" s="205"/>
      <c r="JAU26" s="205"/>
      <c r="JAV26" s="205"/>
      <c r="JAW26" s="205"/>
      <c r="JAX26" s="205"/>
      <c r="JAY26" s="205"/>
      <c r="JAZ26" s="205"/>
      <c r="JBA26" s="205"/>
      <c r="JBB26" s="205"/>
      <c r="JBC26" s="205"/>
      <c r="JBD26" s="205"/>
      <c r="JBE26" s="205"/>
      <c r="JBF26" s="205"/>
      <c r="JBG26" s="205"/>
      <c r="JBH26" s="205"/>
      <c r="JBI26" s="205"/>
      <c r="JBJ26" s="205"/>
      <c r="JBK26" s="205"/>
      <c r="JBL26" s="205"/>
      <c r="JBM26" s="205"/>
      <c r="JBN26" s="205"/>
      <c r="JBO26" s="205"/>
      <c r="JBP26" s="205"/>
      <c r="JBQ26" s="205"/>
      <c r="JBR26" s="205"/>
      <c r="JBS26" s="205"/>
      <c r="JBT26" s="205"/>
      <c r="JBU26" s="205"/>
      <c r="JBV26" s="205"/>
      <c r="JBW26" s="205"/>
      <c r="JBX26" s="205"/>
      <c r="JBY26" s="205"/>
      <c r="JBZ26" s="205"/>
      <c r="JCA26" s="205"/>
      <c r="JCB26" s="205"/>
      <c r="JCC26" s="205"/>
      <c r="JCD26" s="205"/>
      <c r="JCE26" s="205"/>
      <c r="JCF26" s="205"/>
      <c r="JCG26" s="205"/>
      <c r="JCH26" s="205"/>
      <c r="JCI26" s="205"/>
      <c r="JCJ26" s="205"/>
      <c r="JCK26" s="205"/>
      <c r="JCL26" s="205"/>
      <c r="JCM26" s="205"/>
      <c r="JCN26" s="205"/>
      <c r="JCO26" s="205"/>
      <c r="JCP26" s="205"/>
      <c r="JCQ26" s="205"/>
      <c r="JCR26" s="205"/>
      <c r="JCS26" s="205"/>
      <c r="JCT26" s="205"/>
      <c r="JCU26" s="205"/>
      <c r="JCV26" s="205"/>
      <c r="JCW26" s="205"/>
      <c r="JCX26" s="205"/>
      <c r="JCY26" s="205"/>
      <c r="JCZ26" s="205"/>
      <c r="JDA26" s="205"/>
      <c r="JDB26" s="205"/>
      <c r="JDC26" s="205"/>
      <c r="JDD26" s="205"/>
      <c r="JDE26" s="205"/>
      <c r="JDF26" s="205"/>
      <c r="JDG26" s="205"/>
      <c r="JDH26" s="205"/>
      <c r="JDI26" s="205"/>
      <c r="JDJ26" s="205"/>
      <c r="JDK26" s="205"/>
      <c r="JDL26" s="205"/>
      <c r="JDM26" s="205"/>
      <c r="JDN26" s="205"/>
      <c r="JDO26" s="205"/>
      <c r="JDP26" s="205"/>
      <c r="JDQ26" s="205"/>
      <c r="JDR26" s="205"/>
      <c r="JDS26" s="205"/>
      <c r="JDT26" s="205"/>
      <c r="JDU26" s="205"/>
      <c r="JDV26" s="205"/>
      <c r="JDW26" s="205"/>
      <c r="JDX26" s="205"/>
      <c r="JDY26" s="205"/>
      <c r="JDZ26" s="205"/>
      <c r="JEA26" s="205"/>
      <c r="JEB26" s="205"/>
      <c r="JEC26" s="205"/>
      <c r="JED26" s="205"/>
      <c r="JEE26" s="205"/>
      <c r="JEF26" s="205"/>
      <c r="JEG26" s="205"/>
      <c r="JEH26" s="205"/>
      <c r="JEI26" s="205"/>
      <c r="JEJ26" s="205"/>
      <c r="JEK26" s="205"/>
      <c r="JEL26" s="205"/>
      <c r="JEM26" s="205"/>
      <c r="JEN26" s="205"/>
      <c r="JEO26" s="205"/>
      <c r="JEP26" s="205"/>
      <c r="JEQ26" s="205"/>
      <c r="JER26" s="205"/>
      <c r="JES26" s="205"/>
      <c r="JET26" s="205"/>
      <c r="JEU26" s="205"/>
      <c r="JEV26" s="205"/>
      <c r="JEW26" s="205"/>
      <c r="JEX26" s="205"/>
      <c r="JEY26" s="205"/>
      <c r="JEZ26" s="205"/>
      <c r="JFA26" s="205"/>
      <c r="JFB26" s="205"/>
      <c r="JFC26" s="205"/>
      <c r="JFD26" s="205"/>
      <c r="JFE26" s="205"/>
      <c r="JFF26" s="205"/>
      <c r="JFG26" s="205"/>
      <c r="JFH26" s="205"/>
      <c r="JFI26" s="205"/>
      <c r="JFJ26" s="205"/>
      <c r="JFK26" s="205"/>
      <c r="JFL26" s="205"/>
      <c r="JFM26" s="205"/>
      <c r="JFN26" s="205"/>
      <c r="JFO26" s="205"/>
      <c r="JFP26" s="205"/>
      <c r="JFQ26" s="205"/>
      <c r="JFR26" s="205"/>
      <c r="JFS26" s="205"/>
      <c r="JFT26" s="205"/>
      <c r="JFU26" s="205"/>
      <c r="JFV26" s="205"/>
      <c r="JFW26" s="205"/>
      <c r="JFX26" s="205"/>
      <c r="JFY26" s="205"/>
      <c r="JFZ26" s="205"/>
      <c r="JGA26" s="205"/>
      <c r="JGB26" s="205"/>
      <c r="JGC26" s="205"/>
      <c r="JGD26" s="205"/>
      <c r="JGE26" s="205"/>
      <c r="JGF26" s="205"/>
      <c r="JGG26" s="205"/>
      <c r="JGH26" s="205"/>
      <c r="JGI26" s="205"/>
      <c r="JGJ26" s="205"/>
      <c r="JGK26" s="205"/>
      <c r="JGL26" s="205"/>
      <c r="JGM26" s="205"/>
      <c r="JGN26" s="205"/>
      <c r="JGO26" s="205"/>
      <c r="JGP26" s="205"/>
      <c r="JGQ26" s="205"/>
      <c r="JGR26" s="205"/>
      <c r="JGS26" s="205"/>
      <c r="JGT26" s="205"/>
      <c r="JGU26" s="205"/>
      <c r="JGV26" s="205"/>
      <c r="JGW26" s="205"/>
      <c r="JGX26" s="205"/>
      <c r="JGY26" s="205"/>
      <c r="JGZ26" s="205"/>
      <c r="JHA26" s="205"/>
      <c r="JHB26" s="205"/>
      <c r="JHC26" s="205"/>
      <c r="JHD26" s="205"/>
      <c r="JHE26" s="205"/>
      <c r="JHF26" s="205"/>
      <c r="JHG26" s="205"/>
      <c r="JHH26" s="205"/>
      <c r="JHI26" s="205"/>
      <c r="JHJ26" s="205"/>
      <c r="JHK26" s="205"/>
      <c r="JHL26" s="205"/>
      <c r="JHM26" s="205"/>
      <c r="JHN26" s="205"/>
      <c r="JHO26" s="205"/>
      <c r="JHP26" s="205"/>
      <c r="JHQ26" s="205"/>
      <c r="JHR26" s="205"/>
      <c r="JHS26" s="205"/>
      <c r="JHT26" s="205"/>
      <c r="JHU26" s="205"/>
      <c r="JHV26" s="205"/>
      <c r="JHW26" s="205"/>
      <c r="JHX26" s="205"/>
      <c r="JHY26" s="205"/>
      <c r="JHZ26" s="205"/>
      <c r="JIA26" s="205"/>
      <c r="JIB26" s="205"/>
      <c r="JIC26" s="205"/>
      <c r="JID26" s="205"/>
      <c r="JIE26" s="205"/>
      <c r="JIF26" s="205"/>
      <c r="JIG26" s="205"/>
      <c r="JIH26" s="205"/>
      <c r="JII26" s="205"/>
      <c r="JIJ26" s="205"/>
      <c r="JIK26" s="205"/>
      <c r="JIL26" s="205"/>
      <c r="JIM26" s="205"/>
      <c r="JIN26" s="205"/>
      <c r="JIO26" s="205"/>
      <c r="JIP26" s="205"/>
      <c r="JIQ26" s="205"/>
      <c r="JIR26" s="205"/>
      <c r="JIS26" s="205"/>
      <c r="JIT26" s="205"/>
      <c r="JIU26" s="205"/>
      <c r="JIV26" s="205"/>
      <c r="JIW26" s="205"/>
      <c r="JIX26" s="205"/>
      <c r="JIY26" s="205"/>
      <c r="JIZ26" s="205"/>
      <c r="JJA26" s="205"/>
      <c r="JJB26" s="205"/>
      <c r="JJC26" s="205"/>
      <c r="JJD26" s="205"/>
      <c r="JJE26" s="205"/>
      <c r="JJF26" s="205"/>
      <c r="JJG26" s="205"/>
      <c r="JJH26" s="205"/>
      <c r="JJI26" s="205"/>
      <c r="JJJ26" s="205"/>
      <c r="JJK26" s="205"/>
      <c r="JJL26" s="205"/>
      <c r="JJM26" s="205"/>
      <c r="JJN26" s="205"/>
      <c r="JJO26" s="205"/>
      <c r="JJP26" s="205"/>
      <c r="JJQ26" s="205"/>
      <c r="JJR26" s="205"/>
      <c r="JJS26" s="205"/>
      <c r="JJT26" s="205"/>
      <c r="JJU26" s="205"/>
      <c r="JJV26" s="205"/>
      <c r="JJW26" s="205"/>
      <c r="JJX26" s="205"/>
      <c r="JJY26" s="205"/>
      <c r="JJZ26" s="205"/>
      <c r="JKA26" s="205"/>
      <c r="JKB26" s="205"/>
      <c r="JKC26" s="205"/>
      <c r="JKD26" s="205"/>
      <c r="JKE26" s="205"/>
      <c r="JKF26" s="205"/>
      <c r="JKG26" s="205"/>
      <c r="JKH26" s="205"/>
      <c r="JKI26" s="205"/>
      <c r="JKJ26" s="205"/>
      <c r="JKK26" s="205"/>
      <c r="JKL26" s="205"/>
      <c r="JKM26" s="205"/>
      <c r="JKN26" s="205"/>
      <c r="JKO26" s="205"/>
      <c r="JKP26" s="205"/>
      <c r="JKQ26" s="205"/>
      <c r="JKR26" s="205"/>
      <c r="JKS26" s="205"/>
      <c r="JKT26" s="205"/>
      <c r="JKU26" s="205"/>
      <c r="JKV26" s="205"/>
      <c r="JKW26" s="205"/>
      <c r="JKX26" s="205"/>
      <c r="JKY26" s="205"/>
      <c r="JKZ26" s="205"/>
      <c r="JLA26" s="205"/>
      <c r="JLB26" s="205"/>
      <c r="JLC26" s="205"/>
      <c r="JLD26" s="205"/>
      <c r="JLE26" s="205"/>
      <c r="JLF26" s="205"/>
      <c r="JLG26" s="205"/>
      <c r="JLH26" s="205"/>
      <c r="JLI26" s="205"/>
      <c r="JLJ26" s="205"/>
      <c r="JLK26" s="205"/>
      <c r="JLL26" s="205"/>
      <c r="JLM26" s="205"/>
      <c r="JLN26" s="205"/>
      <c r="JLO26" s="205"/>
      <c r="JLP26" s="205"/>
      <c r="JLQ26" s="205"/>
      <c r="JLR26" s="205"/>
      <c r="JLS26" s="205"/>
      <c r="JLT26" s="205"/>
      <c r="JLU26" s="205"/>
      <c r="JLV26" s="205"/>
      <c r="JLW26" s="205"/>
      <c r="JLX26" s="205"/>
      <c r="JLY26" s="205"/>
      <c r="JLZ26" s="205"/>
      <c r="JMA26" s="205"/>
      <c r="JMB26" s="205"/>
      <c r="JMC26" s="205"/>
      <c r="JMD26" s="205"/>
      <c r="JME26" s="205"/>
      <c r="JMF26" s="205"/>
      <c r="JMG26" s="205"/>
      <c r="JMH26" s="205"/>
      <c r="JMI26" s="205"/>
      <c r="JMJ26" s="205"/>
      <c r="JMK26" s="205"/>
      <c r="JML26" s="205"/>
      <c r="JMM26" s="205"/>
      <c r="JMN26" s="205"/>
      <c r="JMO26" s="205"/>
      <c r="JMP26" s="205"/>
      <c r="JMQ26" s="205"/>
      <c r="JMR26" s="205"/>
      <c r="JMS26" s="205"/>
      <c r="JMT26" s="205"/>
      <c r="JMU26" s="205"/>
      <c r="JMV26" s="205"/>
      <c r="JMW26" s="205"/>
      <c r="JMX26" s="205"/>
      <c r="JMY26" s="205"/>
      <c r="JMZ26" s="205"/>
      <c r="JNA26" s="205"/>
      <c r="JNB26" s="205"/>
      <c r="JNC26" s="205"/>
      <c r="JND26" s="205"/>
      <c r="JNE26" s="205"/>
      <c r="JNF26" s="205"/>
      <c r="JNG26" s="205"/>
      <c r="JNH26" s="205"/>
      <c r="JNI26" s="205"/>
      <c r="JNJ26" s="205"/>
      <c r="JNK26" s="205"/>
      <c r="JNL26" s="205"/>
      <c r="JNM26" s="205"/>
      <c r="JNN26" s="205"/>
      <c r="JNO26" s="205"/>
      <c r="JNP26" s="205"/>
      <c r="JNQ26" s="205"/>
      <c r="JNR26" s="205"/>
      <c r="JNS26" s="205"/>
      <c r="JNT26" s="205"/>
      <c r="JNU26" s="205"/>
      <c r="JNV26" s="205"/>
      <c r="JNW26" s="205"/>
      <c r="JNX26" s="205"/>
      <c r="JNY26" s="205"/>
      <c r="JNZ26" s="205"/>
      <c r="JOA26" s="205"/>
      <c r="JOB26" s="205"/>
      <c r="JOC26" s="205"/>
      <c r="JOD26" s="205"/>
      <c r="JOE26" s="205"/>
      <c r="JOF26" s="205"/>
      <c r="JOG26" s="205"/>
      <c r="JOH26" s="205"/>
      <c r="JOI26" s="205"/>
      <c r="JOJ26" s="205"/>
      <c r="JOK26" s="205"/>
      <c r="JOL26" s="205"/>
      <c r="JOM26" s="205"/>
      <c r="JON26" s="205"/>
      <c r="JOO26" s="205"/>
      <c r="JOP26" s="205"/>
      <c r="JOQ26" s="205"/>
      <c r="JOR26" s="205"/>
      <c r="JOS26" s="205"/>
      <c r="JOT26" s="205"/>
      <c r="JOU26" s="205"/>
      <c r="JOV26" s="205"/>
      <c r="JOW26" s="205"/>
      <c r="JOX26" s="205"/>
      <c r="JOY26" s="205"/>
      <c r="JOZ26" s="205"/>
      <c r="JPA26" s="205"/>
      <c r="JPB26" s="205"/>
      <c r="JPC26" s="205"/>
      <c r="JPD26" s="205"/>
      <c r="JPE26" s="205"/>
      <c r="JPF26" s="205"/>
      <c r="JPG26" s="205"/>
      <c r="JPH26" s="205"/>
      <c r="JPI26" s="205"/>
      <c r="JPJ26" s="205"/>
      <c r="JPK26" s="205"/>
      <c r="JPL26" s="205"/>
      <c r="JPM26" s="205"/>
      <c r="JPN26" s="205"/>
      <c r="JPO26" s="205"/>
      <c r="JPP26" s="205"/>
      <c r="JPQ26" s="205"/>
      <c r="JPR26" s="205"/>
      <c r="JPS26" s="205"/>
      <c r="JPT26" s="205"/>
      <c r="JPU26" s="205"/>
      <c r="JPV26" s="205"/>
      <c r="JPW26" s="205"/>
      <c r="JPX26" s="205"/>
      <c r="JPY26" s="205"/>
      <c r="JPZ26" s="205"/>
      <c r="JQA26" s="205"/>
      <c r="JQB26" s="205"/>
      <c r="JQC26" s="205"/>
      <c r="JQD26" s="205"/>
      <c r="JQE26" s="205"/>
      <c r="JQF26" s="205"/>
      <c r="JQG26" s="205"/>
      <c r="JQH26" s="205"/>
      <c r="JQI26" s="205"/>
      <c r="JQJ26" s="205"/>
      <c r="JQK26" s="205"/>
      <c r="JQL26" s="205"/>
      <c r="JQM26" s="205"/>
      <c r="JQN26" s="205"/>
      <c r="JQO26" s="205"/>
      <c r="JQP26" s="205"/>
      <c r="JQQ26" s="205"/>
      <c r="JQR26" s="205"/>
      <c r="JQS26" s="205"/>
      <c r="JQT26" s="205"/>
      <c r="JQU26" s="205"/>
      <c r="JQV26" s="205"/>
      <c r="JQW26" s="205"/>
      <c r="JQX26" s="205"/>
      <c r="JQY26" s="205"/>
      <c r="JQZ26" s="205"/>
      <c r="JRA26" s="205"/>
      <c r="JRB26" s="205"/>
      <c r="JRC26" s="205"/>
      <c r="JRD26" s="205"/>
      <c r="JRE26" s="205"/>
      <c r="JRF26" s="205"/>
      <c r="JRG26" s="205"/>
      <c r="JRH26" s="205"/>
      <c r="JRI26" s="205"/>
      <c r="JRJ26" s="205"/>
      <c r="JRK26" s="205"/>
      <c r="JRL26" s="205"/>
      <c r="JRM26" s="205"/>
      <c r="JRN26" s="205"/>
      <c r="JRO26" s="205"/>
      <c r="JRP26" s="205"/>
      <c r="JRQ26" s="205"/>
      <c r="JRR26" s="205"/>
      <c r="JRS26" s="205"/>
      <c r="JRT26" s="205"/>
      <c r="JRU26" s="205"/>
      <c r="JRV26" s="205"/>
      <c r="JRW26" s="205"/>
      <c r="JRX26" s="205"/>
      <c r="JRY26" s="205"/>
      <c r="JRZ26" s="205"/>
      <c r="JSA26" s="205"/>
      <c r="JSB26" s="205"/>
      <c r="JSC26" s="205"/>
      <c r="JSD26" s="205"/>
      <c r="JSE26" s="205"/>
      <c r="JSF26" s="205"/>
      <c r="JSG26" s="205"/>
      <c r="JSH26" s="205"/>
      <c r="JSI26" s="205"/>
      <c r="JSJ26" s="205"/>
      <c r="JSK26" s="205"/>
      <c r="JSL26" s="205"/>
      <c r="JSM26" s="205"/>
      <c r="JSN26" s="205"/>
      <c r="JSO26" s="205"/>
      <c r="JSP26" s="205"/>
      <c r="JSQ26" s="205"/>
      <c r="JSR26" s="205"/>
      <c r="JSS26" s="205"/>
      <c r="JST26" s="205"/>
      <c r="JSU26" s="205"/>
      <c r="JSV26" s="205"/>
      <c r="JSW26" s="205"/>
      <c r="JSX26" s="205"/>
      <c r="JSY26" s="205"/>
      <c r="JSZ26" s="205"/>
      <c r="JTA26" s="205"/>
      <c r="JTB26" s="205"/>
      <c r="JTC26" s="205"/>
      <c r="JTD26" s="205"/>
      <c r="JTE26" s="205"/>
      <c r="JTF26" s="205"/>
      <c r="JTG26" s="205"/>
      <c r="JTH26" s="205"/>
      <c r="JTI26" s="205"/>
      <c r="JTJ26" s="205"/>
      <c r="JTK26" s="205"/>
      <c r="JTL26" s="205"/>
      <c r="JTM26" s="205"/>
      <c r="JTN26" s="205"/>
      <c r="JTO26" s="205"/>
      <c r="JTP26" s="205"/>
      <c r="JTQ26" s="205"/>
      <c r="JTR26" s="205"/>
      <c r="JTS26" s="205"/>
      <c r="JTT26" s="205"/>
      <c r="JTU26" s="205"/>
      <c r="JTV26" s="205"/>
      <c r="JTW26" s="205"/>
      <c r="JTX26" s="205"/>
      <c r="JTY26" s="205"/>
      <c r="JTZ26" s="205"/>
      <c r="JUA26" s="205"/>
      <c r="JUB26" s="205"/>
      <c r="JUC26" s="205"/>
      <c r="JUD26" s="205"/>
      <c r="JUE26" s="205"/>
      <c r="JUF26" s="205"/>
      <c r="JUG26" s="205"/>
      <c r="JUH26" s="205"/>
      <c r="JUI26" s="205"/>
      <c r="JUJ26" s="205"/>
      <c r="JUK26" s="205"/>
      <c r="JUL26" s="205"/>
      <c r="JUM26" s="205"/>
      <c r="JUN26" s="205"/>
      <c r="JUO26" s="205"/>
      <c r="JUP26" s="205"/>
      <c r="JUQ26" s="205"/>
      <c r="JUR26" s="205"/>
      <c r="JUS26" s="205"/>
      <c r="JUT26" s="205"/>
      <c r="JUU26" s="205"/>
      <c r="JUV26" s="205"/>
      <c r="JUW26" s="205"/>
      <c r="JUX26" s="205"/>
      <c r="JUY26" s="205"/>
      <c r="JUZ26" s="205"/>
      <c r="JVA26" s="205"/>
      <c r="JVB26" s="205"/>
      <c r="JVC26" s="205"/>
      <c r="JVD26" s="205"/>
      <c r="JVE26" s="205"/>
      <c r="JVF26" s="205"/>
      <c r="JVG26" s="205"/>
      <c r="JVH26" s="205"/>
      <c r="JVI26" s="205"/>
      <c r="JVJ26" s="205"/>
      <c r="JVK26" s="205"/>
      <c r="JVL26" s="205"/>
      <c r="JVM26" s="205"/>
      <c r="JVN26" s="205"/>
      <c r="JVO26" s="205"/>
      <c r="JVP26" s="205"/>
      <c r="JVQ26" s="205"/>
      <c r="JVR26" s="205"/>
      <c r="JVS26" s="205"/>
      <c r="JVT26" s="205"/>
      <c r="JVU26" s="205"/>
      <c r="JVV26" s="205"/>
      <c r="JVW26" s="205"/>
      <c r="JVX26" s="205"/>
      <c r="JVY26" s="205"/>
      <c r="JVZ26" s="205"/>
      <c r="JWA26" s="205"/>
      <c r="JWB26" s="205"/>
      <c r="JWC26" s="205"/>
      <c r="JWD26" s="205"/>
      <c r="JWE26" s="205"/>
      <c r="JWF26" s="205"/>
      <c r="JWG26" s="205"/>
      <c r="JWH26" s="205"/>
      <c r="JWI26" s="205"/>
      <c r="JWJ26" s="205"/>
      <c r="JWK26" s="205"/>
      <c r="JWL26" s="205"/>
      <c r="JWM26" s="205"/>
      <c r="JWN26" s="205"/>
      <c r="JWO26" s="205"/>
      <c r="JWP26" s="205"/>
      <c r="JWQ26" s="205"/>
      <c r="JWR26" s="205"/>
      <c r="JWS26" s="205"/>
      <c r="JWT26" s="205"/>
      <c r="JWU26" s="205"/>
      <c r="JWV26" s="205"/>
      <c r="JWW26" s="205"/>
      <c r="JWX26" s="205"/>
      <c r="JWY26" s="205"/>
      <c r="JWZ26" s="205"/>
      <c r="JXA26" s="205"/>
      <c r="JXB26" s="205"/>
      <c r="JXC26" s="205"/>
      <c r="JXD26" s="205"/>
      <c r="JXE26" s="205"/>
      <c r="JXF26" s="205"/>
      <c r="JXG26" s="205"/>
      <c r="JXH26" s="205"/>
      <c r="JXI26" s="205"/>
      <c r="JXJ26" s="205"/>
      <c r="JXK26" s="205"/>
      <c r="JXL26" s="205"/>
      <c r="JXM26" s="205"/>
      <c r="JXN26" s="205"/>
      <c r="JXO26" s="205"/>
      <c r="JXP26" s="205"/>
      <c r="JXQ26" s="205"/>
      <c r="JXR26" s="205"/>
      <c r="JXS26" s="205"/>
      <c r="JXT26" s="205"/>
      <c r="JXU26" s="205"/>
      <c r="JXV26" s="205"/>
      <c r="JXW26" s="205"/>
      <c r="JXX26" s="205"/>
      <c r="JXY26" s="205"/>
      <c r="JXZ26" s="205"/>
      <c r="JYA26" s="205"/>
      <c r="JYB26" s="205"/>
      <c r="JYC26" s="205"/>
      <c r="JYD26" s="205"/>
      <c r="JYE26" s="205"/>
      <c r="JYF26" s="205"/>
      <c r="JYG26" s="205"/>
      <c r="JYH26" s="205"/>
      <c r="JYI26" s="205"/>
      <c r="JYJ26" s="205"/>
      <c r="JYK26" s="205"/>
      <c r="JYL26" s="205"/>
      <c r="JYM26" s="205"/>
      <c r="JYN26" s="205"/>
      <c r="JYO26" s="205"/>
      <c r="JYP26" s="205"/>
      <c r="JYQ26" s="205"/>
      <c r="JYR26" s="205"/>
      <c r="JYS26" s="205"/>
      <c r="JYT26" s="205"/>
      <c r="JYU26" s="205"/>
      <c r="JYV26" s="205"/>
      <c r="JYW26" s="205"/>
      <c r="JYX26" s="205"/>
      <c r="JYY26" s="205"/>
      <c r="JYZ26" s="205"/>
      <c r="JZA26" s="205"/>
      <c r="JZB26" s="205"/>
      <c r="JZC26" s="205"/>
      <c r="JZD26" s="205"/>
      <c r="JZE26" s="205"/>
      <c r="JZF26" s="205"/>
      <c r="JZG26" s="205"/>
      <c r="JZH26" s="205"/>
      <c r="JZI26" s="205"/>
      <c r="JZJ26" s="205"/>
      <c r="JZK26" s="205"/>
      <c r="JZL26" s="205"/>
      <c r="JZM26" s="205"/>
      <c r="JZN26" s="205"/>
      <c r="JZO26" s="205"/>
      <c r="JZP26" s="205"/>
      <c r="JZQ26" s="205"/>
      <c r="JZR26" s="205"/>
      <c r="JZS26" s="205"/>
      <c r="JZT26" s="205"/>
      <c r="JZU26" s="205"/>
      <c r="JZV26" s="205"/>
      <c r="JZW26" s="205"/>
      <c r="JZX26" s="205"/>
      <c r="JZY26" s="205"/>
      <c r="JZZ26" s="205"/>
      <c r="KAA26" s="205"/>
      <c r="KAB26" s="205"/>
      <c r="KAC26" s="205"/>
      <c r="KAD26" s="205"/>
      <c r="KAE26" s="205"/>
      <c r="KAF26" s="205"/>
      <c r="KAG26" s="205"/>
      <c r="KAH26" s="205"/>
      <c r="KAI26" s="205"/>
      <c r="KAJ26" s="205"/>
      <c r="KAK26" s="205"/>
      <c r="KAL26" s="205"/>
      <c r="KAM26" s="205"/>
      <c r="KAN26" s="205"/>
      <c r="KAO26" s="205"/>
      <c r="KAP26" s="205"/>
      <c r="KAQ26" s="205"/>
      <c r="KAR26" s="205"/>
      <c r="KAS26" s="205"/>
      <c r="KAT26" s="205"/>
      <c r="KAU26" s="205"/>
      <c r="KAV26" s="205"/>
      <c r="KAW26" s="205"/>
      <c r="KAX26" s="205"/>
      <c r="KAY26" s="205"/>
      <c r="KAZ26" s="205"/>
      <c r="KBA26" s="205"/>
      <c r="KBB26" s="205"/>
      <c r="KBC26" s="205"/>
      <c r="KBD26" s="205"/>
      <c r="KBE26" s="205"/>
      <c r="KBF26" s="205"/>
      <c r="KBG26" s="205"/>
      <c r="KBH26" s="205"/>
      <c r="KBI26" s="205"/>
      <c r="KBJ26" s="205"/>
      <c r="KBK26" s="205"/>
      <c r="KBL26" s="205"/>
      <c r="KBM26" s="205"/>
      <c r="KBN26" s="205"/>
      <c r="KBO26" s="205"/>
      <c r="KBP26" s="205"/>
      <c r="KBQ26" s="205"/>
      <c r="KBR26" s="205"/>
      <c r="KBS26" s="205"/>
      <c r="KBT26" s="205"/>
      <c r="KBU26" s="205"/>
      <c r="KBV26" s="205"/>
      <c r="KBW26" s="205"/>
      <c r="KBX26" s="205"/>
      <c r="KBY26" s="205"/>
      <c r="KBZ26" s="205"/>
      <c r="KCA26" s="205"/>
      <c r="KCB26" s="205"/>
      <c r="KCC26" s="205"/>
      <c r="KCD26" s="205"/>
      <c r="KCE26" s="205"/>
      <c r="KCF26" s="205"/>
      <c r="KCG26" s="205"/>
      <c r="KCH26" s="205"/>
      <c r="KCI26" s="205"/>
      <c r="KCJ26" s="205"/>
      <c r="KCK26" s="205"/>
      <c r="KCL26" s="205"/>
      <c r="KCM26" s="205"/>
      <c r="KCN26" s="205"/>
      <c r="KCO26" s="205"/>
      <c r="KCP26" s="205"/>
      <c r="KCQ26" s="205"/>
      <c r="KCR26" s="205"/>
      <c r="KCS26" s="205"/>
      <c r="KCT26" s="205"/>
      <c r="KCU26" s="205"/>
      <c r="KCV26" s="205"/>
      <c r="KCW26" s="205"/>
      <c r="KCX26" s="205"/>
      <c r="KCY26" s="205"/>
      <c r="KCZ26" s="205"/>
      <c r="KDA26" s="205"/>
      <c r="KDB26" s="205"/>
      <c r="KDC26" s="205"/>
      <c r="KDD26" s="205"/>
      <c r="KDE26" s="205"/>
      <c r="KDF26" s="205"/>
      <c r="KDG26" s="205"/>
      <c r="KDH26" s="205"/>
      <c r="KDI26" s="205"/>
      <c r="KDJ26" s="205"/>
      <c r="KDK26" s="205"/>
      <c r="KDL26" s="205"/>
      <c r="KDM26" s="205"/>
      <c r="KDN26" s="205"/>
      <c r="KDO26" s="205"/>
      <c r="KDP26" s="205"/>
      <c r="KDQ26" s="205"/>
      <c r="KDR26" s="205"/>
      <c r="KDS26" s="205"/>
      <c r="KDT26" s="205"/>
      <c r="KDU26" s="205"/>
      <c r="KDV26" s="205"/>
      <c r="KDW26" s="205"/>
      <c r="KDX26" s="205"/>
      <c r="KDY26" s="205"/>
      <c r="KDZ26" s="205"/>
      <c r="KEA26" s="205"/>
      <c r="KEB26" s="205"/>
      <c r="KEC26" s="205"/>
      <c r="KED26" s="205"/>
      <c r="KEE26" s="205"/>
      <c r="KEF26" s="205"/>
      <c r="KEG26" s="205"/>
      <c r="KEH26" s="205"/>
      <c r="KEI26" s="205"/>
      <c r="KEJ26" s="205"/>
      <c r="KEK26" s="205"/>
      <c r="KEL26" s="205"/>
      <c r="KEM26" s="205"/>
      <c r="KEN26" s="205"/>
      <c r="KEO26" s="205"/>
      <c r="KEP26" s="205"/>
      <c r="KEQ26" s="205"/>
      <c r="KER26" s="205"/>
      <c r="KES26" s="205"/>
      <c r="KET26" s="205"/>
      <c r="KEU26" s="205"/>
      <c r="KEV26" s="205"/>
      <c r="KEW26" s="205"/>
      <c r="KEX26" s="205"/>
      <c r="KEY26" s="205"/>
      <c r="KEZ26" s="205"/>
      <c r="KFA26" s="205"/>
      <c r="KFB26" s="205"/>
      <c r="KFC26" s="205"/>
      <c r="KFD26" s="205"/>
      <c r="KFE26" s="205"/>
      <c r="KFF26" s="205"/>
      <c r="KFG26" s="205"/>
      <c r="KFH26" s="205"/>
      <c r="KFI26" s="205"/>
      <c r="KFJ26" s="205"/>
      <c r="KFK26" s="205"/>
      <c r="KFL26" s="205"/>
      <c r="KFM26" s="205"/>
      <c r="KFN26" s="205"/>
      <c r="KFO26" s="205"/>
      <c r="KFP26" s="205"/>
      <c r="KFQ26" s="205"/>
      <c r="KFR26" s="205"/>
      <c r="KFS26" s="205"/>
      <c r="KFT26" s="205"/>
      <c r="KFU26" s="205"/>
      <c r="KFV26" s="205"/>
      <c r="KFW26" s="205"/>
      <c r="KFX26" s="205"/>
      <c r="KFY26" s="205"/>
      <c r="KFZ26" s="205"/>
      <c r="KGA26" s="205"/>
      <c r="KGB26" s="205"/>
      <c r="KGC26" s="205"/>
      <c r="KGD26" s="205"/>
      <c r="KGE26" s="205"/>
      <c r="KGF26" s="205"/>
      <c r="KGG26" s="205"/>
      <c r="KGH26" s="205"/>
      <c r="KGI26" s="205"/>
      <c r="KGJ26" s="205"/>
      <c r="KGK26" s="205"/>
      <c r="KGL26" s="205"/>
      <c r="KGM26" s="205"/>
      <c r="KGN26" s="205"/>
      <c r="KGO26" s="205"/>
      <c r="KGP26" s="205"/>
      <c r="KGQ26" s="205"/>
      <c r="KGR26" s="205"/>
      <c r="KGS26" s="205"/>
      <c r="KGT26" s="205"/>
      <c r="KGU26" s="205"/>
      <c r="KGV26" s="205"/>
      <c r="KGW26" s="205"/>
      <c r="KGX26" s="205"/>
      <c r="KGY26" s="205"/>
      <c r="KGZ26" s="205"/>
      <c r="KHA26" s="205"/>
      <c r="KHB26" s="205"/>
      <c r="KHC26" s="205"/>
      <c r="KHD26" s="205"/>
      <c r="KHE26" s="205"/>
      <c r="KHF26" s="205"/>
      <c r="KHG26" s="205"/>
      <c r="KHH26" s="205"/>
      <c r="KHI26" s="205"/>
      <c r="KHJ26" s="205"/>
      <c r="KHK26" s="205"/>
      <c r="KHL26" s="205"/>
      <c r="KHM26" s="205"/>
      <c r="KHN26" s="205"/>
      <c r="KHO26" s="205"/>
      <c r="KHP26" s="205"/>
      <c r="KHQ26" s="205"/>
      <c r="KHR26" s="205"/>
      <c r="KHS26" s="205"/>
      <c r="KHT26" s="205"/>
      <c r="KHU26" s="205"/>
      <c r="KHV26" s="205"/>
      <c r="KHW26" s="205"/>
      <c r="KHX26" s="205"/>
      <c r="KHY26" s="205"/>
      <c r="KHZ26" s="205"/>
      <c r="KIA26" s="205"/>
      <c r="KIB26" s="205"/>
      <c r="KIC26" s="205"/>
      <c r="KID26" s="205"/>
      <c r="KIE26" s="205"/>
      <c r="KIF26" s="205"/>
      <c r="KIG26" s="205"/>
      <c r="KIH26" s="205"/>
      <c r="KII26" s="205"/>
      <c r="KIJ26" s="205"/>
      <c r="KIK26" s="205"/>
      <c r="KIL26" s="205"/>
      <c r="KIM26" s="205"/>
      <c r="KIN26" s="205"/>
      <c r="KIO26" s="205"/>
      <c r="KIP26" s="205"/>
      <c r="KIQ26" s="205"/>
      <c r="KIR26" s="205"/>
      <c r="KIS26" s="205"/>
      <c r="KIT26" s="205"/>
      <c r="KIU26" s="205"/>
      <c r="KIV26" s="205"/>
      <c r="KIW26" s="205"/>
      <c r="KIX26" s="205"/>
      <c r="KIY26" s="205"/>
      <c r="KIZ26" s="205"/>
      <c r="KJA26" s="205"/>
      <c r="KJB26" s="205"/>
      <c r="KJC26" s="205"/>
      <c r="KJD26" s="205"/>
      <c r="KJE26" s="205"/>
      <c r="KJF26" s="205"/>
      <c r="KJG26" s="205"/>
      <c r="KJH26" s="205"/>
      <c r="KJI26" s="205"/>
      <c r="KJJ26" s="205"/>
      <c r="KJK26" s="205"/>
      <c r="KJL26" s="205"/>
      <c r="KJM26" s="205"/>
      <c r="KJN26" s="205"/>
      <c r="KJO26" s="205"/>
      <c r="KJP26" s="205"/>
      <c r="KJQ26" s="205"/>
      <c r="KJR26" s="205"/>
      <c r="KJS26" s="205"/>
      <c r="KJT26" s="205"/>
      <c r="KJU26" s="205"/>
      <c r="KJV26" s="205"/>
      <c r="KJW26" s="205"/>
      <c r="KJX26" s="205"/>
      <c r="KJY26" s="205"/>
      <c r="KJZ26" s="205"/>
      <c r="KKA26" s="205"/>
      <c r="KKB26" s="205"/>
      <c r="KKC26" s="205"/>
      <c r="KKD26" s="205"/>
      <c r="KKE26" s="205"/>
      <c r="KKF26" s="205"/>
      <c r="KKG26" s="205"/>
      <c r="KKH26" s="205"/>
      <c r="KKI26" s="205"/>
      <c r="KKJ26" s="205"/>
      <c r="KKK26" s="205"/>
      <c r="KKL26" s="205"/>
      <c r="KKM26" s="205"/>
      <c r="KKN26" s="205"/>
      <c r="KKO26" s="205"/>
      <c r="KKP26" s="205"/>
      <c r="KKQ26" s="205"/>
      <c r="KKR26" s="205"/>
      <c r="KKS26" s="205"/>
      <c r="KKT26" s="205"/>
      <c r="KKU26" s="205"/>
      <c r="KKV26" s="205"/>
      <c r="KKW26" s="205"/>
      <c r="KKX26" s="205"/>
      <c r="KKY26" s="205"/>
      <c r="KKZ26" s="205"/>
      <c r="KLA26" s="205"/>
      <c r="KLB26" s="205"/>
      <c r="KLC26" s="205"/>
      <c r="KLD26" s="205"/>
      <c r="KLE26" s="205"/>
      <c r="KLF26" s="205"/>
      <c r="KLG26" s="205"/>
      <c r="KLH26" s="205"/>
      <c r="KLI26" s="205"/>
      <c r="KLJ26" s="205"/>
      <c r="KLK26" s="205"/>
      <c r="KLL26" s="205"/>
      <c r="KLM26" s="205"/>
      <c r="KLN26" s="205"/>
      <c r="KLO26" s="205"/>
      <c r="KLP26" s="205"/>
      <c r="KLQ26" s="205"/>
      <c r="KLR26" s="205"/>
      <c r="KLS26" s="205"/>
      <c r="KLT26" s="205"/>
      <c r="KLU26" s="205"/>
      <c r="KLV26" s="205"/>
      <c r="KLW26" s="205"/>
      <c r="KLX26" s="205"/>
      <c r="KLY26" s="205"/>
      <c r="KLZ26" s="205"/>
      <c r="KMA26" s="205"/>
      <c r="KMB26" s="205"/>
      <c r="KMC26" s="205"/>
      <c r="KMD26" s="205"/>
      <c r="KME26" s="205"/>
      <c r="KMF26" s="205"/>
      <c r="KMG26" s="205"/>
      <c r="KMH26" s="205"/>
      <c r="KMI26" s="205"/>
      <c r="KMJ26" s="205"/>
      <c r="KMK26" s="205"/>
      <c r="KML26" s="205"/>
      <c r="KMM26" s="205"/>
      <c r="KMN26" s="205"/>
      <c r="KMO26" s="205"/>
      <c r="KMP26" s="205"/>
      <c r="KMQ26" s="205"/>
      <c r="KMR26" s="205"/>
      <c r="KMS26" s="205"/>
      <c r="KMT26" s="205"/>
      <c r="KMU26" s="205"/>
      <c r="KMV26" s="205"/>
      <c r="KMW26" s="205"/>
      <c r="KMX26" s="205"/>
      <c r="KMY26" s="205"/>
      <c r="KMZ26" s="205"/>
      <c r="KNA26" s="205"/>
      <c r="KNB26" s="205"/>
      <c r="KNC26" s="205"/>
      <c r="KND26" s="205"/>
      <c r="KNE26" s="205"/>
      <c r="KNF26" s="205"/>
      <c r="KNG26" s="205"/>
      <c r="KNH26" s="205"/>
      <c r="KNI26" s="205"/>
      <c r="KNJ26" s="205"/>
      <c r="KNK26" s="205"/>
      <c r="KNL26" s="205"/>
      <c r="KNM26" s="205"/>
      <c r="KNN26" s="205"/>
      <c r="KNO26" s="205"/>
      <c r="KNP26" s="205"/>
      <c r="KNQ26" s="205"/>
      <c r="KNR26" s="205"/>
      <c r="KNS26" s="205"/>
      <c r="KNT26" s="205"/>
      <c r="KNU26" s="205"/>
      <c r="KNV26" s="205"/>
      <c r="KNW26" s="205"/>
      <c r="KNX26" s="205"/>
      <c r="KNY26" s="205"/>
      <c r="KNZ26" s="205"/>
      <c r="KOA26" s="205"/>
      <c r="KOB26" s="205"/>
      <c r="KOC26" s="205"/>
      <c r="KOD26" s="205"/>
      <c r="KOE26" s="205"/>
      <c r="KOF26" s="205"/>
      <c r="KOG26" s="205"/>
      <c r="KOH26" s="205"/>
      <c r="KOI26" s="205"/>
      <c r="KOJ26" s="205"/>
      <c r="KOK26" s="205"/>
      <c r="KOL26" s="205"/>
      <c r="KOM26" s="205"/>
      <c r="KON26" s="205"/>
      <c r="KOO26" s="205"/>
      <c r="KOP26" s="205"/>
      <c r="KOQ26" s="205"/>
      <c r="KOR26" s="205"/>
      <c r="KOS26" s="205"/>
      <c r="KOT26" s="205"/>
      <c r="KOU26" s="205"/>
      <c r="KOV26" s="205"/>
      <c r="KOW26" s="205"/>
      <c r="KOX26" s="205"/>
      <c r="KOY26" s="205"/>
      <c r="KOZ26" s="205"/>
      <c r="KPA26" s="205"/>
      <c r="KPB26" s="205"/>
      <c r="KPC26" s="205"/>
      <c r="KPD26" s="205"/>
      <c r="KPE26" s="205"/>
      <c r="KPF26" s="205"/>
      <c r="KPG26" s="205"/>
      <c r="KPH26" s="205"/>
      <c r="KPI26" s="205"/>
      <c r="KPJ26" s="205"/>
      <c r="KPK26" s="205"/>
      <c r="KPL26" s="205"/>
      <c r="KPM26" s="205"/>
      <c r="KPN26" s="205"/>
      <c r="KPO26" s="205"/>
      <c r="KPP26" s="205"/>
      <c r="KPQ26" s="205"/>
      <c r="KPR26" s="205"/>
      <c r="KPS26" s="205"/>
      <c r="KPT26" s="205"/>
      <c r="KPU26" s="205"/>
      <c r="KPV26" s="205"/>
      <c r="KPW26" s="205"/>
      <c r="KPX26" s="205"/>
      <c r="KPY26" s="205"/>
      <c r="KPZ26" s="205"/>
      <c r="KQA26" s="205"/>
      <c r="KQB26" s="205"/>
      <c r="KQC26" s="205"/>
      <c r="KQD26" s="205"/>
      <c r="KQE26" s="205"/>
      <c r="KQF26" s="205"/>
      <c r="KQG26" s="205"/>
      <c r="KQH26" s="205"/>
      <c r="KQI26" s="205"/>
      <c r="KQJ26" s="205"/>
      <c r="KQK26" s="205"/>
      <c r="KQL26" s="205"/>
      <c r="KQM26" s="205"/>
      <c r="KQN26" s="205"/>
      <c r="KQO26" s="205"/>
      <c r="KQP26" s="205"/>
      <c r="KQQ26" s="205"/>
      <c r="KQR26" s="205"/>
      <c r="KQS26" s="205"/>
      <c r="KQT26" s="205"/>
      <c r="KQU26" s="205"/>
      <c r="KQV26" s="205"/>
      <c r="KQW26" s="205"/>
      <c r="KQX26" s="205"/>
      <c r="KQY26" s="205"/>
      <c r="KQZ26" s="205"/>
      <c r="KRA26" s="205"/>
      <c r="KRB26" s="205"/>
      <c r="KRC26" s="205"/>
      <c r="KRD26" s="205"/>
      <c r="KRE26" s="205"/>
      <c r="KRF26" s="205"/>
      <c r="KRG26" s="205"/>
      <c r="KRH26" s="205"/>
      <c r="KRI26" s="205"/>
      <c r="KRJ26" s="205"/>
      <c r="KRK26" s="205"/>
      <c r="KRL26" s="205"/>
      <c r="KRM26" s="205"/>
      <c r="KRN26" s="205"/>
      <c r="KRO26" s="205"/>
      <c r="KRP26" s="205"/>
      <c r="KRQ26" s="205"/>
      <c r="KRR26" s="205"/>
      <c r="KRS26" s="205"/>
      <c r="KRT26" s="205"/>
      <c r="KRU26" s="205"/>
      <c r="KRV26" s="205"/>
      <c r="KRW26" s="205"/>
      <c r="KRX26" s="205"/>
      <c r="KRY26" s="205"/>
      <c r="KRZ26" s="205"/>
      <c r="KSA26" s="205"/>
      <c r="KSB26" s="205"/>
      <c r="KSC26" s="205"/>
      <c r="KSD26" s="205"/>
      <c r="KSE26" s="205"/>
      <c r="KSF26" s="205"/>
      <c r="KSG26" s="205"/>
      <c r="KSH26" s="205"/>
      <c r="KSI26" s="205"/>
      <c r="KSJ26" s="205"/>
      <c r="KSK26" s="205"/>
      <c r="KSL26" s="205"/>
      <c r="KSM26" s="205"/>
      <c r="KSN26" s="205"/>
      <c r="KSO26" s="205"/>
      <c r="KSP26" s="205"/>
      <c r="KSQ26" s="205"/>
      <c r="KSR26" s="205"/>
      <c r="KSS26" s="205"/>
      <c r="KST26" s="205"/>
      <c r="KSU26" s="205"/>
      <c r="KSV26" s="205"/>
      <c r="KSW26" s="205"/>
      <c r="KSX26" s="205"/>
      <c r="KSY26" s="205"/>
      <c r="KSZ26" s="205"/>
      <c r="KTA26" s="205"/>
      <c r="KTB26" s="205"/>
      <c r="KTC26" s="205"/>
      <c r="KTD26" s="205"/>
      <c r="KTE26" s="205"/>
      <c r="KTF26" s="205"/>
      <c r="KTG26" s="205"/>
      <c r="KTH26" s="205"/>
      <c r="KTI26" s="205"/>
      <c r="KTJ26" s="205"/>
      <c r="KTK26" s="205"/>
      <c r="KTL26" s="205"/>
      <c r="KTM26" s="205"/>
      <c r="KTN26" s="205"/>
      <c r="KTO26" s="205"/>
      <c r="KTP26" s="205"/>
      <c r="KTQ26" s="205"/>
      <c r="KTR26" s="205"/>
      <c r="KTS26" s="205"/>
      <c r="KTT26" s="205"/>
      <c r="KTU26" s="205"/>
      <c r="KTV26" s="205"/>
      <c r="KTW26" s="205"/>
      <c r="KTX26" s="205"/>
      <c r="KTY26" s="205"/>
      <c r="KTZ26" s="205"/>
      <c r="KUA26" s="205"/>
      <c r="KUB26" s="205"/>
      <c r="KUC26" s="205"/>
      <c r="KUD26" s="205"/>
      <c r="KUE26" s="205"/>
      <c r="KUF26" s="205"/>
      <c r="KUG26" s="205"/>
      <c r="KUH26" s="205"/>
      <c r="KUI26" s="205"/>
      <c r="KUJ26" s="205"/>
      <c r="KUK26" s="205"/>
      <c r="KUL26" s="205"/>
      <c r="KUM26" s="205"/>
      <c r="KUN26" s="205"/>
      <c r="KUO26" s="205"/>
      <c r="KUP26" s="205"/>
      <c r="KUQ26" s="205"/>
      <c r="KUR26" s="205"/>
      <c r="KUS26" s="205"/>
      <c r="KUT26" s="205"/>
      <c r="KUU26" s="205"/>
      <c r="KUV26" s="205"/>
      <c r="KUW26" s="205"/>
      <c r="KUX26" s="205"/>
      <c r="KUY26" s="205"/>
      <c r="KUZ26" s="205"/>
      <c r="KVA26" s="205"/>
      <c r="KVB26" s="205"/>
      <c r="KVC26" s="205"/>
      <c r="KVD26" s="205"/>
      <c r="KVE26" s="205"/>
      <c r="KVF26" s="205"/>
      <c r="KVG26" s="205"/>
      <c r="KVH26" s="205"/>
      <c r="KVI26" s="205"/>
      <c r="KVJ26" s="205"/>
      <c r="KVK26" s="205"/>
      <c r="KVL26" s="205"/>
      <c r="KVM26" s="205"/>
      <c r="KVN26" s="205"/>
      <c r="KVO26" s="205"/>
      <c r="KVP26" s="205"/>
      <c r="KVQ26" s="205"/>
      <c r="KVR26" s="205"/>
      <c r="KVS26" s="205"/>
      <c r="KVT26" s="205"/>
      <c r="KVU26" s="205"/>
      <c r="KVV26" s="205"/>
      <c r="KVW26" s="205"/>
      <c r="KVX26" s="205"/>
      <c r="KVY26" s="205"/>
      <c r="KVZ26" s="205"/>
      <c r="KWA26" s="205"/>
      <c r="KWB26" s="205"/>
      <c r="KWC26" s="205"/>
      <c r="KWD26" s="205"/>
      <c r="KWE26" s="205"/>
      <c r="KWF26" s="205"/>
      <c r="KWG26" s="205"/>
      <c r="KWH26" s="205"/>
      <c r="KWI26" s="205"/>
      <c r="KWJ26" s="205"/>
      <c r="KWK26" s="205"/>
      <c r="KWL26" s="205"/>
      <c r="KWM26" s="205"/>
      <c r="KWN26" s="205"/>
      <c r="KWO26" s="205"/>
      <c r="KWP26" s="205"/>
      <c r="KWQ26" s="205"/>
      <c r="KWR26" s="205"/>
      <c r="KWS26" s="205"/>
      <c r="KWT26" s="205"/>
      <c r="KWU26" s="205"/>
      <c r="KWV26" s="205"/>
      <c r="KWW26" s="205"/>
      <c r="KWX26" s="205"/>
      <c r="KWY26" s="205"/>
      <c r="KWZ26" s="205"/>
      <c r="KXA26" s="205"/>
      <c r="KXB26" s="205"/>
      <c r="KXC26" s="205"/>
      <c r="KXD26" s="205"/>
      <c r="KXE26" s="205"/>
      <c r="KXF26" s="205"/>
      <c r="KXG26" s="205"/>
      <c r="KXH26" s="205"/>
      <c r="KXI26" s="205"/>
      <c r="KXJ26" s="205"/>
      <c r="KXK26" s="205"/>
      <c r="KXL26" s="205"/>
      <c r="KXM26" s="205"/>
      <c r="KXN26" s="205"/>
      <c r="KXO26" s="205"/>
      <c r="KXP26" s="205"/>
      <c r="KXQ26" s="205"/>
      <c r="KXR26" s="205"/>
      <c r="KXS26" s="205"/>
      <c r="KXT26" s="205"/>
      <c r="KXU26" s="205"/>
      <c r="KXV26" s="205"/>
      <c r="KXW26" s="205"/>
      <c r="KXX26" s="205"/>
      <c r="KXY26" s="205"/>
      <c r="KXZ26" s="205"/>
      <c r="KYA26" s="205"/>
      <c r="KYB26" s="205"/>
      <c r="KYC26" s="205"/>
      <c r="KYD26" s="205"/>
      <c r="KYE26" s="205"/>
      <c r="KYF26" s="205"/>
      <c r="KYG26" s="205"/>
      <c r="KYH26" s="205"/>
      <c r="KYI26" s="205"/>
      <c r="KYJ26" s="205"/>
      <c r="KYK26" s="205"/>
      <c r="KYL26" s="205"/>
      <c r="KYM26" s="205"/>
      <c r="KYN26" s="205"/>
      <c r="KYO26" s="205"/>
      <c r="KYP26" s="205"/>
      <c r="KYQ26" s="205"/>
      <c r="KYR26" s="205"/>
      <c r="KYS26" s="205"/>
      <c r="KYT26" s="205"/>
      <c r="KYU26" s="205"/>
      <c r="KYV26" s="205"/>
      <c r="KYW26" s="205"/>
      <c r="KYX26" s="205"/>
      <c r="KYY26" s="205"/>
      <c r="KYZ26" s="205"/>
      <c r="KZA26" s="205"/>
      <c r="KZB26" s="205"/>
      <c r="KZC26" s="205"/>
      <c r="KZD26" s="205"/>
      <c r="KZE26" s="205"/>
      <c r="KZF26" s="205"/>
      <c r="KZG26" s="205"/>
      <c r="KZH26" s="205"/>
      <c r="KZI26" s="205"/>
      <c r="KZJ26" s="205"/>
      <c r="KZK26" s="205"/>
      <c r="KZL26" s="205"/>
      <c r="KZM26" s="205"/>
      <c r="KZN26" s="205"/>
      <c r="KZO26" s="205"/>
      <c r="KZP26" s="205"/>
      <c r="KZQ26" s="205"/>
      <c r="KZR26" s="205"/>
      <c r="KZS26" s="205"/>
      <c r="KZT26" s="205"/>
      <c r="KZU26" s="205"/>
      <c r="KZV26" s="205"/>
      <c r="KZW26" s="205"/>
      <c r="KZX26" s="205"/>
      <c r="KZY26" s="205"/>
      <c r="KZZ26" s="205"/>
      <c r="LAA26" s="205"/>
      <c r="LAB26" s="205"/>
      <c r="LAC26" s="205"/>
      <c r="LAD26" s="205"/>
      <c r="LAE26" s="205"/>
      <c r="LAF26" s="205"/>
      <c r="LAG26" s="205"/>
      <c r="LAH26" s="205"/>
      <c r="LAI26" s="205"/>
      <c r="LAJ26" s="205"/>
      <c r="LAK26" s="205"/>
      <c r="LAL26" s="205"/>
      <c r="LAM26" s="205"/>
      <c r="LAN26" s="205"/>
      <c r="LAO26" s="205"/>
      <c r="LAP26" s="205"/>
      <c r="LAQ26" s="205"/>
      <c r="LAR26" s="205"/>
      <c r="LAS26" s="205"/>
      <c r="LAT26" s="205"/>
      <c r="LAU26" s="205"/>
      <c r="LAV26" s="205"/>
      <c r="LAW26" s="205"/>
      <c r="LAX26" s="205"/>
      <c r="LAY26" s="205"/>
      <c r="LAZ26" s="205"/>
      <c r="LBA26" s="205"/>
      <c r="LBB26" s="205"/>
      <c r="LBC26" s="205"/>
      <c r="LBD26" s="205"/>
      <c r="LBE26" s="205"/>
      <c r="LBF26" s="205"/>
      <c r="LBG26" s="205"/>
      <c r="LBH26" s="205"/>
      <c r="LBI26" s="205"/>
      <c r="LBJ26" s="205"/>
      <c r="LBK26" s="205"/>
      <c r="LBL26" s="205"/>
      <c r="LBM26" s="205"/>
      <c r="LBN26" s="205"/>
      <c r="LBO26" s="205"/>
      <c r="LBP26" s="205"/>
      <c r="LBQ26" s="205"/>
      <c r="LBR26" s="205"/>
      <c r="LBS26" s="205"/>
      <c r="LBT26" s="205"/>
      <c r="LBU26" s="205"/>
      <c r="LBV26" s="205"/>
      <c r="LBW26" s="205"/>
      <c r="LBX26" s="205"/>
      <c r="LBY26" s="205"/>
      <c r="LBZ26" s="205"/>
      <c r="LCA26" s="205"/>
      <c r="LCB26" s="205"/>
      <c r="LCC26" s="205"/>
      <c r="LCD26" s="205"/>
      <c r="LCE26" s="205"/>
      <c r="LCF26" s="205"/>
      <c r="LCG26" s="205"/>
      <c r="LCH26" s="205"/>
      <c r="LCI26" s="205"/>
      <c r="LCJ26" s="205"/>
      <c r="LCK26" s="205"/>
      <c r="LCL26" s="205"/>
      <c r="LCM26" s="205"/>
      <c r="LCN26" s="205"/>
      <c r="LCO26" s="205"/>
      <c r="LCP26" s="205"/>
      <c r="LCQ26" s="205"/>
      <c r="LCR26" s="205"/>
      <c r="LCS26" s="205"/>
      <c r="LCT26" s="205"/>
      <c r="LCU26" s="205"/>
      <c r="LCV26" s="205"/>
      <c r="LCW26" s="205"/>
      <c r="LCX26" s="205"/>
      <c r="LCY26" s="205"/>
      <c r="LCZ26" s="205"/>
      <c r="LDA26" s="205"/>
      <c r="LDB26" s="205"/>
      <c r="LDC26" s="205"/>
      <c r="LDD26" s="205"/>
      <c r="LDE26" s="205"/>
      <c r="LDF26" s="205"/>
      <c r="LDG26" s="205"/>
      <c r="LDH26" s="205"/>
      <c r="LDI26" s="205"/>
      <c r="LDJ26" s="205"/>
      <c r="LDK26" s="205"/>
      <c r="LDL26" s="205"/>
      <c r="LDM26" s="205"/>
      <c r="LDN26" s="205"/>
      <c r="LDO26" s="205"/>
      <c r="LDP26" s="205"/>
      <c r="LDQ26" s="205"/>
      <c r="LDR26" s="205"/>
      <c r="LDS26" s="205"/>
      <c r="LDT26" s="205"/>
      <c r="LDU26" s="205"/>
      <c r="LDV26" s="205"/>
      <c r="LDW26" s="205"/>
      <c r="LDX26" s="205"/>
      <c r="LDY26" s="205"/>
      <c r="LDZ26" s="205"/>
      <c r="LEA26" s="205"/>
      <c r="LEB26" s="205"/>
      <c r="LEC26" s="205"/>
      <c r="LED26" s="205"/>
      <c r="LEE26" s="205"/>
      <c r="LEF26" s="205"/>
      <c r="LEG26" s="205"/>
      <c r="LEH26" s="205"/>
      <c r="LEI26" s="205"/>
      <c r="LEJ26" s="205"/>
      <c r="LEK26" s="205"/>
      <c r="LEL26" s="205"/>
      <c r="LEM26" s="205"/>
      <c r="LEN26" s="205"/>
      <c r="LEO26" s="205"/>
      <c r="LEP26" s="205"/>
      <c r="LEQ26" s="205"/>
      <c r="LER26" s="205"/>
      <c r="LES26" s="205"/>
      <c r="LET26" s="205"/>
      <c r="LEU26" s="205"/>
      <c r="LEV26" s="205"/>
      <c r="LEW26" s="205"/>
      <c r="LEX26" s="205"/>
      <c r="LEY26" s="205"/>
      <c r="LEZ26" s="205"/>
      <c r="LFA26" s="205"/>
      <c r="LFB26" s="205"/>
      <c r="LFC26" s="205"/>
      <c r="LFD26" s="205"/>
      <c r="LFE26" s="205"/>
      <c r="LFF26" s="205"/>
      <c r="LFG26" s="205"/>
      <c r="LFH26" s="205"/>
      <c r="LFI26" s="205"/>
      <c r="LFJ26" s="205"/>
      <c r="LFK26" s="205"/>
      <c r="LFL26" s="205"/>
      <c r="LFM26" s="205"/>
      <c r="LFN26" s="205"/>
      <c r="LFO26" s="205"/>
      <c r="LFP26" s="205"/>
      <c r="LFQ26" s="205"/>
      <c r="LFR26" s="205"/>
      <c r="LFS26" s="205"/>
      <c r="LFT26" s="205"/>
      <c r="LFU26" s="205"/>
      <c r="LFV26" s="205"/>
      <c r="LFW26" s="205"/>
      <c r="LFX26" s="205"/>
      <c r="LFY26" s="205"/>
      <c r="LFZ26" s="205"/>
      <c r="LGA26" s="205"/>
      <c r="LGB26" s="205"/>
      <c r="LGC26" s="205"/>
      <c r="LGD26" s="205"/>
      <c r="LGE26" s="205"/>
      <c r="LGF26" s="205"/>
      <c r="LGG26" s="205"/>
      <c r="LGH26" s="205"/>
      <c r="LGI26" s="205"/>
      <c r="LGJ26" s="205"/>
      <c r="LGK26" s="205"/>
      <c r="LGL26" s="205"/>
      <c r="LGM26" s="205"/>
      <c r="LGN26" s="205"/>
      <c r="LGO26" s="205"/>
      <c r="LGP26" s="205"/>
      <c r="LGQ26" s="205"/>
      <c r="LGR26" s="205"/>
      <c r="LGS26" s="205"/>
      <c r="LGT26" s="205"/>
      <c r="LGU26" s="205"/>
      <c r="LGV26" s="205"/>
      <c r="LGW26" s="205"/>
      <c r="LGX26" s="205"/>
      <c r="LGY26" s="205"/>
      <c r="LGZ26" s="205"/>
      <c r="LHA26" s="205"/>
      <c r="LHB26" s="205"/>
      <c r="LHC26" s="205"/>
      <c r="LHD26" s="205"/>
      <c r="LHE26" s="205"/>
      <c r="LHF26" s="205"/>
      <c r="LHG26" s="205"/>
      <c r="LHH26" s="205"/>
      <c r="LHI26" s="205"/>
      <c r="LHJ26" s="205"/>
      <c r="LHK26" s="205"/>
      <c r="LHL26" s="205"/>
      <c r="LHM26" s="205"/>
      <c r="LHN26" s="205"/>
      <c r="LHO26" s="205"/>
      <c r="LHP26" s="205"/>
      <c r="LHQ26" s="205"/>
      <c r="LHR26" s="205"/>
      <c r="LHS26" s="205"/>
      <c r="LHT26" s="205"/>
      <c r="LHU26" s="205"/>
      <c r="LHV26" s="205"/>
      <c r="LHW26" s="205"/>
      <c r="LHX26" s="205"/>
      <c r="LHY26" s="205"/>
      <c r="LHZ26" s="205"/>
      <c r="LIA26" s="205"/>
      <c r="LIB26" s="205"/>
      <c r="LIC26" s="205"/>
      <c r="LID26" s="205"/>
      <c r="LIE26" s="205"/>
      <c r="LIF26" s="205"/>
      <c r="LIG26" s="205"/>
      <c r="LIH26" s="205"/>
      <c r="LII26" s="205"/>
      <c r="LIJ26" s="205"/>
      <c r="LIK26" s="205"/>
      <c r="LIL26" s="205"/>
      <c r="LIM26" s="205"/>
      <c r="LIN26" s="205"/>
      <c r="LIO26" s="205"/>
      <c r="LIP26" s="205"/>
      <c r="LIQ26" s="205"/>
      <c r="LIR26" s="205"/>
      <c r="LIS26" s="205"/>
      <c r="LIT26" s="205"/>
      <c r="LIU26" s="205"/>
      <c r="LIV26" s="205"/>
      <c r="LIW26" s="205"/>
      <c r="LIX26" s="205"/>
      <c r="LIY26" s="205"/>
      <c r="LIZ26" s="205"/>
      <c r="LJA26" s="205"/>
      <c r="LJB26" s="205"/>
      <c r="LJC26" s="205"/>
      <c r="LJD26" s="205"/>
      <c r="LJE26" s="205"/>
      <c r="LJF26" s="205"/>
      <c r="LJG26" s="205"/>
      <c r="LJH26" s="205"/>
      <c r="LJI26" s="205"/>
      <c r="LJJ26" s="205"/>
      <c r="LJK26" s="205"/>
      <c r="LJL26" s="205"/>
      <c r="LJM26" s="205"/>
      <c r="LJN26" s="205"/>
      <c r="LJO26" s="205"/>
      <c r="LJP26" s="205"/>
      <c r="LJQ26" s="205"/>
      <c r="LJR26" s="205"/>
      <c r="LJS26" s="205"/>
      <c r="LJT26" s="205"/>
      <c r="LJU26" s="205"/>
      <c r="LJV26" s="205"/>
      <c r="LJW26" s="205"/>
      <c r="LJX26" s="205"/>
      <c r="LJY26" s="205"/>
      <c r="LJZ26" s="205"/>
      <c r="LKA26" s="205"/>
      <c r="LKB26" s="205"/>
      <c r="LKC26" s="205"/>
      <c r="LKD26" s="205"/>
      <c r="LKE26" s="205"/>
      <c r="LKF26" s="205"/>
      <c r="LKG26" s="205"/>
      <c r="LKH26" s="205"/>
      <c r="LKI26" s="205"/>
      <c r="LKJ26" s="205"/>
      <c r="LKK26" s="205"/>
      <c r="LKL26" s="205"/>
      <c r="LKM26" s="205"/>
      <c r="LKN26" s="205"/>
      <c r="LKO26" s="205"/>
      <c r="LKP26" s="205"/>
      <c r="LKQ26" s="205"/>
      <c r="LKR26" s="205"/>
      <c r="LKS26" s="205"/>
      <c r="LKT26" s="205"/>
      <c r="LKU26" s="205"/>
      <c r="LKV26" s="205"/>
      <c r="LKW26" s="205"/>
      <c r="LKX26" s="205"/>
      <c r="LKY26" s="205"/>
      <c r="LKZ26" s="205"/>
      <c r="LLA26" s="205"/>
      <c r="LLB26" s="205"/>
      <c r="LLC26" s="205"/>
      <c r="LLD26" s="205"/>
      <c r="LLE26" s="205"/>
      <c r="LLF26" s="205"/>
      <c r="LLG26" s="205"/>
      <c r="LLH26" s="205"/>
      <c r="LLI26" s="205"/>
      <c r="LLJ26" s="205"/>
      <c r="LLK26" s="205"/>
      <c r="LLL26" s="205"/>
      <c r="LLM26" s="205"/>
      <c r="LLN26" s="205"/>
      <c r="LLO26" s="205"/>
      <c r="LLP26" s="205"/>
      <c r="LLQ26" s="205"/>
      <c r="LLR26" s="205"/>
      <c r="LLS26" s="205"/>
      <c r="LLT26" s="205"/>
      <c r="LLU26" s="205"/>
      <c r="LLV26" s="205"/>
      <c r="LLW26" s="205"/>
      <c r="LLX26" s="205"/>
      <c r="LLY26" s="205"/>
      <c r="LLZ26" s="205"/>
      <c r="LMA26" s="205"/>
      <c r="LMB26" s="205"/>
      <c r="LMC26" s="205"/>
      <c r="LMD26" s="205"/>
      <c r="LME26" s="205"/>
      <c r="LMF26" s="205"/>
      <c r="LMG26" s="205"/>
      <c r="LMH26" s="205"/>
      <c r="LMI26" s="205"/>
      <c r="LMJ26" s="205"/>
      <c r="LMK26" s="205"/>
      <c r="LML26" s="205"/>
      <c r="LMM26" s="205"/>
      <c r="LMN26" s="205"/>
      <c r="LMO26" s="205"/>
      <c r="LMP26" s="205"/>
      <c r="LMQ26" s="205"/>
      <c r="LMR26" s="205"/>
      <c r="LMS26" s="205"/>
      <c r="LMT26" s="205"/>
      <c r="LMU26" s="205"/>
      <c r="LMV26" s="205"/>
      <c r="LMW26" s="205"/>
      <c r="LMX26" s="205"/>
      <c r="LMY26" s="205"/>
      <c r="LMZ26" s="205"/>
      <c r="LNA26" s="205"/>
      <c r="LNB26" s="205"/>
      <c r="LNC26" s="205"/>
      <c r="LND26" s="205"/>
      <c r="LNE26" s="205"/>
      <c r="LNF26" s="205"/>
      <c r="LNG26" s="205"/>
      <c r="LNH26" s="205"/>
      <c r="LNI26" s="205"/>
      <c r="LNJ26" s="205"/>
      <c r="LNK26" s="205"/>
      <c r="LNL26" s="205"/>
      <c r="LNM26" s="205"/>
      <c r="LNN26" s="205"/>
      <c r="LNO26" s="205"/>
      <c r="LNP26" s="205"/>
      <c r="LNQ26" s="205"/>
      <c r="LNR26" s="205"/>
      <c r="LNS26" s="205"/>
      <c r="LNT26" s="205"/>
      <c r="LNU26" s="205"/>
      <c r="LNV26" s="205"/>
      <c r="LNW26" s="205"/>
      <c r="LNX26" s="205"/>
      <c r="LNY26" s="205"/>
      <c r="LNZ26" s="205"/>
      <c r="LOA26" s="205"/>
      <c r="LOB26" s="205"/>
      <c r="LOC26" s="205"/>
      <c r="LOD26" s="205"/>
      <c r="LOE26" s="205"/>
      <c r="LOF26" s="205"/>
      <c r="LOG26" s="205"/>
      <c r="LOH26" s="205"/>
      <c r="LOI26" s="205"/>
      <c r="LOJ26" s="205"/>
      <c r="LOK26" s="205"/>
      <c r="LOL26" s="205"/>
      <c r="LOM26" s="205"/>
      <c r="LON26" s="205"/>
      <c r="LOO26" s="205"/>
      <c r="LOP26" s="205"/>
      <c r="LOQ26" s="205"/>
      <c r="LOR26" s="205"/>
      <c r="LOS26" s="205"/>
      <c r="LOT26" s="205"/>
      <c r="LOU26" s="205"/>
      <c r="LOV26" s="205"/>
      <c r="LOW26" s="205"/>
      <c r="LOX26" s="205"/>
      <c r="LOY26" s="205"/>
      <c r="LOZ26" s="205"/>
      <c r="LPA26" s="205"/>
      <c r="LPB26" s="205"/>
      <c r="LPC26" s="205"/>
      <c r="LPD26" s="205"/>
      <c r="LPE26" s="205"/>
      <c r="LPF26" s="205"/>
      <c r="LPG26" s="205"/>
      <c r="LPH26" s="205"/>
      <c r="LPI26" s="205"/>
      <c r="LPJ26" s="205"/>
      <c r="LPK26" s="205"/>
      <c r="LPL26" s="205"/>
      <c r="LPM26" s="205"/>
      <c r="LPN26" s="205"/>
      <c r="LPO26" s="205"/>
      <c r="LPP26" s="205"/>
      <c r="LPQ26" s="205"/>
      <c r="LPR26" s="205"/>
      <c r="LPS26" s="205"/>
      <c r="LPT26" s="205"/>
      <c r="LPU26" s="205"/>
      <c r="LPV26" s="205"/>
      <c r="LPW26" s="205"/>
      <c r="LPX26" s="205"/>
      <c r="LPY26" s="205"/>
      <c r="LPZ26" s="205"/>
      <c r="LQA26" s="205"/>
      <c r="LQB26" s="205"/>
      <c r="LQC26" s="205"/>
      <c r="LQD26" s="205"/>
      <c r="LQE26" s="205"/>
      <c r="LQF26" s="205"/>
      <c r="LQG26" s="205"/>
      <c r="LQH26" s="205"/>
      <c r="LQI26" s="205"/>
      <c r="LQJ26" s="205"/>
      <c r="LQK26" s="205"/>
      <c r="LQL26" s="205"/>
      <c r="LQM26" s="205"/>
      <c r="LQN26" s="205"/>
      <c r="LQO26" s="205"/>
      <c r="LQP26" s="205"/>
      <c r="LQQ26" s="205"/>
      <c r="LQR26" s="205"/>
      <c r="LQS26" s="205"/>
      <c r="LQT26" s="205"/>
      <c r="LQU26" s="205"/>
      <c r="LQV26" s="205"/>
      <c r="LQW26" s="205"/>
      <c r="LQX26" s="205"/>
      <c r="LQY26" s="205"/>
      <c r="LQZ26" s="205"/>
      <c r="LRA26" s="205"/>
      <c r="LRB26" s="205"/>
      <c r="LRC26" s="205"/>
      <c r="LRD26" s="205"/>
      <c r="LRE26" s="205"/>
      <c r="LRF26" s="205"/>
      <c r="LRG26" s="205"/>
      <c r="LRH26" s="205"/>
      <c r="LRI26" s="205"/>
      <c r="LRJ26" s="205"/>
      <c r="LRK26" s="205"/>
      <c r="LRL26" s="205"/>
      <c r="LRM26" s="205"/>
      <c r="LRN26" s="205"/>
      <c r="LRO26" s="205"/>
      <c r="LRP26" s="205"/>
      <c r="LRQ26" s="205"/>
      <c r="LRR26" s="205"/>
      <c r="LRS26" s="205"/>
      <c r="LRT26" s="205"/>
      <c r="LRU26" s="205"/>
      <c r="LRV26" s="205"/>
      <c r="LRW26" s="205"/>
      <c r="LRX26" s="205"/>
      <c r="LRY26" s="205"/>
      <c r="LRZ26" s="205"/>
      <c r="LSA26" s="205"/>
      <c r="LSB26" s="205"/>
      <c r="LSC26" s="205"/>
      <c r="LSD26" s="205"/>
      <c r="LSE26" s="205"/>
      <c r="LSF26" s="205"/>
      <c r="LSG26" s="205"/>
      <c r="LSH26" s="205"/>
      <c r="LSI26" s="205"/>
      <c r="LSJ26" s="205"/>
      <c r="LSK26" s="205"/>
      <c r="LSL26" s="205"/>
      <c r="LSM26" s="205"/>
      <c r="LSN26" s="205"/>
      <c r="LSO26" s="205"/>
      <c r="LSP26" s="205"/>
      <c r="LSQ26" s="205"/>
      <c r="LSR26" s="205"/>
      <c r="LSS26" s="205"/>
      <c r="LST26" s="205"/>
      <c r="LSU26" s="205"/>
      <c r="LSV26" s="205"/>
      <c r="LSW26" s="205"/>
      <c r="LSX26" s="205"/>
      <c r="LSY26" s="205"/>
      <c r="LSZ26" s="205"/>
      <c r="LTA26" s="205"/>
      <c r="LTB26" s="205"/>
      <c r="LTC26" s="205"/>
      <c r="LTD26" s="205"/>
      <c r="LTE26" s="205"/>
      <c r="LTF26" s="205"/>
      <c r="LTG26" s="205"/>
      <c r="LTH26" s="205"/>
      <c r="LTI26" s="205"/>
      <c r="LTJ26" s="205"/>
      <c r="LTK26" s="205"/>
      <c r="LTL26" s="205"/>
      <c r="LTM26" s="205"/>
      <c r="LTN26" s="205"/>
      <c r="LTO26" s="205"/>
      <c r="LTP26" s="205"/>
      <c r="LTQ26" s="205"/>
      <c r="LTR26" s="205"/>
      <c r="LTS26" s="205"/>
      <c r="LTT26" s="205"/>
      <c r="LTU26" s="205"/>
      <c r="LTV26" s="205"/>
      <c r="LTW26" s="205"/>
      <c r="LTX26" s="205"/>
      <c r="LTY26" s="205"/>
      <c r="LTZ26" s="205"/>
      <c r="LUA26" s="205"/>
      <c r="LUB26" s="205"/>
      <c r="LUC26" s="205"/>
      <c r="LUD26" s="205"/>
      <c r="LUE26" s="205"/>
      <c r="LUF26" s="205"/>
      <c r="LUG26" s="205"/>
      <c r="LUH26" s="205"/>
      <c r="LUI26" s="205"/>
      <c r="LUJ26" s="205"/>
      <c r="LUK26" s="205"/>
      <c r="LUL26" s="205"/>
      <c r="LUM26" s="205"/>
      <c r="LUN26" s="205"/>
      <c r="LUO26" s="205"/>
      <c r="LUP26" s="205"/>
      <c r="LUQ26" s="205"/>
      <c r="LUR26" s="205"/>
      <c r="LUS26" s="205"/>
      <c r="LUT26" s="205"/>
      <c r="LUU26" s="205"/>
      <c r="LUV26" s="205"/>
      <c r="LUW26" s="205"/>
      <c r="LUX26" s="205"/>
      <c r="LUY26" s="205"/>
      <c r="LUZ26" s="205"/>
      <c r="LVA26" s="205"/>
      <c r="LVB26" s="205"/>
      <c r="LVC26" s="205"/>
      <c r="LVD26" s="205"/>
      <c r="LVE26" s="205"/>
      <c r="LVF26" s="205"/>
      <c r="LVG26" s="205"/>
      <c r="LVH26" s="205"/>
      <c r="LVI26" s="205"/>
      <c r="LVJ26" s="205"/>
      <c r="LVK26" s="205"/>
      <c r="LVL26" s="205"/>
      <c r="LVM26" s="205"/>
      <c r="LVN26" s="205"/>
      <c r="LVO26" s="205"/>
      <c r="LVP26" s="205"/>
      <c r="LVQ26" s="205"/>
      <c r="LVR26" s="205"/>
      <c r="LVS26" s="205"/>
      <c r="LVT26" s="205"/>
      <c r="LVU26" s="205"/>
      <c r="LVV26" s="205"/>
      <c r="LVW26" s="205"/>
      <c r="LVX26" s="205"/>
      <c r="LVY26" s="205"/>
      <c r="LVZ26" s="205"/>
      <c r="LWA26" s="205"/>
      <c r="LWB26" s="205"/>
      <c r="LWC26" s="205"/>
      <c r="LWD26" s="205"/>
      <c r="LWE26" s="205"/>
      <c r="LWF26" s="205"/>
      <c r="LWG26" s="205"/>
      <c r="LWH26" s="205"/>
      <c r="LWI26" s="205"/>
      <c r="LWJ26" s="205"/>
      <c r="LWK26" s="205"/>
      <c r="LWL26" s="205"/>
      <c r="LWM26" s="205"/>
      <c r="LWN26" s="205"/>
      <c r="LWO26" s="205"/>
      <c r="LWP26" s="205"/>
      <c r="LWQ26" s="205"/>
      <c r="LWR26" s="205"/>
      <c r="LWS26" s="205"/>
      <c r="LWT26" s="205"/>
      <c r="LWU26" s="205"/>
      <c r="LWV26" s="205"/>
      <c r="LWW26" s="205"/>
      <c r="LWX26" s="205"/>
      <c r="LWY26" s="205"/>
      <c r="LWZ26" s="205"/>
      <c r="LXA26" s="205"/>
      <c r="LXB26" s="205"/>
      <c r="LXC26" s="205"/>
      <c r="LXD26" s="205"/>
      <c r="LXE26" s="205"/>
      <c r="LXF26" s="205"/>
      <c r="LXG26" s="205"/>
      <c r="LXH26" s="205"/>
      <c r="LXI26" s="205"/>
      <c r="LXJ26" s="205"/>
      <c r="LXK26" s="205"/>
      <c r="LXL26" s="205"/>
      <c r="LXM26" s="205"/>
      <c r="LXN26" s="205"/>
      <c r="LXO26" s="205"/>
      <c r="LXP26" s="205"/>
      <c r="LXQ26" s="205"/>
      <c r="LXR26" s="205"/>
      <c r="LXS26" s="205"/>
      <c r="LXT26" s="205"/>
      <c r="LXU26" s="205"/>
      <c r="LXV26" s="205"/>
      <c r="LXW26" s="205"/>
      <c r="LXX26" s="205"/>
      <c r="LXY26" s="205"/>
      <c r="LXZ26" s="205"/>
      <c r="LYA26" s="205"/>
      <c r="LYB26" s="205"/>
      <c r="LYC26" s="205"/>
      <c r="LYD26" s="205"/>
      <c r="LYE26" s="205"/>
      <c r="LYF26" s="205"/>
      <c r="LYG26" s="205"/>
      <c r="LYH26" s="205"/>
      <c r="LYI26" s="205"/>
      <c r="LYJ26" s="205"/>
      <c r="LYK26" s="205"/>
      <c r="LYL26" s="205"/>
      <c r="LYM26" s="205"/>
      <c r="LYN26" s="205"/>
      <c r="LYO26" s="205"/>
      <c r="LYP26" s="205"/>
      <c r="LYQ26" s="205"/>
      <c r="LYR26" s="205"/>
      <c r="LYS26" s="205"/>
      <c r="LYT26" s="205"/>
      <c r="LYU26" s="205"/>
      <c r="LYV26" s="205"/>
      <c r="LYW26" s="205"/>
      <c r="LYX26" s="205"/>
      <c r="LYY26" s="205"/>
      <c r="LYZ26" s="205"/>
      <c r="LZA26" s="205"/>
      <c r="LZB26" s="205"/>
      <c r="LZC26" s="205"/>
      <c r="LZD26" s="205"/>
      <c r="LZE26" s="205"/>
      <c r="LZF26" s="205"/>
      <c r="LZG26" s="205"/>
      <c r="LZH26" s="205"/>
      <c r="LZI26" s="205"/>
      <c r="LZJ26" s="205"/>
      <c r="LZK26" s="205"/>
      <c r="LZL26" s="205"/>
      <c r="LZM26" s="205"/>
      <c r="LZN26" s="205"/>
      <c r="LZO26" s="205"/>
      <c r="LZP26" s="205"/>
      <c r="LZQ26" s="205"/>
      <c r="LZR26" s="205"/>
      <c r="LZS26" s="205"/>
      <c r="LZT26" s="205"/>
      <c r="LZU26" s="205"/>
      <c r="LZV26" s="205"/>
      <c r="LZW26" s="205"/>
      <c r="LZX26" s="205"/>
      <c r="LZY26" s="205"/>
      <c r="LZZ26" s="205"/>
      <c r="MAA26" s="205"/>
      <c r="MAB26" s="205"/>
      <c r="MAC26" s="205"/>
      <c r="MAD26" s="205"/>
      <c r="MAE26" s="205"/>
      <c r="MAF26" s="205"/>
      <c r="MAG26" s="205"/>
      <c r="MAH26" s="205"/>
      <c r="MAI26" s="205"/>
      <c r="MAJ26" s="205"/>
      <c r="MAK26" s="205"/>
      <c r="MAL26" s="205"/>
      <c r="MAM26" s="205"/>
      <c r="MAN26" s="205"/>
      <c r="MAO26" s="205"/>
      <c r="MAP26" s="205"/>
      <c r="MAQ26" s="205"/>
      <c r="MAR26" s="205"/>
      <c r="MAS26" s="205"/>
      <c r="MAT26" s="205"/>
      <c r="MAU26" s="205"/>
      <c r="MAV26" s="205"/>
      <c r="MAW26" s="205"/>
      <c r="MAX26" s="205"/>
      <c r="MAY26" s="205"/>
      <c r="MAZ26" s="205"/>
      <c r="MBA26" s="205"/>
      <c r="MBB26" s="205"/>
      <c r="MBC26" s="205"/>
      <c r="MBD26" s="205"/>
      <c r="MBE26" s="205"/>
      <c r="MBF26" s="205"/>
      <c r="MBG26" s="205"/>
      <c r="MBH26" s="205"/>
      <c r="MBI26" s="205"/>
      <c r="MBJ26" s="205"/>
      <c r="MBK26" s="205"/>
      <c r="MBL26" s="205"/>
      <c r="MBM26" s="205"/>
      <c r="MBN26" s="205"/>
      <c r="MBO26" s="205"/>
      <c r="MBP26" s="205"/>
      <c r="MBQ26" s="205"/>
      <c r="MBR26" s="205"/>
      <c r="MBS26" s="205"/>
      <c r="MBT26" s="205"/>
      <c r="MBU26" s="205"/>
      <c r="MBV26" s="205"/>
      <c r="MBW26" s="205"/>
      <c r="MBX26" s="205"/>
      <c r="MBY26" s="205"/>
      <c r="MBZ26" s="205"/>
      <c r="MCA26" s="205"/>
      <c r="MCB26" s="205"/>
      <c r="MCC26" s="205"/>
      <c r="MCD26" s="205"/>
      <c r="MCE26" s="205"/>
      <c r="MCF26" s="205"/>
      <c r="MCG26" s="205"/>
      <c r="MCH26" s="205"/>
      <c r="MCI26" s="205"/>
      <c r="MCJ26" s="205"/>
      <c r="MCK26" s="205"/>
      <c r="MCL26" s="205"/>
      <c r="MCM26" s="205"/>
      <c r="MCN26" s="205"/>
      <c r="MCO26" s="205"/>
      <c r="MCP26" s="205"/>
      <c r="MCQ26" s="205"/>
      <c r="MCR26" s="205"/>
      <c r="MCS26" s="205"/>
      <c r="MCT26" s="205"/>
      <c r="MCU26" s="205"/>
      <c r="MCV26" s="205"/>
      <c r="MCW26" s="205"/>
      <c r="MCX26" s="205"/>
      <c r="MCY26" s="205"/>
      <c r="MCZ26" s="205"/>
      <c r="MDA26" s="205"/>
      <c r="MDB26" s="205"/>
      <c r="MDC26" s="205"/>
      <c r="MDD26" s="205"/>
      <c r="MDE26" s="205"/>
      <c r="MDF26" s="205"/>
      <c r="MDG26" s="205"/>
      <c r="MDH26" s="205"/>
      <c r="MDI26" s="205"/>
      <c r="MDJ26" s="205"/>
      <c r="MDK26" s="205"/>
      <c r="MDL26" s="205"/>
      <c r="MDM26" s="205"/>
      <c r="MDN26" s="205"/>
      <c r="MDO26" s="205"/>
      <c r="MDP26" s="205"/>
      <c r="MDQ26" s="205"/>
      <c r="MDR26" s="205"/>
      <c r="MDS26" s="205"/>
      <c r="MDT26" s="205"/>
      <c r="MDU26" s="205"/>
      <c r="MDV26" s="205"/>
      <c r="MDW26" s="205"/>
      <c r="MDX26" s="205"/>
      <c r="MDY26" s="205"/>
      <c r="MDZ26" s="205"/>
      <c r="MEA26" s="205"/>
      <c r="MEB26" s="205"/>
      <c r="MEC26" s="205"/>
      <c r="MED26" s="205"/>
      <c r="MEE26" s="205"/>
      <c r="MEF26" s="205"/>
      <c r="MEG26" s="205"/>
      <c r="MEH26" s="205"/>
      <c r="MEI26" s="205"/>
      <c r="MEJ26" s="205"/>
      <c r="MEK26" s="205"/>
      <c r="MEL26" s="205"/>
      <c r="MEM26" s="205"/>
      <c r="MEN26" s="205"/>
      <c r="MEO26" s="205"/>
      <c r="MEP26" s="205"/>
      <c r="MEQ26" s="205"/>
      <c r="MER26" s="205"/>
      <c r="MES26" s="205"/>
      <c r="MET26" s="205"/>
      <c r="MEU26" s="205"/>
      <c r="MEV26" s="205"/>
      <c r="MEW26" s="205"/>
      <c r="MEX26" s="205"/>
      <c r="MEY26" s="205"/>
      <c r="MEZ26" s="205"/>
      <c r="MFA26" s="205"/>
      <c r="MFB26" s="205"/>
      <c r="MFC26" s="205"/>
      <c r="MFD26" s="205"/>
      <c r="MFE26" s="205"/>
      <c r="MFF26" s="205"/>
      <c r="MFG26" s="205"/>
      <c r="MFH26" s="205"/>
      <c r="MFI26" s="205"/>
      <c r="MFJ26" s="205"/>
      <c r="MFK26" s="205"/>
      <c r="MFL26" s="205"/>
      <c r="MFM26" s="205"/>
      <c r="MFN26" s="205"/>
      <c r="MFO26" s="205"/>
      <c r="MFP26" s="205"/>
      <c r="MFQ26" s="205"/>
      <c r="MFR26" s="205"/>
      <c r="MFS26" s="205"/>
      <c r="MFT26" s="205"/>
      <c r="MFU26" s="205"/>
      <c r="MFV26" s="205"/>
      <c r="MFW26" s="205"/>
      <c r="MFX26" s="205"/>
      <c r="MFY26" s="205"/>
      <c r="MFZ26" s="205"/>
      <c r="MGA26" s="205"/>
      <c r="MGB26" s="205"/>
      <c r="MGC26" s="205"/>
      <c r="MGD26" s="205"/>
      <c r="MGE26" s="205"/>
      <c r="MGF26" s="205"/>
      <c r="MGG26" s="205"/>
      <c r="MGH26" s="205"/>
      <c r="MGI26" s="205"/>
      <c r="MGJ26" s="205"/>
      <c r="MGK26" s="205"/>
      <c r="MGL26" s="205"/>
      <c r="MGM26" s="205"/>
      <c r="MGN26" s="205"/>
      <c r="MGO26" s="205"/>
      <c r="MGP26" s="205"/>
      <c r="MGQ26" s="205"/>
      <c r="MGR26" s="205"/>
      <c r="MGS26" s="205"/>
      <c r="MGT26" s="205"/>
      <c r="MGU26" s="205"/>
      <c r="MGV26" s="205"/>
      <c r="MGW26" s="205"/>
      <c r="MGX26" s="205"/>
      <c r="MGY26" s="205"/>
      <c r="MGZ26" s="205"/>
      <c r="MHA26" s="205"/>
      <c r="MHB26" s="205"/>
      <c r="MHC26" s="205"/>
      <c r="MHD26" s="205"/>
      <c r="MHE26" s="205"/>
      <c r="MHF26" s="205"/>
      <c r="MHG26" s="205"/>
      <c r="MHH26" s="205"/>
      <c r="MHI26" s="205"/>
      <c r="MHJ26" s="205"/>
      <c r="MHK26" s="205"/>
      <c r="MHL26" s="205"/>
      <c r="MHM26" s="205"/>
      <c r="MHN26" s="205"/>
      <c r="MHO26" s="205"/>
      <c r="MHP26" s="205"/>
      <c r="MHQ26" s="205"/>
      <c r="MHR26" s="205"/>
      <c r="MHS26" s="205"/>
      <c r="MHT26" s="205"/>
      <c r="MHU26" s="205"/>
      <c r="MHV26" s="205"/>
      <c r="MHW26" s="205"/>
      <c r="MHX26" s="205"/>
      <c r="MHY26" s="205"/>
      <c r="MHZ26" s="205"/>
      <c r="MIA26" s="205"/>
      <c r="MIB26" s="205"/>
      <c r="MIC26" s="205"/>
      <c r="MID26" s="205"/>
      <c r="MIE26" s="205"/>
      <c r="MIF26" s="205"/>
      <c r="MIG26" s="205"/>
      <c r="MIH26" s="205"/>
      <c r="MII26" s="205"/>
      <c r="MIJ26" s="205"/>
      <c r="MIK26" s="205"/>
      <c r="MIL26" s="205"/>
      <c r="MIM26" s="205"/>
      <c r="MIN26" s="205"/>
      <c r="MIO26" s="205"/>
      <c r="MIP26" s="205"/>
      <c r="MIQ26" s="205"/>
      <c r="MIR26" s="205"/>
      <c r="MIS26" s="205"/>
      <c r="MIT26" s="205"/>
      <c r="MIU26" s="205"/>
      <c r="MIV26" s="205"/>
      <c r="MIW26" s="205"/>
      <c r="MIX26" s="205"/>
      <c r="MIY26" s="205"/>
      <c r="MIZ26" s="205"/>
      <c r="MJA26" s="205"/>
      <c r="MJB26" s="205"/>
      <c r="MJC26" s="205"/>
      <c r="MJD26" s="205"/>
      <c r="MJE26" s="205"/>
      <c r="MJF26" s="205"/>
      <c r="MJG26" s="205"/>
      <c r="MJH26" s="205"/>
      <c r="MJI26" s="205"/>
      <c r="MJJ26" s="205"/>
      <c r="MJK26" s="205"/>
      <c r="MJL26" s="205"/>
      <c r="MJM26" s="205"/>
      <c r="MJN26" s="205"/>
      <c r="MJO26" s="205"/>
      <c r="MJP26" s="205"/>
      <c r="MJQ26" s="205"/>
      <c r="MJR26" s="205"/>
      <c r="MJS26" s="205"/>
      <c r="MJT26" s="205"/>
      <c r="MJU26" s="205"/>
      <c r="MJV26" s="205"/>
      <c r="MJW26" s="205"/>
      <c r="MJX26" s="205"/>
      <c r="MJY26" s="205"/>
      <c r="MJZ26" s="205"/>
      <c r="MKA26" s="205"/>
      <c r="MKB26" s="205"/>
      <c r="MKC26" s="205"/>
      <c r="MKD26" s="205"/>
      <c r="MKE26" s="205"/>
      <c r="MKF26" s="205"/>
      <c r="MKG26" s="205"/>
      <c r="MKH26" s="205"/>
      <c r="MKI26" s="205"/>
      <c r="MKJ26" s="205"/>
      <c r="MKK26" s="205"/>
      <c r="MKL26" s="205"/>
      <c r="MKM26" s="205"/>
      <c r="MKN26" s="205"/>
      <c r="MKO26" s="205"/>
      <c r="MKP26" s="205"/>
      <c r="MKQ26" s="205"/>
      <c r="MKR26" s="205"/>
      <c r="MKS26" s="205"/>
      <c r="MKT26" s="205"/>
      <c r="MKU26" s="205"/>
      <c r="MKV26" s="205"/>
      <c r="MKW26" s="205"/>
      <c r="MKX26" s="205"/>
      <c r="MKY26" s="205"/>
      <c r="MKZ26" s="205"/>
      <c r="MLA26" s="205"/>
      <c r="MLB26" s="205"/>
      <c r="MLC26" s="205"/>
      <c r="MLD26" s="205"/>
      <c r="MLE26" s="205"/>
      <c r="MLF26" s="205"/>
      <c r="MLG26" s="205"/>
      <c r="MLH26" s="205"/>
      <c r="MLI26" s="205"/>
      <c r="MLJ26" s="205"/>
      <c r="MLK26" s="205"/>
      <c r="MLL26" s="205"/>
      <c r="MLM26" s="205"/>
      <c r="MLN26" s="205"/>
      <c r="MLO26" s="205"/>
      <c r="MLP26" s="205"/>
      <c r="MLQ26" s="205"/>
      <c r="MLR26" s="205"/>
      <c r="MLS26" s="205"/>
      <c r="MLT26" s="205"/>
      <c r="MLU26" s="205"/>
      <c r="MLV26" s="205"/>
      <c r="MLW26" s="205"/>
      <c r="MLX26" s="205"/>
      <c r="MLY26" s="205"/>
      <c r="MLZ26" s="205"/>
      <c r="MMA26" s="205"/>
      <c r="MMB26" s="205"/>
      <c r="MMC26" s="205"/>
      <c r="MMD26" s="205"/>
      <c r="MME26" s="205"/>
      <c r="MMF26" s="205"/>
      <c r="MMG26" s="205"/>
      <c r="MMH26" s="205"/>
      <c r="MMI26" s="205"/>
      <c r="MMJ26" s="205"/>
      <c r="MMK26" s="205"/>
      <c r="MML26" s="205"/>
      <c r="MMM26" s="205"/>
      <c r="MMN26" s="205"/>
      <c r="MMO26" s="205"/>
      <c r="MMP26" s="205"/>
      <c r="MMQ26" s="205"/>
      <c r="MMR26" s="205"/>
      <c r="MMS26" s="205"/>
      <c r="MMT26" s="205"/>
      <c r="MMU26" s="205"/>
      <c r="MMV26" s="205"/>
      <c r="MMW26" s="205"/>
      <c r="MMX26" s="205"/>
      <c r="MMY26" s="205"/>
      <c r="MMZ26" s="205"/>
      <c r="MNA26" s="205"/>
      <c r="MNB26" s="205"/>
      <c r="MNC26" s="205"/>
      <c r="MND26" s="205"/>
      <c r="MNE26" s="205"/>
      <c r="MNF26" s="205"/>
      <c r="MNG26" s="205"/>
      <c r="MNH26" s="205"/>
      <c r="MNI26" s="205"/>
      <c r="MNJ26" s="205"/>
      <c r="MNK26" s="205"/>
      <c r="MNL26" s="205"/>
      <c r="MNM26" s="205"/>
      <c r="MNN26" s="205"/>
      <c r="MNO26" s="205"/>
      <c r="MNP26" s="205"/>
      <c r="MNQ26" s="205"/>
      <c r="MNR26" s="205"/>
      <c r="MNS26" s="205"/>
      <c r="MNT26" s="205"/>
      <c r="MNU26" s="205"/>
      <c r="MNV26" s="205"/>
      <c r="MNW26" s="205"/>
      <c r="MNX26" s="205"/>
      <c r="MNY26" s="205"/>
      <c r="MNZ26" s="205"/>
      <c r="MOA26" s="205"/>
      <c r="MOB26" s="205"/>
      <c r="MOC26" s="205"/>
      <c r="MOD26" s="205"/>
      <c r="MOE26" s="205"/>
      <c r="MOF26" s="205"/>
      <c r="MOG26" s="205"/>
      <c r="MOH26" s="205"/>
      <c r="MOI26" s="205"/>
      <c r="MOJ26" s="205"/>
      <c r="MOK26" s="205"/>
      <c r="MOL26" s="205"/>
      <c r="MOM26" s="205"/>
      <c r="MON26" s="205"/>
      <c r="MOO26" s="205"/>
      <c r="MOP26" s="205"/>
      <c r="MOQ26" s="205"/>
      <c r="MOR26" s="205"/>
      <c r="MOS26" s="205"/>
      <c r="MOT26" s="205"/>
      <c r="MOU26" s="205"/>
      <c r="MOV26" s="205"/>
      <c r="MOW26" s="205"/>
      <c r="MOX26" s="205"/>
      <c r="MOY26" s="205"/>
      <c r="MOZ26" s="205"/>
      <c r="MPA26" s="205"/>
      <c r="MPB26" s="205"/>
      <c r="MPC26" s="205"/>
      <c r="MPD26" s="205"/>
      <c r="MPE26" s="205"/>
      <c r="MPF26" s="205"/>
      <c r="MPG26" s="205"/>
      <c r="MPH26" s="205"/>
      <c r="MPI26" s="205"/>
      <c r="MPJ26" s="205"/>
      <c r="MPK26" s="205"/>
      <c r="MPL26" s="205"/>
      <c r="MPM26" s="205"/>
      <c r="MPN26" s="205"/>
      <c r="MPO26" s="205"/>
      <c r="MPP26" s="205"/>
      <c r="MPQ26" s="205"/>
      <c r="MPR26" s="205"/>
      <c r="MPS26" s="205"/>
      <c r="MPT26" s="205"/>
      <c r="MPU26" s="205"/>
      <c r="MPV26" s="205"/>
      <c r="MPW26" s="205"/>
      <c r="MPX26" s="205"/>
      <c r="MPY26" s="205"/>
      <c r="MPZ26" s="205"/>
      <c r="MQA26" s="205"/>
      <c r="MQB26" s="205"/>
      <c r="MQC26" s="205"/>
      <c r="MQD26" s="205"/>
      <c r="MQE26" s="205"/>
      <c r="MQF26" s="205"/>
      <c r="MQG26" s="205"/>
      <c r="MQH26" s="205"/>
      <c r="MQI26" s="205"/>
      <c r="MQJ26" s="205"/>
      <c r="MQK26" s="205"/>
      <c r="MQL26" s="205"/>
      <c r="MQM26" s="205"/>
      <c r="MQN26" s="205"/>
      <c r="MQO26" s="205"/>
      <c r="MQP26" s="205"/>
      <c r="MQQ26" s="205"/>
      <c r="MQR26" s="205"/>
      <c r="MQS26" s="205"/>
      <c r="MQT26" s="205"/>
      <c r="MQU26" s="205"/>
      <c r="MQV26" s="205"/>
      <c r="MQW26" s="205"/>
      <c r="MQX26" s="205"/>
      <c r="MQY26" s="205"/>
      <c r="MQZ26" s="205"/>
      <c r="MRA26" s="205"/>
      <c r="MRB26" s="205"/>
      <c r="MRC26" s="205"/>
      <c r="MRD26" s="205"/>
      <c r="MRE26" s="205"/>
      <c r="MRF26" s="205"/>
      <c r="MRG26" s="205"/>
      <c r="MRH26" s="205"/>
      <c r="MRI26" s="205"/>
      <c r="MRJ26" s="205"/>
      <c r="MRK26" s="205"/>
      <c r="MRL26" s="205"/>
      <c r="MRM26" s="205"/>
      <c r="MRN26" s="205"/>
      <c r="MRO26" s="205"/>
      <c r="MRP26" s="205"/>
      <c r="MRQ26" s="205"/>
      <c r="MRR26" s="205"/>
      <c r="MRS26" s="205"/>
      <c r="MRT26" s="205"/>
      <c r="MRU26" s="205"/>
      <c r="MRV26" s="205"/>
      <c r="MRW26" s="205"/>
      <c r="MRX26" s="205"/>
      <c r="MRY26" s="205"/>
      <c r="MRZ26" s="205"/>
      <c r="MSA26" s="205"/>
      <c r="MSB26" s="205"/>
      <c r="MSC26" s="205"/>
      <c r="MSD26" s="205"/>
      <c r="MSE26" s="205"/>
      <c r="MSF26" s="205"/>
      <c r="MSG26" s="205"/>
      <c r="MSH26" s="205"/>
      <c r="MSI26" s="205"/>
      <c r="MSJ26" s="205"/>
      <c r="MSK26" s="205"/>
      <c r="MSL26" s="205"/>
      <c r="MSM26" s="205"/>
      <c r="MSN26" s="205"/>
      <c r="MSO26" s="205"/>
      <c r="MSP26" s="205"/>
      <c r="MSQ26" s="205"/>
      <c r="MSR26" s="205"/>
      <c r="MSS26" s="205"/>
      <c r="MST26" s="205"/>
      <c r="MSU26" s="205"/>
      <c r="MSV26" s="205"/>
      <c r="MSW26" s="205"/>
      <c r="MSX26" s="205"/>
      <c r="MSY26" s="205"/>
      <c r="MSZ26" s="205"/>
      <c r="MTA26" s="205"/>
      <c r="MTB26" s="205"/>
      <c r="MTC26" s="205"/>
      <c r="MTD26" s="205"/>
      <c r="MTE26" s="205"/>
      <c r="MTF26" s="205"/>
      <c r="MTG26" s="205"/>
      <c r="MTH26" s="205"/>
      <c r="MTI26" s="205"/>
      <c r="MTJ26" s="205"/>
      <c r="MTK26" s="205"/>
      <c r="MTL26" s="205"/>
      <c r="MTM26" s="205"/>
      <c r="MTN26" s="205"/>
      <c r="MTO26" s="205"/>
      <c r="MTP26" s="205"/>
      <c r="MTQ26" s="205"/>
      <c r="MTR26" s="205"/>
      <c r="MTS26" s="205"/>
      <c r="MTT26" s="205"/>
      <c r="MTU26" s="205"/>
      <c r="MTV26" s="205"/>
      <c r="MTW26" s="205"/>
      <c r="MTX26" s="205"/>
      <c r="MTY26" s="205"/>
      <c r="MTZ26" s="205"/>
      <c r="MUA26" s="205"/>
      <c r="MUB26" s="205"/>
      <c r="MUC26" s="205"/>
      <c r="MUD26" s="205"/>
      <c r="MUE26" s="205"/>
      <c r="MUF26" s="205"/>
      <c r="MUG26" s="205"/>
      <c r="MUH26" s="205"/>
      <c r="MUI26" s="205"/>
      <c r="MUJ26" s="205"/>
      <c r="MUK26" s="205"/>
      <c r="MUL26" s="205"/>
      <c r="MUM26" s="205"/>
      <c r="MUN26" s="205"/>
      <c r="MUO26" s="205"/>
      <c r="MUP26" s="205"/>
      <c r="MUQ26" s="205"/>
      <c r="MUR26" s="205"/>
      <c r="MUS26" s="205"/>
      <c r="MUT26" s="205"/>
      <c r="MUU26" s="205"/>
      <c r="MUV26" s="205"/>
      <c r="MUW26" s="205"/>
      <c r="MUX26" s="205"/>
      <c r="MUY26" s="205"/>
      <c r="MUZ26" s="205"/>
      <c r="MVA26" s="205"/>
      <c r="MVB26" s="205"/>
      <c r="MVC26" s="205"/>
      <c r="MVD26" s="205"/>
      <c r="MVE26" s="205"/>
      <c r="MVF26" s="205"/>
      <c r="MVG26" s="205"/>
      <c r="MVH26" s="205"/>
      <c r="MVI26" s="205"/>
      <c r="MVJ26" s="205"/>
      <c r="MVK26" s="205"/>
      <c r="MVL26" s="205"/>
      <c r="MVM26" s="205"/>
      <c r="MVN26" s="205"/>
      <c r="MVO26" s="205"/>
      <c r="MVP26" s="205"/>
      <c r="MVQ26" s="205"/>
      <c r="MVR26" s="205"/>
      <c r="MVS26" s="205"/>
      <c r="MVT26" s="205"/>
      <c r="MVU26" s="205"/>
      <c r="MVV26" s="205"/>
      <c r="MVW26" s="205"/>
      <c r="MVX26" s="205"/>
      <c r="MVY26" s="205"/>
      <c r="MVZ26" s="205"/>
      <c r="MWA26" s="205"/>
      <c r="MWB26" s="205"/>
      <c r="MWC26" s="205"/>
      <c r="MWD26" s="205"/>
      <c r="MWE26" s="205"/>
      <c r="MWF26" s="205"/>
      <c r="MWG26" s="205"/>
      <c r="MWH26" s="205"/>
      <c r="MWI26" s="205"/>
      <c r="MWJ26" s="205"/>
      <c r="MWK26" s="205"/>
      <c r="MWL26" s="205"/>
      <c r="MWM26" s="205"/>
      <c r="MWN26" s="205"/>
      <c r="MWO26" s="205"/>
      <c r="MWP26" s="205"/>
      <c r="MWQ26" s="205"/>
      <c r="MWR26" s="205"/>
      <c r="MWS26" s="205"/>
      <c r="MWT26" s="205"/>
      <c r="MWU26" s="205"/>
      <c r="MWV26" s="205"/>
      <c r="MWW26" s="205"/>
      <c r="MWX26" s="205"/>
      <c r="MWY26" s="205"/>
      <c r="MWZ26" s="205"/>
      <c r="MXA26" s="205"/>
      <c r="MXB26" s="205"/>
      <c r="MXC26" s="205"/>
      <c r="MXD26" s="205"/>
      <c r="MXE26" s="205"/>
      <c r="MXF26" s="205"/>
      <c r="MXG26" s="205"/>
      <c r="MXH26" s="205"/>
      <c r="MXI26" s="205"/>
      <c r="MXJ26" s="205"/>
      <c r="MXK26" s="205"/>
      <c r="MXL26" s="205"/>
      <c r="MXM26" s="205"/>
      <c r="MXN26" s="205"/>
      <c r="MXO26" s="205"/>
      <c r="MXP26" s="205"/>
      <c r="MXQ26" s="205"/>
      <c r="MXR26" s="205"/>
      <c r="MXS26" s="205"/>
      <c r="MXT26" s="205"/>
      <c r="MXU26" s="205"/>
      <c r="MXV26" s="205"/>
      <c r="MXW26" s="205"/>
      <c r="MXX26" s="205"/>
      <c r="MXY26" s="205"/>
      <c r="MXZ26" s="205"/>
      <c r="MYA26" s="205"/>
      <c r="MYB26" s="205"/>
      <c r="MYC26" s="205"/>
      <c r="MYD26" s="205"/>
      <c r="MYE26" s="205"/>
      <c r="MYF26" s="205"/>
      <c r="MYG26" s="205"/>
      <c r="MYH26" s="205"/>
      <c r="MYI26" s="205"/>
      <c r="MYJ26" s="205"/>
      <c r="MYK26" s="205"/>
      <c r="MYL26" s="205"/>
      <c r="MYM26" s="205"/>
      <c r="MYN26" s="205"/>
      <c r="MYO26" s="205"/>
      <c r="MYP26" s="205"/>
      <c r="MYQ26" s="205"/>
      <c r="MYR26" s="205"/>
      <c r="MYS26" s="205"/>
      <c r="MYT26" s="205"/>
      <c r="MYU26" s="205"/>
      <c r="MYV26" s="205"/>
      <c r="MYW26" s="205"/>
      <c r="MYX26" s="205"/>
      <c r="MYY26" s="205"/>
      <c r="MYZ26" s="205"/>
      <c r="MZA26" s="205"/>
      <c r="MZB26" s="205"/>
      <c r="MZC26" s="205"/>
      <c r="MZD26" s="205"/>
      <c r="MZE26" s="205"/>
      <c r="MZF26" s="205"/>
      <c r="MZG26" s="205"/>
      <c r="MZH26" s="205"/>
      <c r="MZI26" s="205"/>
      <c r="MZJ26" s="205"/>
      <c r="MZK26" s="205"/>
      <c r="MZL26" s="205"/>
      <c r="MZM26" s="205"/>
      <c r="MZN26" s="205"/>
      <c r="MZO26" s="205"/>
      <c r="MZP26" s="205"/>
      <c r="MZQ26" s="205"/>
      <c r="MZR26" s="205"/>
      <c r="MZS26" s="205"/>
      <c r="MZT26" s="205"/>
      <c r="MZU26" s="205"/>
      <c r="MZV26" s="205"/>
      <c r="MZW26" s="205"/>
      <c r="MZX26" s="205"/>
      <c r="MZY26" s="205"/>
      <c r="MZZ26" s="205"/>
      <c r="NAA26" s="205"/>
      <c r="NAB26" s="205"/>
      <c r="NAC26" s="205"/>
      <c r="NAD26" s="205"/>
      <c r="NAE26" s="205"/>
      <c r="NAF26" s="205"/>
      <c r="NAG26" s="205"/>
      <c r="NAH26" s="205"/>
      <c r="NAI26" s="205"/>
      <c r="NAJ26" s="205"/>
      <c r="NAK26" s="205"/>
      <c r="NAL26" s="205"/>
      <c r="NAM26" s="205"/>
      <c r="NAN26" s="205"/>
      <c r="NAO26" s="205"/>
      <c r="NAP26" s="205"/>
      <c r="NAQ26" s="205"/>
      <c r="NAR26" s="205"/>
      <c r="NAS26" s="205"/>
      <c r="NAT26" s="205"/>
      <c r="NAU26" s="205"/>
      <c r="NAV26" s="205"/>
      <c r="NAW26" s="205"/>
      <c r="NAX26" s="205"/>
      <c r="NAY26" s="205"/>
      <c r="NAZ26" s="205"/>
      <c r="NBA26" s="205"/>
      <c r="NBB26" s="205"/>
      <c r="NBC26" s="205"/>
      <c r="NBD26" s="205"/>
      <c r="NBE26" s="205"/>
      <c r="NBF26" s="205"/>
      <c r="NBG26" s="205"/>
      <c r="NBH26" s="205"/>
      <c r="NBI26" s="205"/>
      <c r="NBJ26" s="205"/>
      <c r="NBK26" s="205"/>
      <c r="NBL26" s="205"/>
      <c r="NBM26" s="205"/>
      <c r="NBN26" s="205"/>
      <c r="NBO26" s="205"/>
      <c r="NBP26" s="205"/>
      <c r="NBQ26" s="205"/>
      <c r="NBR26" s="205"/>
      <c r="NBS26" s="205"/>
      <c r="NBT26" s="205"/>
      <c r="NBU26" s="205"/>
      <c r="NBV26" s="205"/>
      <c r="NBW26" s="205"/>
      <c r="NBX26" s="205"/>
      <c r="NBY26" s="205"/>
      <c r="NBZ26" s="205"/>
      <c r="NCA26" s="205"/>
      <c r="NCB26" s="205"/>
      <c r="NCC26" s="205"/>
      <c r="NCD26" s="205"/>
      <c r="NCE26" s="205"/>
      <c r="NCF26" s="205"/>
      <c r="NCG26" s="205"/>
      <c r="NCH26" s="205"/>
      <c r="NCI26" s="205"/>
      <c r="NCJ26" s="205"/>
      <c r="NCK26" s="205"/>
      <c r="NCL26" s="205"/>
      <c r="NCM26" s="205"/>
      <c r="NCN26" s="205"/>
      <c r="NCO26" s="205"/>
      <c r="NCP26" s="205"/>
      <c r="NCQ26" s="205"/>
      <c r="NCR26" s="205"/>
      <c r="NCS26" s="205"/>
      <c r="NCT26" s="205"/>
      <c r="NCU26" s="205"/>
      <c r="NCV26" s="205"/>
      <c r="NCW26" s="205"/>
      <c r="NCX26" s="205"/>
      <c r="NCY26" s="205"/>
      <c r="NCZ26" s="205"/>
      <c r="NDA26" s="205"/>
      <c r="NDB26" s="205"/>
      <c r="NDC26" s="205"/>
      <c r="NDD26" s="205"/>
      <c r="NDE26" s="205"/>
      <c r="NDF26" s="205"/>
      <c r="NDG26" s="205"/>
      <c r="NDH26" s="205"/>
      <c r="NDI26" s="205"/>
      <c r="NDJ26" s="205"/>
      <c r="NDK26" s="205"/>
      <c r="NDL26" s="205"/>
      <c r="NDM26" s="205"/>
      <c r="NDN26" s="205"/>
      <c r="NDO26" s="205"/>
      <c r="NDP26" s="205"/>
      <c r="NDQ26" s="205"/>
      <c r="NDR26" s="205"/>
      <c r="NDS26" s="205"/>
      <c r="NDT26" s="205"/>
      <c r="NDU26" s="205"/>
      <c r="NDV26" s="205"/>
      <c r="NDW26" s="205"/>
      <c r="NDX26" s="205"/>
      <c r="NDY26" s="205"/>
      <c r="NDZ26" s="205"/>
      <c r="NEA26" s="205"/>
      <c r="NEB26" s="205"/>
      <c r="NEC26" s="205"/>
      <c r="NED26" s="205"/>
      <c r="NEE26" s="205"/>
      <c r="NEF26" s="205"/>
      <c r="NEG26" s="205"/>
      <c r="NEH26" s="205"/>
      <c r="NEI26" s="205"/>
      <c r="NEJ26" s="205"/>
      <c r="NEK26" s="205"/>
      <c r="NEL26" s="205"/>
      <c r="NEM26" s="205"/>
      <c r="NEN26" s="205"/>
      <c r="NEO26" s="205"/>
      <c r="NEP26" s="205"/>
      <c r="NEQ26" s="205"/>
      <c r="NER26" s="205"/>
      <c r="NES26" s="205"/>
      <c r="NET26" s="205"/>
      <c r="NEU26" s="205"/>
      <c r="NEV26" s="205"/>
      <c r="NEW26" s="205"/>
      <c r="NEX26" s="205"/>
      <c r="NEY26" s="205"/>
      <c r="NEZ26" s="205"/>
      <c r="NFA26" s="205"/>
      <c r="NFB26" s="205"/>
      <c r="NFC26" s="205"/>
      <c r="NFD26" s="205"/>
      <c r="NFE26" s="205"/>
      <c r="NFF26" s="205"/>
      <c r="NFG26" s="205"/>
      <c r="NFH26" s="205"/>
      <c r="NFI26" s="205"/>
      <c r="NFJ26" s="205"/>
      <c r="NFK26" s="205"/>
      <c r="NFL26" s="205"/>
      <c r="NFM26" s="205"/>
      <c r="NFN26" s="205"/>
      <c r="NFO26" s="205"/>
      <c r="NFP26" s="205"/>
      <c r="NFQ26" s="205"/>
      <c r="NFR26" s="205"/>
      <c r="NFS26" s="205"/>
      <c r="NFT26" s="205"/>
      <c r="NFU26" s="205"/>
      <c r="NFV26" s="205"/>
      <c r="NFW26" s="205"/>
      <c r="NFX26" s="205"/>
      <c r="NFY26" s="205"/>
      <c r="NFZ26" s="205"/>
      <c r="NGA26" s="205"/>
      <c r="NGB26" s="205"/>
      <c r="NGC26" s="205"/>
      <c r="NGD26" s="205"/>
      <c r="NGE26" s="205"/>
      <c r="NGF26" s="205"/>
      <c r="NGG26" s="205"/>
      <c r="NGH26" s="205"/>
      <c r="NGI26" s="205"/>
      <c r="NGJ26" s="205"/>
      <c r="NGK26" s="205"/>
      <c r="NGL26" s="205"/>
      <c r="NGM26" s="205"/>
      <c r="NGN26" s="205"/>
      <c r="NGO26" s="205"/>
      <c r="NGP26" s="205"/>
      <c r="NGQ26" s="205"/>
      <c r="NGR26" s="205"/>
      <c r="NGS26" s="205"/>
      <c r="NGT26" s="205"/>
      <c r="NGU26" s="205"/>
      <c r="NGV26" s="205"/>
      <c r="NGW26" s="205"/>
      <c r="NGX26" s="205"/>
      <c r="NGY26" s="205"/>
      <c r="NGZ26" s="205"/>
      <c r="NHA26" s="205"/>
      <c r="NHB26" s="205"/>
      <c r="NHC26" s="205"/>
      <c r="NHD26" s="205"/>
      <c r="NHE26" s="205"/>
      <c r="NHF26" s="205"/>
      <c r="NHG26" s="205"/>
      <c r="NHH26" s="205"/>
      <c r="NHI26" s="205"/>
      <c r="NHJ26" s="205"/>
      <c r="NHK26" s="205"/>
      <c r="NHL26" s="205"/>
      <c r="NHM26" s="205"/>
      <c r="NHN26" s="205"/>
      <c r="NHO26" s="205"/>
      <c r="NHP26" s="205"/>
      <c r="NHQ26" s="205"/>
      <c r="NHR26" s="205"/>
      <c r="NHS26" s="205"/>
      <c r="NHT26" s="205"/>
      <c r="NHU26" s="205"/>
      <c r="NHV26" s="205"/>
      <c r="NHW26" s="205"/>
      <c r="NHX26" s="205"/>
      <c r="NHY26" s="205"/>
      <c r="NHZ26" s="205"/>
      <c r="NIA26" s="205"/>
      <c r="NIB26" s="205"/>
      <c r="NIC26" s="205"/>
      <c r="NID26" s="205"/>
      <c r="NIE26" s="205"/>
      <c r="NIF26" s="205"/>
      <c r="NIG26" s="205"/>
      <c r="NIH26" s="205"/>
      <c r="NII26" s="205"/>
      <c r="NIJ26" s="205"/>
      <c r="NIK26" s="205"/>
      <c r="NIL26" s="205"/>
      <c r="NIM26" s="205"/>
      <c r="NIN26" s="205"/>
      <c r="NIO26" s="205"/>
      <c r="NIP26" s="205"/>
      <c r="NIQ26" s="205"/>
      <c r="NIR26" s="205"/>
      <c r="NIS26" s="205"/>
      <c r="NIT26" s="205"/>
      <c r="NIU26" s="205"/>
      <c r="NIV26" s="205"/>
      <c r="NIW26" s="205"/>
      <c r="NIX26" s="205"/>
      <c r="NIY26" s="205"/>
      <c r="NIZ26" s="205"/>
      <c r="NJA26" s="205"/>
      <c r="NJB26" s="205"/>
      <c r="NJC26" s="205"/>
      <c r="NJD26" s="205"/>
      <c r="NJE26" s="205"/>
      <c r="NJF26" s="205"/>
      <c r="NJG26" s="205"/>
      <c r="NJH26" s="205"/>
      <c r="NJI26" s="205"/>
      <c r="NJJ26" s="205"/>
      <c r="NJK26" s="205"/>
      <c r="NJL26" s="205"/>
      <c r="NJM26" s="205"/>
      <c r="NJN26" s="205"/>
      <c r="NJO26" s="205"/>
      <c r="NJP26" s="205"/>
      <c r="NJQ26" s="205"/>
      <c r="NJR26" s="205"/>
      <c r="NJS26" s="205"/>
      <c r="NJT26" s="205"/>
      <c r="NJU26" s="205"/>
      <c r="NJV26" s="205"/>
      <c r="NJW26" s="205"/>
      <c r="NJX26" s="205"/>
      <c r="NJY26" s="205"/>
      <c r="NJZ26" s="205"/>
      <c r="NKA26" s="205"/>
      <c r="NKB26" s="205"/>
      <c r="NKC26" s="205"/>
      <c r="NKD26" s="205"/>
      <c r="NKE26" s="205"/>
      <c r="NKF26" s="205"/>
      <c r="NKG26" s="205"/>
      <c r="NKH26" s="205"/>
      <c r="NKI26" s="205"/>
      <c r="NKJ26" s="205"/>
      <c r="NKK26" s="205"/>
      <c r="NKL26" s="205"/>
      <c r="NKM26" s="205"/>
      <c r="NKN26" s="205"/>
      <c r="NKO26" s="205"/>
      <c r="NKP26" s="205"/>
      <c r="NKQ26" s="205"/>
      <c r="NKR26" s="205"/>
      <c r="NKS26" s="205"/>
      <c r="NKT26" s="205"/>
      <c r="NKU26" s="205"/>
      <c r="NKV26" s="205"/>
      <c r="NKW26" s="205"/>
      <c r="NKX26" s="205"/>
      <c r="NKY26" s="205"/>
      <c r="NKZ26" s="205"/>
      <c r="NLA26" s="205"/>
      <c r="NLB26" s="205"/>
      <c r="NLC26" s="205"/>
      <c r="NLD26" s="205"/>
      <c r="NLE26" s="205"/>
      <c r="NLF26" s="205"/>
      <c r="NLG26" s="205"/>
      <c r="NLH26" s="205"/>
      <c r="NLI26" s="205"/>
      <c r="NLJ26" s="205"/>
      <c r="NLK26" s="205"/>
      <c r="NLL26" s="205"/>
      <c r="NLM26" s="205"/>
      <c r="NLN26" s="205"/>
      <c r="NLO26" s="205"/>
      <c r="NLP26" s="205"/>
      <c r="NLQ26" s="205"/>
      <c r="NLR26" s="205"/>
      <c r="NLS26" s="205"/>
      <c r="NLT26" s="205"/>
      <c r="NLU26" s="205"/>
      <c r="NLV26" s="205"/>
      <c r="NLW26" s="205"/>
      <c r="NLX26" s="205"/>
      <c r="NLY26" s="205"/>
      <c r="NLZ26" s="205"/>
      <c r="NMA26" s="205"/>
      <c r="NMB26" s="205"/>
      <c r="NMC26" s="205"/>
      <c r="NMD26" s="205"/>
      <c r="NME26" s="205"/>
      <c r="NMF26" s="205"/>
      <c r="NMG26" s="205"/>
      <c r="NMH26" s="205"/>
      <c r="NMI26" s="205"/>
      <c r="NMJ26" s="205"/>
      <c r="NMK26" s="205"/>
      <c r="NML26" s="205"/>
      <c r="NMM26" s="205"/>
      <c r="NMN26" s="205"/>
      <c r="NMO26" s="205"/>
      <c r="NMP26" s="205"/>
      <c r="NMQ26" s="205"/>
      <c r="NMR26" s="205"/>
      <c r="NMS26" s="205"/>
      <c r="NMT26" s="205"/>
      <c r="NMU26" s="205"/>
      <c r="NMV26" s="205"/>
      <c r="NMW26" s="205"/>
      <c r="NMX26" s="205"/>
      <c r="NMY26" s="205"/>
      <c r="NMZ26" s="205"/>
      <c r="NNA26" s="205"/>
      <c r="NNB26" s="205"/>
      <c r="NNC26" s="205"/>
      <c r="NND26" s="205"/>
      <c r="NNE26" s="205"/>
      <c r="NNF26" s="205"/>
      <c r="NNG26" s="205"/>
      <c r="NNH26" s="205"/>
      <c r="NNI26" s="205"/>
      <c r="NNJ26" s="205"/>
      <c r="NNK26" s="205"/>
      <c r="NNL26" s="205"/>
      <c r="NNM26" s="205"/>
      <c r="NNN26" s="205"/>
      <c r="NNO26" s="205"/>
      <c r="NNP26" s="205"/>
      <c r="NNQ26" s="205"/>
      <c r="NNR26" s="205"/>
      <c r="NNS26" s="205"/>
      <c r="NNT26" s="205"/>
      <c r="NNU26" s="205"/>
      <c r="NNV26" s="205"/>
      <c r="NNW26" s="205"/>
      <c r="NNX26" s="205"/>
      <c r="NNY26" s="205"/>
      <c r="NNZ26" s="205"/>
      <c r="NOA26" s="205"/>
      <c r="NOB26" s="205"/>
      <c r="NOC26" s="205"/>
      <c r="NOD26" s="205"/>
      <c r="NOE26" s="205"/>
      <c r="NOF26" s="205"/>
      <c r="NOG26" s="205"/>
      <c r="NOH26" s="205"/>
      <c r="NOI26" s="205"/>
      <c r="NOJ26" s="205"/>
      <c r="NOK26" s="205"/>
      <c r="NOL26" s="205"/>
      <c r="NOM26" s="205"/>
      <c r="NON26" s="205"/>
      <c r="NOO26" s="205"/>
      <c r="NOP26" s="205"/>
      <c r="NOQ26" s="205"/>
      <c r="NOR26" s="205"/>
      <c r="NOS26" s="205"/>
      <c r="NOT26" s="205"/>
      <c r="NOU26" s="205"/>
      <c r="NOV26" s="205"/>
      <c r="NOW26" s="205"/>
      <c r="NOX26" s="205"/>
      <c r="NOY26" s="205"/>
      <c r="NOZ26" s="205"/>
      <c r="NPA26" s="205"/>
      <c r="NPB26" s="205"/>
      <c r="NPC26" s="205"/>
      <c r="NPD26" s="205"/>
      <c r="NPE26" s="205"/>
      <c r="NPF26" s="205"/>
      <c r="NPG26" s="205"/>
      <c r="NPH26" s="205"/>
      <c r="NPI26" s="205"/>
      <c r="NPJ26" s="205"/>
      <c r="NPK26" s="205"/>
      <c r="NPL26" s="205"/>
      <c r="NPM26" s="205"/>
      <c r="NPN26" s="205"/>
      <c r="NPO26" s="205"/>
      <c r="NPP26" s="205"/>
      <c r="NPQ26" s="205"/>
      <c r="NPR26" s="205"/>
      <c r="NPS26" s="205"/>
      <c r="NPT26" s="205"/>
      <c r="NPU26" s="205"/>
      <c r="NPV26" s="205"/>
      <c r="NPW26" s="205"/>
      <c r="NPX26" s="205"/>
      <c r="NPY26" s="205"/>
      <c r="NPZ26" s="205"/>
      <c r="NQA26" s="205"/>
      <c r="NQB26" s="205"/>
      <c r="NQC26" s="205"/>
      <c r="NQD26" s="205"/>
      <c r="NQE26" s="205"/>
      <c r="NQF26" s="205"/>
      <c r="NQG26" s="205"/>
      <c r="NQH26" s="205"/>
      <c r="NQI26" s="205"/>
      <c r="NQJ26" s="205"/>
      <c r="NQK26" s="205"/>
      <c r="NQL26" s="205"/>
      <c r="NQM26" s="205"/>
      <c r="NQN26" s="205"/>
      <c r="NQO26" s="205"/>
      <c r="NQP26" s="205"/>
      <c r="NQQ26" s="205"/>
      <c r="NQR26" s="205"/>
      <c r="NQS26" s="205"/>
      <c r="NQT26" s="205"/>
      <c r="NQU26" s="205"/>
      <c r="NQV26" s="205"/>
      <c r="NQW26" s="205"/>
      <c r="NQX26" s="205"/>
      <c r="NQY26" s="205"/>
      <c r="NQZ26" s="205"/>
      <c r="NRA26" s="205"/>
      <c r="NRB26" s="205"/>
      <c r="NRC26" s="205"/>
      <c r="NRD26" s="205"/>
      <c r="NRE26" s="205"/>
      <c r="NRF26" s="205"/>
      <c r="NRG26" s="205"/>
      <c r="NRH26" s="205"/>
      <c r="NRI26" s="205"/>
      <c r="NRJ26" s="205"/>
      <c r="NRK26" s="205"/>
      <c r="NRL26" s="205"/>
      <c r="NRM26" s="205"/>
      <c r="NRN26" s="205"/>
      <c r="NRO26" s="205"/>
      <c r="NRP26" s="205"/>
      <c r="NRQ26" s="205"/>
      <c r="NRR26" s="205"/>
      <c r="NRS26" s="205"/>
      <c r="NRT26" s="205"/>
      <c r="NRU26" s="205"/>
      <c r="NRV26" s="205"/>
      <c r="NRW26" s="205"/>
      <c r="NRX26" s="205"/>
      <c r="NRY26" s="205"/>
      <c r="NRZ26" s="205"/>
      <c r="NSA26" s="205"/>
      <c r="NSB26" s="205"/>
      <c r="NSC26" s="205"/>
      <c r="NSD26" s="205"/>
      <c r="NSE26" s="205"/>
      <c r="NSF26" s="205"/>
      <c r="NSG26" s="205"/>
      <c r="NSH26" s="205"/>
      <c r="NSI26" s="205"/>
      <c r="NSJ26" s="205"/>
      <c r="NSK26" s="205"/>
      <c r="NSL26" s="205"/>
      <c r="NSM26" s="205"/>
      <c r="NSN26" s="205"/>
      <c r="NSO26" s="205"/>
      <c r="NSP26" s="205"/>
      <c r="NSQ26" s="205"/>
      <c r="NSR26" s="205"/>
      <c r="NSS26" s="205"/>
      <c r="NST26" s="205"/>
      <c r="NSU26" s="205"/>
      <c r="NSV26" s="205"/>
      <c r="NSW26" s="205"/>
      <c r="NSX26" s="205"/>
      <c r="NSY26" s="205"/>
      <c r="NSZ26" s="205"/>
      <c r="NTA26" s="205"/>
      <c r="NTB26" s="205"/>
      <c r="NTC26" s="205"/>
      <c r="NTD26" s="205"/>
      <c r="NTE26" s="205"/>
      <c r="NTF26" s="205"/>
      <c r="NTG26" s="205"/>
      <c r="NTH26" s="205"/>
      <c r="NTI26" s="205"/>
      <c r="NTJ26" s="205"/>
      <c r="NTK26" s="205"/>
      <c r="NTL26" s="205"/>
      <c r="NTM26" s="205"/>
      <c r="NTN26" s="205"/>
      <c r="NTO26" s="205"/>
      <c r="NTP26" s="205"/>
      <c r="NTQ26" s="205"/>
      <c r="NTR26" s="205"/>
      <c r="NTS26" s="205"/>
      <c r="NTT26" s="205"/>
      <c r="NTU26" s="205"/>
      <c r="NTV26" s="205"/>
      <c r="NTW26" s="205"/>
      <c r="NTX26" s="205"/>
      <c r="NTY26" s="205"/>
      <c r="NTZ26" s="205"/>
      <c r="NUA26" s="205"/>
      <c r="NUB26" s="205"/>
      <c r="NUC26" s="205"/>
      <c r="NUD26" s="205"/>
      <c r="NUE26" s="205"/>
      <c r="NUF26" s="205"/>
      <c r="NUG26" s="205"/>
      <c r="NUH26" s="205"/>
      <c r="NUI26" s="205"/>
      <c r="NUJ26" s="205"/>
      <c r="NUK26" s="205"/>
      <c r="NUL26" s="205"/>
      <c r="NUM26" s="205"/>
      <c r="NUN26" s="205"/>
      <c r="NUO26" s="205"/>
      <c r="NUP26" s="205"/>
      <c r="NUQ26" s="205"/>
      <c r="NUR26" s="205"/>
      <c r="NUS26" s="205"/>
      <c r="NUT26" s="205"/>
      <c r="NUU26" s="205"/>
      <c r="NUV26" s="205"/>
      <c r="NUW26" s="205"/>
      <c r="NUX26" s="205"/>
      <c r="NUY26" s="205"/>
      <c r="NUZ26" s="205"/>
      <c r="NVA26" s="205"/>
      <c r="NVB26" s="205"/>
      <c r="NVC26" s="205"/>
      <c r="NVD26" s="205"/>
      <c r="NVE26" s="205"/>
      <c r="NVF26" s="205"/>
      <c r="NVG26" s="205"/>
      <c r="NVH26" s="205"/>
      <c r="NVI26" s="205"/>
      <c r="NVJ26" s="205"/>
      <c r="NVK26" s="205"/>
      <c r="NVL26" s="205"/>
      <c r="NVM26" s="205"/>
      <c r="NVN26" s="205"/>
      <c r="NVO26" s="205"/>
      <c r="NVP26" s="205"/>
      <c r="NVQ26" s="205"/>
      <c r="NVR26" s="205"/>
      <c r="NVS26" s="205"/>
      <c r="NVT26" s="205"/>
      <c r="NVU26" s="205"/>
      <c r="NVV26" s="205"/>
      <c r="NVW26" s="205"/>
      <c r="NVX26" s="205"/>
      <c r="NVY26" s="205"/>
      <c r="NVZ26" s="205"/>
      <c r="NWA26" s="205"/>
      <c r="NWB26" s="205"/>
      <c r="NWC26" s="205"/>
      <c r="NWD26" s="205"/>
      <c r="NWE26" s="205"/>
      <c r="NWF26" s="205"/>
      <c r="NWG26" s="205"/>
      <c r="NWH26" s="205"/>
      <c r="NWI26" s="205"/>
      <c r="NWJ26" s="205"/>
      <c r="NWK26" s="205"/>
      <c r="NWL26" s="205"/>
      <c r="NWM26" s="205"/>
      <c r="NWN26" s="205"/>
      <c r="NWO26" s="205"/>
      <c r="NWP26" s="205"/>
      <c r="NWQ26" s="205"/>
      <c r="NWR26" s="205"/>
      <c r="NWS26" s="205"/>
      <c r="NWT26" s="205"/>
      <c r="NWU26" s="205"/>
      <c r="NWV26" s="205"/>
      <c r="NWW26" s="205"/>
      <c r="NWX26" s="205"/>
      <c r="NWY26" s="205"/>
      <c r="NWZ26" s="205"/>
      <c r="NXA26" s="205"/>
      <c r="NXB26" s="205"/>
      <c r="NXC26" s="205"/>
      <c r="NXD26" s="205"/>
      <c r="NXE26" s="205"/>
      <c r="NXF26" s="205"/>
      <c r="NXG26" s="205"/>
      <c r="NXH26" s="205"/>
      <c r="NXI26" s="205"/>
      <c r="NXJ26" s="205"/>
      <c r="NXK26" s="205"/>
      <c r="NXL26" s="205"/>
      <c r="NXM26" s="205"/>
      <c r="NXN26" s="205"/>
      <c r="NXO26" s="205"/>
      <c r="NXP26" s="205"/>
      <c r="NXQ26" s="205"/>
      <c r="NXR26" s="205"/>
      <c r="NXS26" s="205"/>
      <c r="NXT26" s="205"/>
      <c r="NXU26" s="205"/>
      <c r="NXV26" s="205"/>
      <c r="NXW26" s="205"/>
      <c r="NXX26" s="205"/>
      <c r="NXY26" s="205"/>
      <c r="NXZ26" s="205"/>
      <c r="NYA26" s="205"/>
      <c r="NYB26" s="205"/>
      <c r="NYC26" s="205"/>
      <c r="NYD26" s="205"/>
      <c r="NYE26" s="205"/>
      <c r="NYF26" s="205"/>
      <c r="NYG26" s="205"/>
      <c r="NYH26" s="205"/>
      <c r="NYI26" s="205"/>
      <c r="NYJ26" s="205"/>
      <c r="NYK26" s="205"/>
      <c r="NYL26" s="205"/>
      <c r="NYM26" s="205"/>
      <c r="NYN26" s="205"/>
      <c r="NYO26" s="205"/>
      <c r="NYP26" s="205"/>
      <c r="NYQ26" s="205"/>
      <c r="NYR26" s="205"/>
      <c r="NYS26" s="205"/>
      <c r="NYT26" s="205"/>
      <c r="NYU26" s="205"/>
      <c r="NYV26" s="205"/>
      <c r="NYW26" s="205"/>
      <c r="NYX26" s="205"/>
      <c r="NYY26" s="205"/>
      <c r="NYZ26" s="205"/>
      <c r="NZA26" s="205"/>
      <c r="NZB26" s="205"/>
      <c r="NZC26" s="205"/>
      <c r="NZD26" s="205"/>
      <c r="NZE26" s="205"/>
      <c r="NZF26" s="205"/>
      <c r="NZG26" s="205"/>
      <c r="NZH26" s="205"/>
      <c r="NZI26" s="205"/>
      <c r="NZJ26" s="205"/>
      <c r="NZK26" s="205"/>
      <c r="NZL26" s="205"/>
      <c r="NZM26" s="205"/>
      <c r="NZN26" s="205"/>
      <c r="NZO26" s="205"/>
      <c r="NZP26" s="205"/>
      <c r="NZQ26" s="205"/>
      <c r="NZR26" s="205"/>
      <c r="NZS26" s="205"/>
      <c r="NZT26" s="205"/>
      <c r="NZU26" s="205"/>
      <c r="NZV26" s="205"/>
      <c r="NZW26" s="205"/>
      <c r="NZX26" s="205"/>
      <c r="NZY26" s="205"/>
      <c r="NZZ26" s="205"/>
      <c r="OAA26" s="205"/>
      <c r="OAB26" s="205"/>
      <c r="OAC26" s="205"/>
      <c r="OAD26" s="205"/>
      <c r="OAE26" s="205"/>
      <c r="OAF26" s="205"/>
      <c r="OAG26" s="205"/>
      <c r="OAH26" s="205"/>
      <c r="OAI26" s="205"/>
      <c r="OAJ26" s="205"/>
      <c r="OAK26" s="205"/>
      <c r="OAL26" s="205"/>
      <c r="OAM26" s="205"/>
      <c r="OAN26" s="205"/>
      <c r="OAO26" s="205"/>
      <c r="OAP26" s="205"/>
      <c r="OAQ26" s="205"/>
      <c r="OAR26" s="205"/>
      <c r="OAS26" s="205"/>
      <c r="OAT26" s="205"/>
      <c r="OAU26" s="205"/>
      <c r="OAV26" s="205"/>
      <c r="OAW26" s="205"/>
      <c r="OAX26" s="205"/>
      <c r="OAY26" s="205"/>
      <c r="OAZ26" s="205"/>
      <c r="OBA26" s="205"/>
      <c r="OBB26" s="205"/>
      <c r="OBC26" s="205"/>
      <c r="OBD26" s="205"/>
      <c r="OBE26" s="205"/>
      <c r="OBF26" s="205"/>
      <c r="OBG26" s="205"/>
      <c r="OBH26" s="205"/>
      <c r="OBI26" s="205"/>
      <c r="OBJ26" s="205"/>
      <c r="OBK26" s="205"/>
      <c r="OBL26" s="205"/>
      <c r="OBM26" s="205"/>
      <c r="OBN26" s="205"/>
      <c r="OBO26" s="205"/>
      <c r="OBP26" s="205"/>
      <c r="OBQ26" s="205"/>
      <c r="OBR26" s="205"/>
      <c r="OBS26" s="205"/>
      <c r="OBT26" s="205"/>
      <c r="OBU26" s="205"/>
      <c r="OBV26" s="205"/>
      <c r="OBW26" s="205"/>
      <c r="OBX26" s="205"/>
      <c r="OBY26" s="205"/>
      <c r="OBZ26" s="205"/>
      <c r="OCA26" s="205"/>
      <c r="OCB26" s="205"/>
      <c r="OCC26" s="205"/>
      <c r="OCD26" s="205"/>
      <c r="OCE26" s="205"/>
      <c r="OCF26" s="205"/>
      <c r="OCG26" s="205"/>
      <c r="OCH26" s="205"/>
      <c r="OCI26" s="205"/>
      <c r="OCJ26" s="205"/>
      <c r="OCK26" s="205"/>
      <c r="OCL26" s="205"/>
      <c r="OCM26" s="205"/>
      <c r="OCN26" s="205"/>
      <c r="OCO26" s="205"/>
      <c r="OCP26" s="205"/>
      <c r="OCQ26" s="205"/>
      <c r="OCR26" s="205"/>
      <c r="OCS26" s="205"/>
      <c r="OCT26" s="205"/>
      <c r="OCU26" s="205"/>
      <c r="OCV26" s="205"/>
      <c r="OCW26" s="205"/>
      <c r="OCX26" s="205"/>
      <c r="OCY26" s="205"/>
      <c r="OCZ26" s="205"/>
      <c r="ODA26" s="205"/>
      <c r="ODB26" s="205"/>
      <c r="ODC26" s="205"/>
      <c r="ODD26" s="205"/>
      <c r="ODE26" s="205"/>
      <c r="ODF26" s="205"/>
      <c r="ODG26" s="205"/>
      <c r="ODH26" s="205"/>
      <c r="ODI26" s="205"/>
      <c r="ODJ26" s="205"/>
      <c r="ODK26" s="205"/>
      <c r="ODL26" s="205"/>
      <c r="ODM26" s="205"/>
      <c r="ODN26" s="205"/>
      <c r="ODO26" s="205"/>
      <c r="ODP26" s="205"/>
      <c r="ODQ26" s="205"/>
      <c r="ODR26" s="205"/>
      <c r="ODS26" s="205"/>
      <c r="ODT26" s="205"/>
      <c r="ODU26" s="205"/>
      <c r="ODV26" s="205"/>
      <c r="ODW26" s="205"/>
      <c r="ODX26" s="205"/>
      <c r="ODY26" s="205"/>
      <c r="ODZ26" s="205"/>
      <c r="OEA26" s="205"/>
      <c r="OEB26" s="205"/>
      <c r="OEC26" s="205"/>
      <c r="OED26" s="205"/>
      <c r="OEE26" s="205"/>
      <c r="OEF26" s="205"/>
      <c r="OEG26" s="205"/>
      <c r="OEH26" s="205"/>
      <c r="OEI26" s="205"/>
      <c r="OEJ26" s="205"/>
      <c r="OEK26" s="205"/>
      <c r="OEL26" s="205"/>
      <c r="OEM26" s="205"/>
      <c r="OEN26" s="205"/>
      <c r="OEO26" s="205"/>
      <c r="OEP26" s="205"/>
      <c r="OEQ26" s="205"/>
      <c r="OER26" s="205"/>
      <c r="OES26" s="205"/>
      <c r="OET26" s="205"/>
      <c r="OEU26" s="205"/>
      <c r="OEV26" s="205"/>
      <c r="OEW26" s="205"/>
      <c r="OEX26" s="205"/>
      <c r="OEY26" s="205"/>
      <c r="OEZ26" s="205"/>
      <c r="OFA26" s="205"/>
      <c r="OFB26" s="205"/>
      <c r="OFC26" s="205"/>
      <c r="OFD26" s="205"/>
      <c r="OFE26" s="205"/>
      <c r="OFF26" s="205"/>
      <c r="OFG26" s="205"/>
      <c r="OFH26" s="205"/>
      <c r="OFI26" s="205"/>
      <c r="OFJ26" s="205"/>
      <c r="OFK26" s="205"/>
      <c r="OFL26" s="205"/>
      <c r="OFM26" s="205"/>
      <c r="OFN26" s="205"/>
      <c r="OFO26" s="205"/>
      <c r="OFP26" s="205"/>
      <c r="OFQ26" s="205"/>
      <c r="OFR26" s="205"/>
      <c r="OFS26" s="205"/>
      <c r="OFT26" s="205"/>
      <c r="OFU26" s="205"/>
      <c r="OFV26" s="205"/>
      <c r="OFW26" s="205"/>
      <c r="OFX26" s="205"/>
      <c r="OFY26" s="205"/>
      <c r="OFZ26" s="205"/>
      <c r="OGA26" s="205"/>
      <c r="OGB26" s="205"/>
      <c r="OGC26" s="205"/>
      <c r="OGD26" s="205"/>
      <c r="OGE26" s="205"/>
      <c r="OGF26" s="205"/>
      <c r="OGG26" s="205"/>
      <c r="OGH26" s="205"/>
      <c r="OGI26" s="205"/>
      <c r="OGJ26" s="205"/>
      <c r="OGK26" s="205"/>
      <c r="OGL26" s="205"/>
      <c r="OGM26" s="205"/>
      <c r="OGN26" s="205"/>
      <c r="OGO26" s="205"/>
      <c r="OGP26" s="205"/>
      <c r="OGQ26" s="205"/>
      <c r="OGR26" s="205"/>
      <c r="OGS26" s="205"/>
      <c r="OGT26" s="205"/>
      <c r="OGU26" s="205"/>
      <c r="OGV26" s="205"/>
      <c r="OGW26" s="205"/>
      <c r="OGX26" s="205"/>
      <c r="OGY26" s="205"/>
      <c r="OGZ26" s="205"/>
      <c r="OHA26" s="205"/>
      <c r="OHB26" s="205"/>
      <c r="OHC26" s="205"/>
      <c r="OHD26" s="205"/>
      <c r="OHE26" s="205"/>
      <c r="OHF26" s="205"/>
      <c r="OHG26" s="205"/>
      <c r="OHH26" s="205"/>
      <c r="OHI26" s="205"/>
      <c r="OHJ26" s="205"/>
      <c r="OHK26" s="205"/>
      <c r="OHL26" s="205"/>
      <c r="OHM26" s="205"/>
      <c r="OHN26" s="205"/>
      <c r="OHO26" s="205"/>
      <c r="OHP26" s="205"/>
      <c r="OHQ26" s="205"/>
      <c r="OHR26" s="205"/>
      <c r="OHS26" s="205"/>
      <c r="OHT26" s="205"/>
      <c r="OHU26" s="205"/>
      <c r="OHV26" s="205"/>
      <c r="OHW26" s="205"/>
      <c r="OHX26" s="205"/>
      <c r="OHY26" s="205"/>
      <c r="OHZ26" s="205"/>
      <c r="OIA26" s="205"/>
      <c r="OIB26" s="205"/>
      <c r="OIC26" s="205"/>
      <c r="OID26" s="205"/>
      <c r="OIE26" s="205"/>
      <c r="OIF26" s="205"/>
      <c r="OIG26" s="205"/>
      <c r="OIH26" s="205"/>
      <c r="OII26" s="205"/>
      <c r="OIJ26" s="205"/>
      <c r="OIK26" s="205"/>
      <c r="OIL26" s="205"/>
      <c r="OIM26" s="205"/>
      <c r="OIN26" s="205"/>
      <c r="OIO26" s="205"/>
      <c r="OIP26" s="205"/>
      <c r="OIQ26" s="205"/>
      <c r="OIR26" s="205"/>
      <c r="OIS26" s="205"/>
      <c r="OIT26" s="205"/>
      <c r="OIU26" s="205"/>
      <c r="OIV26" s="205"/>
      <c r="OIW26" s="205"/>
      <c r="OIX26" s="205"/>
      <c r="OIY26" s="205"/>
      <c r="OIZ26" s="205"/>
      <c r="OJA26" s="205"/>
      <c r="OJB26" s="205"/>
      <c r="OJC26" s="205"/>
      <c r="OJD26" s="205"/>
      <c r="OJE26" s="205"/>
      <c r="OJF26" s="205"/>
      <c r="OJG26" s="205"/>
      <c r="OJH26" s="205"/>
      <c r="OJI26" s="205"/>
      <c r="OJJ26" s="205"/>
      <c r="OJK26" s="205"/>
      <c r="OJL26" s="205"/>
      <c r="OJM26" s="205"/>
      <c r="OJN26" s="205"/>
      <c r="OJO26" s="205"/>
      <c r="OJP26" s="205"/>
      <c r="OJQ26" s="205"/>
      <c r="OJR26" s="205"/>
      <c r="OJS26" s="205"/>
      <c r="OJT26" s="205"/>
      <c r="OJU26" s="205"/>
      <c r="OJV26" s="205"/>
      <c r="OJW26" s="205"/>
      <c r="OJX26" s="205"/>
      <c r="OJY26" s="205"/>
      <c r="OJZ26" s="205"/>
      <c r="OKA26" s="205"/>
      <c r="OKB26" s="205"/>
      <c r="OKC26" s="205"/>
      <c r="OKD26" s="205"/>
      <c r="OKE26" s="205"/>
      <c r="OKF26" s="205"/>
      <c r="OKG26" s="205"/>
      <c r="OKH26" s="205"/>
      <c r="OKI26" s="205"/>
      <c r="OKJ26" s="205"/>
      <c r="OKK26" s="205"/>
      <c r="OKL26" s="205"/>
      <c r="OKM26" s="205"/>
      <c r="OKN26" s="205"/>
      <c r="OKO26" s="205"/>
      <c r="OKP26" s="205"/>
      <c r="OKQ26" s="205"/>
      <c r="OKR26" s="205"/>
      <c r="OKS26" s="205"/>
      <c r="OKT26" s="205"/>
      <c r="OKU26" s="205"/>
      <c r="OKV26" s="205"/>
      <c r="OKW26" s="205"/>
      <c r="OKX26" s="205"/>
      <c r="OKY26" s="205"/>
      <c r="OKZ26" s="205"/>
      <c r="OLA26" s="205"/>
      <c r="OLB26" s="205"/>
      <c r="OLC26" s="205"/>
      <c r="OLD26" s="205"/>
      <c r="OLE26" s="205"/>
      <c r="OLF26" s="205"/>
      <c r="OLG26" s="205"/>
      <c r="OLH26" s="205"/>
      <c r="OLI26" s="205"/>
      <c r="OLJ26" s="205"/>
      <c r="OLK26" s="205"/>
      <c r="OLL26" s="205"/>
      <c r="OLM26" s="205"/>
      <c r="OLN26" s="205"/>
      <c r="OLO26" s="205"/>
      <c r="OLP26" s="205"/>
      <c r="OLQ26" s="205"/>
      <c r="OLR26" s="205"/>
      <c r="OLS26" s="205"/>
      <c r="OLT26" s="205"/>
      <c r="OLU26" s="205"/>
      <c r="OLV26" s="205"/>
      <c r="OLW26" s="205"/>
      <c r="OLX26" s="205"/>
      <c r="OLY26" s="205"/>
      <c r="OLZ26" s="205"/>
      <c r="OMA26" s="205"/>
      <c r="OMB26" s="205"/>
      <c r="OMC26" s="205"/>
      <c r="OMD26" s="205"/>
      <c r="OME26" s="205"/>
      <c r="OMF26" s="205"/>
      <c r="OMG26" s="205"/>
      <c r="OMH26" s="205"/>
      <c r="OMI26" s="205"/>
      <c r="OMJ26" s="205"/>
      <c r="OMK26" s="205"/>
      <c r="OML26" s="205"/>
      <c r="OMM26" s="205"/>
      <c r="OMN26" s="205"/>
      <c r="OMO26" s="205"/>
      <c r="OMP26" s="205"/>
      <c r="OMQ26" s="205"/>
      <c r="OMR26" s="205"/>
      <c r="OMS26" s="205"/>
      <c r="OMT26" s="205"/>
      <c r="OMU26" s="205"/>
      <c r="OMV26" s="205"/>
      <c r="OMW26" s="205"/>
      <c r="OMX26" s="205"/>
      <c r="OMY26" s="205"/>
      <c r="OMZ26" s="205"/>
      <c r="ONA26" s="205"/>
      <c r="ONB26" s="205"/>
      <c r="ONC26" s="205"/>
      <c r="OND26" s="205"/>
      <c r="ONE26" s="205"/>
      <c r="ONF26" s="205"/>
      <c r="ONG26" s="205"/>
      <c r="ONH26" s="205"/>
      <c r="ONI26" s="205"/>
      <c r="ONJ26" s="205"/>
      <c r="ONK26" s="205"/>
      <c r="ONL26" s="205"/>
      <c r="ONM26" s="205"/>
      <c r="ONN26" s="205"/>
      <c r="ONO26" s="205"/>
      <c r="ONP26" s="205"/>
      <c r="ONQ26" s="205"/>
      <c r="ONR26" s="205"/>
      <c r="ONS26" s="205"/>
      <c r="ONT26" s="205"/>
      <c r="ONU26" s="205"/>
      <c r="ONV26" s="205"/>
      <c r="ONW26" s="205"/>
      <c r="ONX26" s="205"/>
      <c r="ONY26" s="205"/>
      <c r="ONZ26" s="205"/>
      <c r="OOA26" s="205"/>
      <c r="OOB26" s="205"/>
      <c r="OOC26" s="205"/>
      <c r="OOD26" s="205"/>
      <c r="OOE26" s="205"/>
      <c r="OOF26" s="205"/>
      <c r="OOG26" s="205"/>
      <c r="OOH26" s="205"/>
      <c r="OOI26" s="205"/>
      <c r="OOJ26" s="205"/>
      <c r="OOK26" s="205"/>
      <c r="OOL26" s="205"/>
      <c r="OOM26" s="205"/>
      <c r="OON26" s="205"/>
      <c r="OOO26" s="205"/>
      <c r="OOP26" s="205"/>
      <c r="OOQ26" s="205"/>
      <c r="OOR26" s="205"/>
      <c r="OOS26" s="205"/>
      <c r="OOT26" s="205"/>
      <c r="OOU26" s="205"/>
      <c r="OOV26" s="205"/>
      <c r="OOW26" s="205"/>
      <c r="OOX26" s="205"/>
      <c r="OOY26" s="205"/>
      <c r="OOZ26" s="205"/>
      <c r="OPA26" s="205"/>
      <c r="OPB26" s="205"/>
      <c r="OPC26" s="205"/>
      <c r="OPD26" s="205"/>
      <c r="OPE26" s="205"/>
      <c r="OPF26" s="205"/>
      <c r="OPG26" s="205"/>
      <c r="OPH26" s="205"/>
      <c r="OPI26" s="205"/>
      <c r="OPJ26" s="205"/>
      <c r="OPK26" s="205"/>
      <c r="OPL26" s="205"/>
      <c r="OPM26" s="205"/>
      <c r="OPN26" s="205"/>
      <c r="OPO26" s="205"/>
      <c r="OPP26" s="205"/>
      <c r="OPQ26" s="205"/>
      <c r="OPR26" s="205"/>
      <c r="OPS26" s="205"/>
      <c r="OPT26" s="205"/>
      <c r="OPU26" s="205"/>
      <c r="OPV26" s="205"/>
      <c r="OPW26" s="205"/>
      <c r="OPX26" s="205"/>
      <c r="OPY26" s="205"/>
      <c r="OPZ26" s="205"/>
      <c r="OQA26" s="205"/>
      <c r="OQB26" s="205"/>
      <c r="OQC26" s="205"/>
      <c r="OQD26" s="205"/>
      <c r="OQE26" s="205"/>
      <c r="OQF26" s="205"/>
      <c r="OQG26" s="205"/>
      <c r="OQH26" s="205"/>
      <c r="OQI26" s="205"/>
      <c r="OQJ26" s="205"/>
      <c r="OQK26" s="205"/>
      <c r="OQL26" s="205"/>
      <c r="OQM26" s="205"/>
      <c r="OQN26" s="205"/>
      <c r="OQO26" s="205"/>
      <c r="OQP26" s="205"/>
      <c r="OQQ26" s="205"/>
      <c r="OQR26" s="205"/>
      <c r="OQS26" s="205"/>
      <c r="OQT26" s="205"/>
      <c r="OQU26" s="205"/>
      <c r="OQV26" s="205"/>
      <c r="OQW26" s="205"/>
      <c r="OQX26" s="205"/>
      <c r="OQY26" s="205"/>
      <c r="OQZ26" s="205"/>
      <c r="ORA26" s="205"/>
      <c r="ORB26" s="205"/>
      <c r="ORC26" s="205"/>
      <c r="ORD26" s="205"/>
      <c r="ORE26" s="205"/>
      <c r="ORF26" s="205"/>
      <c r="ORG26" s="205"/>
      <c r="ORH26" s="205"/>
      <c r="ORI26" s="205"/>
      <c r="ORJ26" s="205"/>
      <c r="ORK26" s="205"/>
      <c r="ORL26" s="205"/>
      <c r="ORM26" s="205"/>
      <c r="ORN26" s="205"/>
      <c r="ORO26" s="205"/>
      <c r="ORP26" s="205"/>
      <c r="ORQ26" s="205"/>
      <c r="ORR26" s="205"/>
      <c r="ORS26" s="205"/>
      <c r="ORT26" s="205"/>
      <c r="ORU26" s="205"/>
      <c r="ORV26" s="205"/>
      <c r="ORW26" s="205"/>
      <c r="ORX26" s="205"/>
      <c r="ORY26" s="205"/>
      <c r="ORZ26" s="205"/>
      <c r="OSA26" s="205"/>
      <c r="OSB26" s="205"/>
      <c r="OSC26" s="205"/>
      <c r="OSD26" s="205"/>
      <c r="OSE26" s="205"/>
      <c r="OSF26" s="205"/>
      <c r="OSG26" s="205"/>
      <c r="OSH26" s="205"/>
      <c r="OSI26" s="205"/>
      <c r="OSJ26" s="205"/>
      <c r="OSK26" s="205"/>
      <c r="OSL26" s="205"/>
      <c r="OSM26" s="205"/>
      <c r="OSN26" s="205"/>
      <c r="OSO26" s="205"/>
      <c r="OSP26" s="205"/>
      <c r="OSQ26" s="205"/>
      <c r="OSR26" s="205"/>
      <c r="OSS26" s="205"/>
      <c r="OST26" s="205"/>
      <c r="OSU26" s="205"/>
      <c r="OSV26" s="205"/>
      <c r="OSW26" s="205"/>
      <c r="OSX26" s="205"/>
      <c r="OSY26" s="205"/>
      <c r="OSZ26" s="205"/>
      <c r="OTA26" s="205"/>
      <c r="OTB26" s="205"/>
      <c r="OTC26" s="205"/>
      <c r="OTD26" s="205"/>
      <c r="OTE26" s="205"/>
      <c r="OTF26" s="205"/>
      <c r="OTG26" s="205"/>
      <c r="OTH26" s="205"/>
      <c r="OTI26" s="205"/>
      <c r="OTJ26" s="205"/>
      <c r="OTK26" s="205"/>
      <c r="OTL26" s="205"/>
      <c r="OTM26" s="205"/>
      <c r="OTN26" s="205"/>
      <c r="OTO26" s="205"/>
      <c r="OTP26" s="205"/>
      <c r="OTQ26" s="205"/>
      <c r="OTR26" s="205"/>
      <c r="OTS26" s="205"/>
      <c r="OTT26" s="205"/>
      <c r="OTU26" s="205"/>
      <c r="OTV26" s="205"/>
      <c r="OTW26" s="205"/>
      <c r="OTX26" s="205"/>
      <c r="OTY26" s="205"/>
      <c r="OTZ26" s="205"/>
      <c r="OUA26" s="205"/>
      <c r="OUB26" s="205"/>
      <c r="OUC26" s="205"/>
      <c r="OUD26" s="205"/>
      <c r="OUE26" s="205"/>
      <c r="OUF26" s="205"/>
      <c r="OUG26" s="205"/>
      <c r="OUH26" s="205"/>
      <c r="OUI26" s="205"/>
      <c r="OUJ26" s="205"/>
      <c r="OUK26" s="205"/>
      <c r="OUL26" s="205"/>
      <c r="OUM26" s="205"/>
      <c r="OUN26" s="205"/>
      <c r="OUO26" s="205"/>
      <c r="OUP26" s="205"/>
      <c r="OUQ26" s="205"/>
      <c r="OUR26" s="205"/>
      <c r="OUS26" s="205"/>
      <c r="OUT26" s="205"/>
      <c r="OUU26" s="205"/>
      <c r="OUV26" s="205"/>
      <c r="OUW26" s="205"/>
      <c r="OUX26" s="205"/>
      <c r="OUY26" s="205"/>
      <c r="OUZ26" s="205"/>
      <c r="OVA26" s="205"/>
      <c r="OVB26" s="205"/>
      <c r="OVC26" s="205"/>
      <c r="OVD26" s="205"/>
      <c r="OVE26" s="205"/>
      <c r="OVF26" s="205"/>
      <c r="OVG26" s="205"/>
      <c r="OVH26" s="205"/>
      <c r="OVI26" s="205"/>
      <c r="OVJ26" s="205"/>
      <c r="OVK26" s="205"/>
      <c r="OVL26" s="205"/>
      <c r="OVM26" s="205"/>
      <c r="OVN26" s="205"/>
      <c r="OVO26" s="205"/>
      <c r="OVP26" s="205"/>
      <c r="OVQ26" s="205"/>
      <c r="OVR26" s="205"/>
      <c r="OVS26" s="205"/>
      <c r="OVT26" s="205"/>
      <c r="OVU26" s="205"/>
      <c r="OVV26" s="205"/>
      <c r="OVW26" s="205"/>
      <c r="OVX26" s="205"/>
      <c r="OVY26" s="205"/>
      <c r="OVZ26" s="205"/>
      <c r="OWA26" s="205"/>
      <c r="OWB26" s="205"/>
      <c r="OWC26" s="205"/>
      <c r="OWD26" s="205"/>
      <c r="OWE26" s="205"/>
      <c r="OWF26" s="205"/>
      <c r="OWG26" s="205"/>
      <c r="OWH26" s="205"/>
      <c r="OWI26" s="205"/>
      <c r="OWJ26" s="205"/>
      <c r="OWK26" s="205"/>
      <c r="OWL26" s="205"/>
      <c r="OWM26" s="205"/>
      <c r="OWN26" s="205"/>
      <c r="OWO26" s="205"/>
      <c r="OWP26" s="205"/>
      <c r="OWQ26" s="205"/>
      <c r="OWR26" s="205"/>
      <c r="OWS26" s="205"/>
      <c r="OWT26" s="205"/>
      <c r="OWU26" s="205"/>
      <c r="OWV26" s="205"/>
      <c r="OWW26" s="205"/>
      <c r="OWX26" s="205"/>
      <c r="OWY26" s="205"/>
      <c r="OWZ26" s="205"/>
      <c r="OXA26" s="205"/>
      <c r="OXB26" s="205"/>
      <c r="OXC26" s="205"/>
      <c r="OXD26" s="205"/>
      <c r="OXE26" s="205"/>
      <c r="OXF26" s="205"/>
      <c r="OXG26" s="205"/>
      <c r="OXH26" s="205"/>
      <c r="OXI26" s="205"/>
      <c r="OXJ26" s="205"/>
      <c r="OXK26" s="205"/>
      <c r="OXL26" s="205"/>
      <c r="OXM26" s="205"/>
      <c r="OXN26" s="205"/>
      <c r="OXO26" s="205"/>
      <c r="OXP26" s="205"/>
      <c r="OXQ26" s="205"/>
      <c r="OXR26" s="205"/>
      <c r="OXS26" s="205"/>
      <c r="OXT26" s="205"/>
      <c r="OXU26" s="205"/>
      <c r="OXV26" s="205"/>
      <c r="OXW26" s="205"/>
      <c r="OXX26" s="205"/>
      <c r="OXY26" s="205"/>
      <c r="OXZ26" s="205"/>
      <c r="OYA26" s="205"/>
      <c r="OYB26" s="205"/>
      <c r="OYC26" s="205"/>
      <c r="OYD26" s="205"/>
      <c r="OYE26" s="205"/>
      <c r="OYF26" s="205"/>
      <c r="OYG26" s="205"/>
      <c r="OYH26" s="205"/>
      <c r="OYI26" s="205"/>
      <c r="OYJ26" s="205"/>
      <c r="OYK26" s="205"/>
      <c r="OYL26" s="205"/>
      <c r="OYM26" s="205"/>
      <c r="OYN26" s="205"/>
      <c r="OYO26" s="205"/>
      <c r="OYP26" s="205"/>
      <c r="OYQ26" s="205"/>
      <c r="OYR26" s="205"/>
      <c r="OYS26" s="205"/>
      <c r="OYT26" s="205"/>
      <c r="OYU26" s="205"/>
      <c r="OYV26" s="205"/>
      <c r="OYW26" s="205"/>
      <c r="OYX26" s="205"/>
      <c r="OYY26" s="205"/>
      <c r="OYZ26" s="205"/>
      <c r="OZA26" s="205"/>
      <c r="OZB26" s="205"/>
      <c r="OZC26" s="205"/>
      <c r="OZD26" s="205"/>
      <c r="OZE26" s="205"/>
      <c r="OZF26" s="205"/>
      <c r="OZG26" s="205"/>
      <c r="OZH26" s="205"/>
      <c r="OZI26" s="205"/>
      <c r="OZJ26" s="205"/>
      <c r="OZK26" s="205"/>
      <c r="OZL26" s="205"/>
      <c r="OZM26" s="205"/>
      <c r="OZN26" s="205"/>
      <c r="OZO26" s="205"/>
      <c r="OZP26" s="205"/>
      <c r="OZQ26" s="205"/>
      <c r="OZR26" s="205"/>
      <c r="OZS26" s="205"/>
      <c r="OZT26" s="205"/>
      <c r="OZU26" s="205"/>
      <c r="OZV26" s="205"/>
      <c r="OZW26" s="205"/>
      <c r="OZX26" s="205"/>
      <c r="OZY26" s="205"/>
      <c r="OZZ26" s="205"/>
      <c r="PAA26" s="205"/>
      <c r="PAB26" s="205"/>
      <c r="PAC26" s="205"/>
      <c r="PAD26" s="205"/>
      <c r="PAE26" s="205"/>
      <c r="PAF26" s="205"/>
      <c r="PAG26" s="205"/>
      <c r="PAH26" s="205"/>
      <c r="PAI26" s="205"/>
      <c r="PAJ26" s="205"/>
      <c r="PAK26" s="205"/>
      <c r="PAL26" s="205"/>
      <c r="PAM26" s="205"/>
      <c r="PAN26" s="205"/>
      <c r="PAO26" s="205"/>
      <c r="PAP26" s="205"/>
      <c r="PAQ26" s="205"/>
      <c r="PAR26" s="205"/>
      <c r="PAS26" s="205"/>
      <c r="PAT26" s="205"/>
      <c r="PAU26" s="205"/>
      <c r="PAV26" s="205"/>
      <c r="PAW26" s="205"/>
      <c r="PAX26" s="205"/>
      <c r="PAY26" s="205"/>
      <c r="PAZ26" s="205"/>
      <c r="PBA26" s="205"/>
      <c r="PBB26" s="205"/>
      <c r="PBC26" s="205"/>
      <c r="PBD26" s="205"/>
      <c r="PBE26" s="205"/>
      <c r="PBF26" s="205"/>
      <c r="PBG26" s="205"/>
      <c r="PBH26" s="205"/>
      <c r="PBI26" s="205"/>
      <c r="PBJ26" s="205"/>
      <c r="PBK26" s="205"/>
      <c r="PBL26" s="205"/>
      <c r="PBM26" s="205"/>
      <c r="PBN26" s="205"/>
      <c r="PBO26" s="205"/>
      <c r="PBP26" s="205"/>
      <c r="PBQ26" s="205"/>
      <c r="PBR26" s="205"/>
      <c r="PBS26" s="205"/>
      <c r="PBT26" s="205"/>
      <c r="PBU26" s="205"/>
      <c r="PBV26" s="205"/>
      <c r="PBW26" s="205"/>
      <c r="PBX26" s="205"/>
      <c r="PBY26" s="205"/>
      <c r="PBZ26" s="205"/>
      <c r="PCA26" s="205"/>
      <c r="PCB26" s="205"/>
      <c r="PCC26" s="205"/>
      <c r="PCD26" s="205"/>
      <c r="PCE26" s="205"/>
      <c r="PCF26" s="205"/>
      <c r="PCG26" s="205"/>
      <c r="PCH26" s="205"/>
      <c r="PCI26" s="205"/>
      <c r="PCJ26" s="205"/>
      <c r="PCK26" s="205"/>
      <c r="PCL26" s="205"/>
      <c r="PCM26" s="205"/>
      <c r="PCN26" s="205"/>
      <c r="PCO26" s="205"/>
      <c r="PCP26" s="205"/>
      <c r="PCQ26" s="205"/>
      <c r="PCR26" s="205"/>
      <c r="PCS26" s="205"/>
      <c r="PCT26" s="205"/>
      <c r="PCU26" s="205"/>
      <c r="PCV26" s="205"/>
      <c r="PCW26" s="205"/>
      <c r="PCX26" s="205"/>
      <c r="PCY26" s="205"/>
      <c r="PCZ26" s="205"/>
      <c r="PDA26" s="205"/>
      <c r="PDB26" s="205"/>
      <c r="PDC26" s="205"/>
      <c r="PDD26" s="205"/>
      <c r="PDE26" s="205"/>
      <c r="PDF26" s="205"/>
      <c r="PDG26" s="205"/>
      <c r="PDH26" s="205"/>
      <c r="PDI26" s="205"/>
      <c r="PDJ26" s="205"/>
      <c r="PDK26" s="205"/>
      <c r="PDL26" s="205"/>
      <c r="PDM26" s="205"/>
      <c r="PDN26" s="205"/>
      <c r="PDO26" s="205"/>
      <c r="PDP26" s="205"/>
      <c r="PDQ26" s="205"/>
      <c r="PDR26" s="205"/>
      <c r="PDS26" s="205"/>
      <c r="PDT26" s="205"/>
      <c r="PDU26" s="205"/>
      <c r="PDV26" s="205"/>
      <c r="PDW26" s="205"/>
      <c r="PDX26" s="205"/>
      <c r="PDY26" s="205"/>
      <c r="PDZ26" s="205"/>
      <c r="PEA26" s="205"/>
      <c r="PEB26" s="205"/>
      <c r="PEC26" s="205"/>
      <c r="PED26" s="205"/>
      <c r="PEE26" s="205"/>
      <c r="PEF26" s="205"/>
      <c r="PEG26" s="205"/>
      <c r="PEH26" s="205"/>
      <c r="PEI26" s="205"/>
      <c r="PEJ26" s="205"/>
      <c r="PEK26" s="205"/>
      <c r="PEL26" s="205"/>
      <c r="PEM26" s="205"/>
      <c r="PEN26" s="205"/>
      <c r="PEO26" s="205"/>
      <c r="PEP26" s="205"/>
      <c r="PEQ26" s="205"/>
      <c r="PER26" s="205"/>
      <c r="PES26" s="205"/>
      <c r="PET26" s="205"/>
      <c r="PEU26" s="205"/>
      <c r="PEV26" s="205"/>
      <c r="PEW26" s="205"/>
      <c r="PEX26" s="205"/>
      <c r="PEY26" s="205"/>
      <c r="PEZ26" s="205"/>
      <c r="PFA26" s="205"/>
      <c r="PFB26" s="205"/>
      <c r="PFC26" s="205"/>
      <c r="PFD26" s="205"/>
      <c r="PFE26" s="205"/>
      <c r="PFF26" s="205"/>
      <c r="PFG26" s="205"/>
      <c r="PFH26" s="205"/>
      <c r="PFI26" s="205"/>
      <c r="PFJ26" s="205"/>
      <c r="PFK26" s="205"/>
      <c r="PFL26" s="205"/>
      <c r="PFM26" s="205"/>
      <c r="PFN26" s="205"/>
      <c r="PFO26" s="205"/>
      <c r="PFP26" s="205"/>
      <c r="PFQ26" s="205"/>
      <c r="PFR26" s="205"/>
      <c r="PFS26" s="205"/>
      <c r="PFT26" s="205"/>
      <c r="PFU26" s="205"/>
      <c r="PFV26" s="205"/>
      <c r="PFW26" s="205"/>
      <c r="PFX26" s="205"/>
      <c r="PFY26" s="205"/>
      <c r="PFZ26" s="205"/>
      <c r="PGA26" s="205"/>
      <c r="PGB26" s="205"/>
      <c r="PGC26" s="205"/>
      <c r="PGD26" s="205"/>
      <c r="PGE26" s="205"/>
      <c r="PGF26" s="205"/>
      <c r="PGG26" s="205"/>
      <c r="PGH26" s="205"/>
      <c r="PGI26" s="205"/>
      <c r="PGJ26" s="205"/>
      <c r="PGK26" s="205"/>
      <c r="PGL26" s="205"/>
      <c r="PGM26" s="205"/>
      <c r="PGN26" s="205"/>
      <c r="PGO26" s="205"/>
      <c r="PGP26" s="205"/>
      <c r="PGQ26" s="205"/>
      <c r="PGR26" s="205"/>
      <c r="PGS26" s="205"/>
      <c r="PGT26" s="205"/>
      <c r="PGU26" s="205"/>
      <c r="PGV26" s="205"/>
      <c r="PGW26" s="205"/>
      <c r="PGX26" s="205"/>
      <c r="PGY26" s="205"/>
      <c r="PGZ26" s="205"/>
      <c r="PHA26" s="205"/>
      <c r="PHB26" s="205"/>
      <c r="PHC26" s="205"/>
      <c r="PHD26" s="205"/>
      <c r="PHE26" s="205"/>
      <c r="PHF26" s="205"/>
      <c r="PHG26" s="205"/>
      <c r="PHH26" s="205"/>
      <c r="PHI26" s="205"/>
      <c r="PHJ26" s="205"/>
      <c r="PHK26" s="205"/>
      <c r="PHL26" s="205"/>
      <c r="PHM26" s="205"/>
      <c r="PHN26" s="205"/>
      <c r="PHO26" s="205"/>
      <c r="PHP26" s="205"/>
      <c r="PHQ26" s="205"/>
      <c r="PHR26" s="205"/>
      <c r="PHS26" s="205"/>
      <c r="PHT26" s="205"/>
      <c r="PHU26" s="205"/>
      <c r="PHV26" s="205"/>
      <c r="PHW26" s="205"/>
      <c r="PHX26" s="205"/>
      <c r="PHY26" s="205"/>
      <c r="PHZ26" s="205"/>
      <c r="PIA26" s="205"/>
      <c r="PIB26" s="205"/>
      <c r="PIC26" s="205"/>
      <c r="PID26" s="205"/>
      <c r="PIE26" s="205"/>
      <c r="PIF26" s="205"/>
      <c r="PIG26" s="205"/>
      <c r="PIH26" s="205"/>
      <c r="PII26" s="205"/>
      <c r="PIJ26" s="205"/>
      <c r="PIK26" s="205"/>
      <c r="PIL26" s="205"/>
      <c r="PIM26" s="205"/>
      <c r="PIN26" s="205"/>
      <c r="PIO26" s="205"/>
      <c r="PIP26" s="205"/>
      <c r="PIQ26" s="205"/>
      <c r="PIR26" s="205"/>
      <c r="PIS26" s="205"/>
      <c r="PIT26" s="205"/>
      <c r="PIU26" s="205"/>
      <c r="PIV26" s="205"/>
      <c r="PIW26" s="205"/>
      <c r="PIX26" s="205"/>
      <c r="PIY26" s="205"/>
      <c r="PIZ26" s="205"/>
      <c r="PJA26" s="205"/>
      <c r="PJB26" s="205"/>
      <c r="PJC26" s="205"/>
      <c r="PJD26" s="205"/>
      <c r="PJE26" s="205"/>
      <c r="PJF26" s="205"/>
      <c r="PJG26" s="205"/>
      <c r="PJH26" s="205"/>
      <c r="PJI26" s="205"/>
      <c r="PJJ26" s="205"/>
      <c r="PJK26" s="205"/>
      <c r="PJL26" s="205"/>
      <c r="PJM26" s="205"/>
      <c r="PJN26" s="205"/>
      <c r="PJO26" s="205"/>
      <c r="PJP26" s="205"/>
      <c r="PJQ26" s="205"/>
      <c r="PJR26" s="205"/>
      <c r="PJS26" s="205"/>
      <c r="PJT26" s="205"/>
      <c r="PJU26" s="205"/>
      <c r="PJV26" s="205"/>
      <c r="PJW26" s="205"/>
      <c r="PJX26" s="205"/>
      <c r="PJY26" s="205"/>
      <c r="PJZ26" s="205"/>
      <c r="PKA26" s="205"/>
      <c r="PKB26" s="205"/>
      <c r="PKC26" s="205"/>
      <c r="PKD26" s="205"/>
      <c r="PKE26" s="205"/>
      <c r="PKF26" s="205"/>
      <c r="PKG26" s="205"/>
      <c r="PKH26" s="205"/>
      <c r="PKI26" s="205"/>
      <c r="PKJ26" s="205"/>
      <c r="PKK26" s="205"/>
      <c r="PKL26" s="205"/>
      <c r="PKM26" s="205"/>
      <c r="PKN26" s="205"/>
      <c r="PKO26" s="205"/>
      <c r="PKP26" s="205"/>
      <c r="PKQ26" s="205"/>
      <c r="PKR26" s="205"/>
      <c r="PKS26" s="205"/>
      <c r="PKT26" s="205"/>
      <c r="PKU26" s="205"/>
      <c r="PKV26" s="205"/>
      <c r="PKW26" s="205"/>
      <c r="PKX26" s="205"/>
      <c r="PKY26" s="205"/>
      <c r="PKZ26" s="205"/>
      <c r="PLA26" s="205"/>
      <c r="PLB26" s="205"/>
      <c r="PLC26" s="205"/>
      <c r="PLD26" s="205"/>
      <c r="PLE26" s="205"/>
      <c r="PLF26" s="205"/>
      <c r="PLG26" s="205"/>
      <c r="PLH26" s="205"/>
      <c r="PLI26" s="205"/>
      <c r="PLJ26" s="205"/>
      <c r="PLK26" s="205"/>
      <c r="PLL26" s="205"/>
      <c r="PLM26" s="205"/>
      <c r="PLN26" s="205"/>
      <c r="PLO26" s="205"/>
      <c r="PLP26" s="205"/>
      <c r="PLQ26" s="205"/>
      <c r="PLR26" s="205"/>
      <c r="PLS26" s="205"/>
      <c r="PLT26" s="205"/>
      <c r="PLU26" s="205"/>
      <c r="PLV26" s="205"/>
      <c r="PLW26" s="205"/>
      <c r="PLX26" s="205"/>
      <c r="PLY26" s="205"/>
      <c r="PLZ26" s="205"/>
      <c r="PMA26" s="205"/>
      <c r="PMB26" s="205"/>
      <c r="PMC26" s="205"/>
      <c r="PMD26" s="205"/>
      <c r="PME26" s="205"/>
      <c r="PMF26" s="205"/>
      <c r="PMG26" s="205"/>
      <c r="PMH26" s="205"/>
      <c r="PMI26" s="205"/>
      <c r="PMJ26" s="205"/>
      <c r="PMK26" s="205"/>
      <c r="PML26" s="205"/>
      <c r="PMM26" s="205"/>
      <c r="PMN26" s="205"/>
      <c r="PMO26" s="205"/>
      <c r="PMP26" s="205"/>
      <c r="PMQ26" s="205"/>
      <c r="PMR26" s="205"/>
      <c r="PMS26" s="205"/>
      <c r="PMT26" s="205"/>
      <c r="PMU26" s="205"/>
      <c r="PMV26" s="205"/>
      <c r="PMW26" s="205"/>
      <c r="PMX26" s="205"/>
      <c r="PMY26" s="205"/>
      <c r="PMZ26" s="205"/>
      <c r="PNA26" s="205"/>
      <c r="PNB26" s="205"/>
      <c r="PNC26" s="205"/>
      <c r="PND26" s="205"/>
      <c r="PNE26" s="205"/>
      <c r="PNF26" s="205"/>
      <c r="PNG26" s="205"/>
      <c r="PNH26" s="205"/>
      <c r="PNI26" s="205"/>
      <c r="PNJ26" s="205"/>
      <c r="PNK26" s="205"/>
      <c r="PNL26" s="205"/>
      <c r="PNM26" s="205"/>
      <c r="PNN26" s="205"/>
      <c r="PNO26" s="205"/>
      <c r="PNP26" s="205"/>
      <c r="PNQ26" s="205"/>
      <c r="PNR26" s="205"/>
      <c r="PNS26" s="205"/>
      <c r="PNT26" s="205"/>
      <c r="PNU26" s="205"/>
      <c r="PNV26" s="205"/>
      <c r="PNW26" s="205"/>
      <c r="PNX26" s="205"/>
      <c r="PNY26" s="205"/>
      <c r="PNZ26" s="205"/>
      <c r="POA26" s="205"/>
      <c r="POB26" s="205"/>
      <c r="POC26" s="205"/>
      <c r="POD26" s="205"/>
      <c r="POE26" s="205"/>
      <c r="POF26" s="205"/>
      <c r="POG26" s="205"/>
      <c r="POH26" s="205"/>
      <c r="POI26" s="205"/>
      <c r="POJ26" s="205"/>
      <c r="POK26" s="205"/>
      <c r="POL26" s="205"/>
      <c r="POM26" s="205"/>
      <c r="PON26" s="205"/>
      <c r="POO26" s="205"/>
      <c r="POP26" s="205"/>
      <c r="POQ26" s="205"/>
      <c r="POR26" s="205"/>
      <c r="POS26" s="205"/>
      <c r="POT26" s="205"/>
      <c r="POU26" s="205"/>
      <c r="POV26" s="205"/>
      <c r="POW26" s="205"/>
      <c r="POX26" s="205"/>
      <c r="POY26" s="205"/>
      <c r="POZ26" s="205"/>
      <c r="PPA26" s="205"/>
      <c r="PPB26" s="205"/>
      <c r="PPC26" s="205"/>
      <c r="PPD26" s="205"/>
      <c r="PPE26" s="205"/>
      <c r="PPF26" s="205"/>
      <c r="PPG26" s="205"/>
      <c r="PPH26" s="205"/>
      <c r="PPI26" s="205"/>
      <c r="PPJ26" s="205"/>
      <c r="PPK26" s="205"/>
      <c r="PPL26" s="205"/>
      <c r="PPM26" s="205"/>
      <c r="PPN26" s="205"/>
      <c r="PPO26" s="205"/>
      <c r="PPP26" s="205"/>
      <c r="PPQ26" s="205"/>
      <c r="PPR26" s="205"/>
      <c r="PPS26" s="205"/>
      <c r="PPT26" s="205"/>
      <c r="PPU26" s="205"/>
      <c r="PPV26" s="205"/>
      <c r="PPW26" s="205"/>
      <c r="PPX26" s="205"/>
      <c r="PPY26" s="205"/>
      <c r="PPZ26" s="205"/>
      <c r="PQA26" s="205"/>
      <c r="PQB26" s="205"/>
      <c r="PQC26" s="205"/>
      <c r="PQD26" s="205"/>
      <c r="PQE26" s="205"/>
      <c r="PQF26" s="205"/>
      <c r="PQG26" s="205"/>
      <c r="PQH26" s="205"/>
      <c r="PQI26" s="205"/>
      <c r="PQJ26" s="205"/>
      <c r="PQK26" s="205"/>
      <c r="PQL26" s="205"/>
      <c r="PQM26" s="205"/>
      <c r="PQN26" s="205"/>
      <c r="PQO26" s="205"/>
      <c r="PQP26" s="205"/>
      <c r="PQQ26" s="205"/>
      <c r="PQR26" s="205"/>
      <c r="PQS26" s="205"/>
      <c r="PQT26" s="205"/>
      <c r="PQU26" s="205"/>
      <c r="PQV26" s="205"/>
      <c r="PQW26" s="205"/>
      <c r="PQX26" s="205"/>
      <c r="PQY26" s="205"/>
      <c r="PQZ26" s="205"/>
      <c r="PRA26" s="205"/>
      <c r="PRB26" s="205"/>
      <c r="PRC26" s="205"/>
      <c r="PRD26" s="205"/>
      <c r="PRE26" s="205"/>
      <c r="PRF26" s="205"/>
      <c r="PRG26" s="205"/>
      <c r="PRH26" s="205"/>
      <c r="PRI26" s="205"/>
      <c r="PRJ26" s="205"/>
      <c r="PRK26" s="205"/>
      <c r="PRL26" s="205"/>
      <c r="PRM26" s="205"/>
      <c r="PRN26" s="205"/>
      <c r="PRO26" s="205"/>
      <c r="PRP26" s="205"/>
      <c r="PRQ26" s="205"/>
      <c r="PRR26" s="205"/>
      <c r="PRS26" s="205"/>
      <c r="PRT26" s="205"/>
      <c r="PRU26" s="205"/>
      <c r="PRV26" s="205"/>
      <c r="PRW26" s="205"/>
      <c r="PRX26" s="205"/>
      <c r="PRY26" s="205"/>
      <c r="PRZ26" s="205"/>
      <c r="PSA26" s="205"/>
      <c r="PSB26" s="205"/>
      <c r="PSC26" s="205"/>
      <c r="PSD26" s="205"/>
      <c r="PSE26" s="205"/>
      <c r="PSF26" s="205"/>
      <c r="PSG26" s="205"/>
      <c r="PSH26" s="205"/>
      <c r="PSI26" s="205"/>
      <c r="PSJ26" s="205"/>
      <c r="PSK26" s="205"/>
      <c r="PSL26" s="205"/>
      <c r="PSM26" s="205"/>
      <c r="PSN26" s="205"/>
      <c r="PSO26" s="205"/>
      <c r="PSP26" s="205"/>
      <c r="PSQ26" s="205"/>
      <c r="PSR26" s="205"/>
      <c r="PSS26" s="205"/>
      <c r="PST26" s="205"/>
      <c r="PSU26" s="205"/>
      <c r="PSV26" s="205"/>
      <c r="PSW26" s="205"/>
      <c r="PSX26" s="205"/>
      <c r="PSY26" s="205"/>
      <c r="PSZ26" s="205"/>
      <c r="PTA26" s="205"/>
      <c r="PTB26" s="205"/>
      <c r="PTC26" s="205"/>
      <c r="PTD26" s="205"/>
      <c r="PTE26" s="205"/>
      <c r="PTF26" s="205"/>
      <c r="PTG26" s="205"/>
      <c r="PTH26" s="205"/>
      <c r="PTI26" s="205"/>
      <c r="PTJ26" s="205"/>
      <c r="PTK26" s="205"/>
      <c r="PTL26" s="205"/>
      <c r="PTM26" s="205"/>
      <c r="PTN26" s="205"/>
      <c r="PTO26" s="205"/>
      <c r="PTP26" s="205"/>
      <c r="PTQ26" s="205"/>
      <c r="PTR26" s="205"/>
      <c r="PTS26" s="205"/>
      <c r="PTT26" s="205"/>
      <c r="PTU26" s="205"/>
      <c r="PTV26" s="205"/>
      <c r="PTW26" s="205"/>
      <c r="PTX26" s="205"/>
      <c r="PTY26" s="205"/>
      <c r="PTZ26" s="205"/>
      <c r="PUA26" s="205"/>
      <c r="PUB26" s="205"/>
      <c r="PUC26" s="205"/>
      <c r="PUD26" s="205"/>
      <c r="PUE26" s="205"/>
      <c r="PUF26" s="205"/>
      <c r="PUG26" s="205"/>
      <c r="PUH26" s="205"/>
      <c r="PUI26" s="205"/>
      <c r="PUJ26" s="205"/>
      <c r="PUK26" s="205"/>
      <c r="PUL26" s="205"/>
      <c r="PUM26" s="205"/>
      <c r="PUN26" s="205"/>
      <c r="PUO26" s="205"/>
      <c r="PUP26" s="205"/>
      <c r="PUQ26" s="205"/>
      <c r="PUR26" s="205"/>
      <c r="PUS26" s="205"/>
      <c r="PUT26" s="205"/>
      <c r="PUU26" s="205"/>
      <c r="PUV26" s="205"/>
      <c r="PUW26" s="205"/>
      <c r="PUX26" s="205"/>
      <c r="PUY26" s="205"/>
      <c r="PUZ26" s="205"/>
      <c r="PVA26" s="205"/>
      <c r="PVB26" s="205"/>
      <c r="PVC26" s="205"/>
      <c r="PVD26" s="205"/>
      <c r="PVE26" s="205"/>
      <c r="PVF26" s="205"/>
      <c r="PVG26" s="205"/>
      <c r="PVH26" s="205"/>
      <c r="PVI26" s="205"/>
      <c r="PVJ26" s="205"/>
      <c r="PVK26" s="205"/>
      <c r="PVL26" s="205"/>
      <c r="PVM26" s="205"/>
      <c r="PVN26" s="205"/>
      <c r="PVO26" s="205"/>
      <c r="PVP26" s="205"/>
      <c r="PVQ26" s="205"/>
      <c r="PVR26" s="205"/>
      <c r="PVS26" s="205"/>
      <c r="PVT26" s="205"/>
      <c r="PVU26" s="205"/>
      <c r="PVV26" s="205"/>
      <c r="PVW26" s="205"/>
      <c r="PVX26" s="205"/>
      <c r="PVY26" s="205"/>
      <c r="PVZ26" s="205"/>
      <c r="PWA26" s="205"/>
      <c r="PWB26" s="205"/>
      <c r="PWC26" s="205"/>
      <c r="PWD26" s="205"/>
      <c r="PWE26" s="205"/>
      <c r="PWF26" s="205"/>
      <c r="PWG26" s="205"/>
      <c r="PWH26" s="205"/>
      <c r="PWI26" s="205"/>
      <c r="PWJ26" s="205"/>
      <c r="PWK26" s="205"/>
      <c r="PWL26" s="205"/>
      <c r="PWM26" s="205"/>
      <c r="PWN26" s="205"/>
      <c r="PWO26" s="205"/>
      <c r="PWP26" s="205"/>
      <c r="PWQ26" s="205"/>
      <c r="PWR26" s="205"/>
      <c r="PWS26" s="205"/>
      <c r="PWT26" s="205"/>
      <c r="PWU26" s="205"/>
      <c r="PWV26" s="205"/>
      <c r="PWW26" s="205"/>
      <c r="PWX26" s="205"/>
      <c r="PWY26" s="205"/>
      <c r="PWZ26" s="205"/>
      <c r="PXA26" s="205"/>
      <c r="PXB26" s="205"/>
      <c r="PXC26" s="205"/>
      <c r="PXD26" s="205"/>
      <c r="PXE26" s="205"/>
      <c r="PXF26" s="205"/>
      <c r="PXG26" s="205"/>
      <c r="PXH26" s="205"/>
      <c r="PXI26" s="205"/>
      <c r="PXJ26" s="205"/>
      <c r="PXK26" s="205"/>
      <c r="PXL26" s="205"/>
      <c r="PXM26" s="205"/>
      <c r="PXN26" s="205"/>
      <c r="PXO26" s="205"/>
      <c r="PXP26" s="205"/>
      <c r="PXQ26" s="205"/>
      <c r="PXR26" s="205"/>
      <c r="PXS26" s="205"/>
      <c r="PXT26" s="205"/>
      <c r="PXU26" s="205"/>
      <c r="PXV26" s="205"/>
      <c r="PXW26" s="205"/>
      <c r="PXX26" s="205"/>
      <c r="PXY26" s="205"/>
      <c r="PXZ26" s="205"/>
      <c r="PYA26" s="205"/>
      <c r="PYB26" s="205"/>
      <c r="PYC26" s="205"/>
      <c r="PYD26" s="205"/>
      <c r="PYE26" s="205"/>
      <c r="PYF26" s="205"/>
      <c r="PYG26" s="205"/>
      <c r="PYH26" s="205"/>
      <c r="PYI26" s="205"/>
      <c r="PYJ26" s="205"/>
      <c r="PYK26" s="205"/>
      <c r="PYL26" s="205"/>
      <c r="PYM26" s="205"/>
      <c r="PYN26" s="205"/>
      <c r="PYO26" s="205"/>
      <c r="PYP26" s="205"/>
      <c r="PYQ26" s="205"/>
      <c r="PYR26" s="205"/>
      <c r="PYS26" s="205"/>
      <c r="PYT26" s="205"/>
      <c r="PYU26" s="205"/>
      <c r="PYV26" s="205"/>
      <c r="PYW26" s="205"/>
      <c r="PYX26" s="205"/>
      <c r="PYY26" s="205"/>
      <c r="PYZ26" s="205"/>
      <c r="PZA26" s="205"/>
      <c r="PZB26" s="205"/>
      <c r="PZC26" s="205"/>
      <c r="PZD26" s="205"/>
      <c r="PZE26" s="205"/>
      <c r="PZF26" s="205"/>
      <c r="PZG26" s="205"/>
      <c r="PZH26" s="205"/>
      <c r="PZI26" s="205"/>
      <c r="PZJ26" s="205"/>
      <c r="PZK26" s="205"/>
      <c r="PZL26" s="205"/>
      <c r="PZM26" s="205"/>
      <c r="PZN26" s="205"/>
      <c r="PZO26" s="205"/>
      <c r="PZP26" s="205"/>
      <c r="PZQ26" s="205"/>
      <c r="PZR26" s="205"/>
      <c r="PZS26" s="205"/>
      <c r="PZT26" s="205"/>
      <c r="PZU26" s="205"/>
      <c r="PZV26" s="205"/>
      <c r="PZW26" s="205"/>
      <c r="PZX26" s="205"/>
      <c r="PZY26" s="205"/>
      <c r="PZZ26" s="205"/>
      <c r="QAA26" s="205"/>
      <c r="QAB26" s="205"/>
      <c r="QAC26" s="205"/>
      <c r="QAD26" s="205"/>
      <c r="QAE26" s="205"/>
      <c r="QAF26" s="205"/>
      <c r="QAG26" s="205"/>
      <c r="QAH26" s="205"/>
      <c r="QAI26" s="205"/>
      <c r="QAJ26" s="205"/>
      <c r="QAK26" s="205"/>
      <c r="QAL26" s="205"/>
      <c r="QAM26" s="205"/>
      <c r="QAN26" s="205"/>
      <c r="QAO26" s="205"/>
      <c r="QAP26" s="205"/>
      <c r="QAQ26" s="205"/>
      <c r="QAR26" s="205"/>
      <c r="QAS26" s="205"/>
      <c r="QAT26" s="205"/>
      <c r="QAU26" s="205"/>
      <c r="QAV26" s="205"/>
      <c r="QAW26" s="205"/>
      <c r="QAX26" s="205"/>
      <c r="QAY26" s="205"/>
      <c r="QAZ26" s="205"/>
      <c r="QBA26" s="205"/>
      <c r="QBB26" s="205"/>
      <c r="QBC26" s="205"/>
      <c r="QBD26" s="205"/>
      <c r="QBE26" s="205"/>
      <c r="QBF26" s="205"/>
      <c r="QBG26" s="205"/>
      <c r="QBH26" s="205"/>
      <c r="QBI26" s="205"/>
      <c r="QBJ26" s="205"/>
      <c r="QBK26" s="205"/>
      <c r="QBL26" s="205"/>
      <c r="QBM26" s="205"/>
      <c r="QBN26" s="205"/>
      <c r="QBO26" s="205"/>
      <c r="QBP26" s="205"/>
      <c r="QBQ26" s="205"/>
      <c r="QBR26" s="205"/>
      <c r="QBS26" s="205"/>
      <c r="QBT26" s="205"/>
      <c r="QBU26" s="205"/>
      <c r="QBV26" s="205"/>
      <c r="QBW26" s="205"/>
      <c r="QBX26" s="205"/>
      <c r="QBY26" s="205"/>
      <c r="QBZ26" s="205"/>
      <c r="QCA26" s="205"/>
      <c r="QCB26" s="205"/>
      <c r="QCC26" s="205"/>
      <c r="QCD26" s="205"/>
      <c r="QCE26" s="205"/>
      <c r="QCF26" s="205"/>
      <c r="QCG26" s="205"/>
      <c r="QCH26" s="205"/>
      <c r="QCI26" s="205"/>
      <c r="QCJ26" s="205"/>
      <c r="QCK26" s="205"/>
      <c r="QCL26" s="205"/>
      <c r="QCM26" s="205"/>
      <c r="QCN26" s="205"/>
      <c r="QCO26" s="205"/>
      <c r="QCP26" s="205"/>
      <c r="QCQ26" s="205"/>
      <c r="QCR26" s="205"/>
      <c r="QCS26" s="205"/>
      <c r="QCT26" s="205"/>
      <c r="QCU26" s="205"/>
      <c r="QCV26" s="205"/>
      <c r="QCW26" s="205"/>
      <c r="QCX26" s="205"/>
      <c r="QCY26" s="205"/>
      <c r="QCZ26" s="205"/>
      <c r="QDA26" s="205"/>
      <c r="QDB26" s="205"/>
      <c r="QDC26" s="205"/>
      <c r="QDD26" s="205"/>
      <c r="QDE26" s="205"/>
      <c r="QDF26" s="205"/>
      <c r="QDG26" s="205"/>
      <c r="QDH26" s="205"/>
      <c r="QDI26" s="205"/>
      <c r="QDJ26" s="205"/>
      <c r="QDK26" s="205"/>
      <c r="QDL26" s="205"/>
      <c r="QDM26" s="205"/>
      <c r="QDN26" s="205"/>
      <c r="QDO26" s="205"/>
      <c r="QDP26" s="205"/>
      <c r="QDQ26" s="205"/>
      <c r="QDR26" s="205"/>
      <c r="QDS26" s="205"/>
      <c r="QDT26" s="205"/>
      <c r="QDU26" s="205"/>
      <c r="QDV26" s="205"/>
      <c r="QDW26" s="205"/>
      <c r="QDX26" s="205"/>
      <c r="QDY26" s="205"/>
      <c r="QDZ26" s="205"/>
      <c r="QEA26" s="205"/>
      <c r="QEB26" s="205"/>
      <c r="QEC26" s="205"/>
      <c r="QED26" s="205"/>
      <c r="QEE26" s="205"/>
      <c r="QEF26" s="205"/>
      <c r="QEG26" s="205"/>
      <c r="QEH26" s="205"/>
      <c r="QEI26" s="205"/>
      <c r="QEJ26" s="205"/>
      <c r="QEK26" s="205"/>
      <c r="QEL26" s="205"/>
      <c r="QEM26" s="205"/>
      <c r="QEN26" s="205"/>
      <c r="QEO26" s="205"/>
      <c r="QEP26" s="205"/>
      <c r="QEQ26" s="205"/>
      <c r="QER26" s="205"/>
      <c r="QES26" s="205"/>
      <c r="QET26" s="205"/>
      <c r="QEU26" s="205"/>
      <c r="QEV26" s="205"/>
      <c r="QEW26" s="205"/>
      <c r="QEX26" s="205"/>
      <c r="QEY26" s="205"/>
      <c r="QEZ26" s="205"/>
      <c r="QFA26" s="205"/>
      <c r="QFB26" s="205"/>
      <c r="QFC26" s="205"/>
      <c r="QFD26" s="205"/>
      <c r="QFE26" s="205"/>
      <c r="QFF26" s="205"/>
      <c r="QFG26" s="205"/>
      <c r="QFH26" s="205"/>
      <c r="QFI26" s="205"/>
      <c r="QFJ26" s="205"/>
      <c r="QFK26" s="205"/>
      <c r="QFL26" s="205"/>
      <c r="QFM26" s="205"/>
      <c r="QFN26" s="205"/>
      <c r="QFO26" s="205"/>
      <c r="QFP26" s="205"/>
      <c r="QFQ26" s="205"/>
      <c r="QFR26" s="205"/>
      <c r="QFS26" s="205"/>
      <c r="QFT26" s="205"/>
      <c r="QFU26" s="205"/>
      <c r="QFV26" s="205"/>
      <c r="QFW26" s="205"/>
      <c r="QFX26" s="205"/>
      <c r="QFY26" s="205"/>
      <c r="QFZ26" s="205"/>
      <c r="QGA26" s="205"/>
      <c r="QGB26" s="205"/>
      <c r="QGC26" s="205"/>
      <c r="QGD26" s="205"/>
      <c r="QGE26" s="205"/>
      <c r="QGF26" s="205"/>
      <c r="QGG26" s="205"/>
      <c r="QGH26" s="205"/>
      <c r="QGI26" s="205"/>
      <c r="QGJ26" s="205"/>
      <c r="QGK26" s="205"/>
      <c r="QGL26" s="205"/>
      <c r="QGM26" s="205"/>
      <c r="QGN26" s="205"/>
      <c r="QGO26" s="205"/>
      <c r="QGP26" s="205"/>
      <c r="QGQ26" s="205"/>
      <c r="QGR26" s="205"/>
      <c r="QGS26" s="205"/>
      <c r="QGT26" s="205"/>
      <c r="QGU26" s="205"/>
      <c r="QGV26" s="205"/>
      <c r="QGW26" s="205"/>
      <c r="QGX26" s="205"/>
      <c r="QGY26" s="205"/>
      <c r="QGZ26" s="205"/>
      <c r="QHA26" s="205"/>
      <c r="QHB26" s="205"/>
      <c r="QHC26" s="205"/>
      <c r="QHD26" s="205"/>
      <c r="QHE26" s="205"/>
      <c r="QHF26" s="205"/>
      <c r="QHG26" s="205"/>
      <c r="QHH26" s="205"/>
      <c r="QHI26" s="205"/>
      <c r="QHJ26" s="205"/>
      <c r="QHK26" s="205"/>
      <c r="QHL26" s="205"/>
      <c r="QHM26" s="205"/>
      <c r="QHN26" s="205"/>
      <c r="QHO26" s="205"/>
      <c r="QHP26" s="205"/>
      <c r="QHQ26" s="205"/>
      <c r="QHR26" s="205"/>
      <c r="QHS26" s="205"/>
      <c r="QHT26" s="205"/>
      <c r="QHU26" s="205"/>
      <c r="QHV26" s="205"/>
      <c r="QHW26" s="205"/>
      <c r="QHX26" s="205"/>
      <c r="QHY26" s="205"/>
      <c r="QHZ26" s="205"/>
      <c r="QIA26" s="205"/>
      <c r="QIB26" s="205"/>
      <c r="QIC26" s="205"/>
      <c r="QID26" s="205"/>
      <c r="QIE26" s="205"/>
      <c r="QIF26" s="205"/>
      <c r="QIG26" s="205"/>
      <c r="QIH26" s="205"/>
      <c r="QII26" s="205"/>
      <c r="QIJ26" s="205"/>
      <c r="QIK26" s="205"/>
      <c r="QIL26" s="205"/>
      <c r="QIM26" s="205"/>
      <c r="QIN26" s="205"/>
      <c r="QIO26" s="205"/>
      <c r="QIP26" s="205"/>
      <c r="QIQ26" s="205"/>
      <c r="QIR26" s="205"/>
      <c r="QIS26" s="205"/>
      <c r="QIT26" s="205"/>
      <c r="QIU26" s="205"/>
      <c r="QIV26" s="205"/>
      <c r="QIW26" s="205"/>
      <c r="QIX26" s="205"/>
      <c r="QIY26" s="205"/>
      <c r="QIZ26" s="205"/>
      <c r="QJA26" s="205"/>
      <c r="QJB26" s="205"/>
      <c r="QJC26" s="205"/>
      <c r="QJD26" s="205"/>
      <c r="QJE26" s="205"/>
      <c r="QJF26" s="205"/>
      <c r="QJG26" s="205"/>
      <c r="QJH26" s="205"/>
      <c r="QJI26" s="205"/>
      <c r="QJJ26" s="205"/>
      <c r="QJK26" s="205"/>
      <c r="QJL26" s="205"/>
      <c r="QJM26" s="205"/>
      <c r="QJN26" s="205"/>
      <c r="QJO26" s="205"/>
      <c r="QJP26" s="205"/>
      <c r="QJQ26" s="205"/>
      <c r="QJR26" s="205"/>
      <c r="QJS26" s="205"/>
      <c r="QJT26" s="205"/>
      <c r="QJU26" s="205"/>
      <c r="QJV26" s="205"/>
      <c r="QJW26" s="205"/>
      <c r="QJX26" s="205"/>
      <c r="QJY26" s="205"/>
      <c r="QJZ26" s="205"/>
      <c r="QKA26" s="205"/>
      <c r="QKB26" s="205"/>
      <c r="QKC26" s="205"/>
      <c r="QKD26" s="205"/>
      <c r="QKE26" s="205"/>
      <c r="QKF26" s="205"/>
      <c r="QKG26" s="205"/>
      <c r="QKH26" s="205"/>
      <c r="QKI26" s="205"/>
      <c r="QKJ26" s="205"/>
      <c r="QKK26" s="205"/>
      <c r="QKL26" s="205"/>
      <c r="QKM26" s="205"/>
      <c r="QKN26" s="205"/>
      <c r="QKO26" s="205"/>
      <c r="QKP26" s="205"/>
      <c r="QKQ26" s="205"/>
      <c r="QKR26" s="205"/>
      <c r="QKS26" s="205"/>
      <c r="QKT26" s="205"/>
      <c r="QKU26" s="205"/>
      <c r="QKV26" s="205"/>
      <c r="QKW26" s="205"/>
      <c r="QKX26" s="205"/>
      <c r="QKY26" s="205"/>
      <c r="QKZ26" s="205"/>
      <c r="QLA26" s="205"/>
      <c r="QLB26" s="205"/>
      <c r="QLC26" s="205"/>
      <c r="QLD26" s="205"/>
      <c r="QLE26" s="205"/>
      <c r="QLF26" s="205"/>
      <c r="QLG26" s="205"/>
      <c r="QLH26" s="205"/>
      <c r="QLI26" s="205"/>
      <c r="QLJ26" s="205"/>
      <c r="QLK26" s="205"/>
      <c r="QLL26" s="205"/>
      <c r="QLM26" s="205"/>
      <c r="QLN26" s="205"/>
      <c r="QLO26" s="205"/>
      <c r="QLP26" s="205"/>
      <c r="QLQ26" s="205"/>
      <c r="QLR26" s="205"/>
      <c r="QLS26" s="205"/>
      <c r="QLT26" s="205"/>
      <c r="QLU26" s="205"/>
      <c r="QLV26" s="205"/>
      <c r="QLW26" s="205"/>
      <c r="QLX26" s="205"/>
      <c r="QLY26" s="205"/>
      <c r="QLZ26" s="205"/>
      <c r="QMA26" s="205"/>
      <c r="QMB26" s="205"/>
      <c r="QMC26" s="205"/>
      <c r="QMD26" s="205"/>
      <c r="QME26" s="205"/>
      <c r="QMF26" s="205"/>
      <c r="QMG26" s="205"/>
      <c r="QMH26" s="205"/>
      <c r="QMI26" s="205"/>
      <c r="QMJ26" s="205"/>
      <c r="QMK26" s="205"/>
      <c r="QML26" s="205"/>
      <c r="QMM26" s="205"/>
      <c r="QMN26" s="205"/>
      <c r="QMO26" s="205"/>
      <c r="QMP26" s="205"/>
      <c r="QMQ26" s="205"/>
      <c r="QMR26" s="205"/>
      <c r="QMS26" s="205"/>
      <c r="QMT26" s="205"/>
      <c r="QMU26" s="205"/>
      <c r="QMV26" s="205"/>
      <c r="QMW26" s="205"/>
      <c r="QMX26" s="205"/>
      <c r="QMY26" s="205"/>
      <c r="QMZ26" s="205"/>
      <c r="QNA26" s="205"/>
      <c r="QNB26" s="205"/>
      <c r="QNC26" s="205"/>
      <c r="QND26" s="205"/>
      <c r="QNE26" s="205"/>
      <c r="QNF26" s="205"/>
      <c r="QNG26" s="205"/>
      <c r="QNH26" s="205"/>
      <c r="QNI26" s="205"/>
      <c r="QNJ26" s="205"/>
      <c r="QNK26" s="205"/>
      <c r="QNL26" s="205"/>
      <c r="QNM26" s="205"/>
      <c r="QNN26" s="205"/>
      <c r="QNO26" s="205"/>
      <c r="QNP26" s="205"/>
      <c r="QNQ26" s="205"/>
      <c r="QNR26" s="205"/>
      <c r="QNS26" s="205"/>
      <c r="QNT26" s="205"/>
      <c r="QNU26" s="205"/>
      <c r="QNV26" s="205"/>
      <c r="QNW26" s="205"/>
      <c r="QNX26" s="205"/>
      <c r="QNY26" s="205"/>
      <c r="QNZ26" s="205"/>
      <c r="QOA26" s="205"/>
      <c r="QOB26" s="205"/>
      <c r="QOC26" s="205"/>
      <c r="QOD26" s="205"/>
      <c r="QOE26" s="205"/>
      <c r="QOF26" s="205"/>
      <c r="QOG26" s="205"/>
      <c r="QOH26" s="205"/>
      <c r="QOI26" s="205"/>
      <c r="QOJ26" s="205"/>
      <c r="QOK26" s="205"/>
      <c r="QOL26" s="205"/>
      <c r="QOM26" s="205"/>
      <c r="QON26" s="205"/>
      <c r="QOO26" s="205"/>
      <c r="QOP26" s="205"/>
      <c r="QOQ26" s="205"/>
      <c r="QOR26" s="205"/>
      <c r="QOS26" s="205"/>
      <c r="QOT26" s="205"/>
      <c r="QOU26" s="205"/>
      <c r="QOV26" s="205"/>
      <c r="QOW26" s="205"/>
      <c r="QOX26" s="205"/>
      <c r="QOY26" s="205"/>
      <c r="QOZ26" s="205"/>
      <c r="QPA26" s="205"/>
      <c r="QPB26" s="205"/>
      <c r="QPC26" s="205"/>
      <c r="QPD26" s="205"/>
      <c r="QPE26" s="205"/>
      <c r="QPF26" s="205"/>
      <c r="QPG26" s="205"/>
      <c r="QPH26" s="205"/>
      <c r="QPI26" s="205"/>
      <c r="QPJ26" s="205"/>
      <c r="QPK26" s="205"/>
      <c r="QPL26" s="205"/>
      <c r="QPM26" s="205"/>
      <c r="QPN26" s="205"/>
      <c r="QPO26" s="205"/>
      <c r="QPP26" s="205"/>
      <c r="QPQ26" s="205"/>
      <c r="QPR26" s="205"/>
      <c r="QPS26" s="205"/>
      <c r="QPT26" s="205"/>
      <c r="QPU26" s="205"/>
      <c r="QPV26" s="205"/>
      <c r="QPW26" s="205"/>
      <c r="QPX26" s="205"/>
      <c r="QPY26" s="205"/>
      <c r="QPZ26" s="205"/>
      <c r="QQA26" s="205"/>
      <c r="QQB26" s="205"/>
      <c r="QQC26" s="205"/>
      <c r="QQD26" s="205"/>
      <c r="QQE26" s="205"/>
      <c r="QQF26" s="205"/>
      <c r="QQG26" s="205"/>
      <c r="QQH26" s="205"/>
      <c r="QQI26" s="205"/>
      <c r="QQJ26" s="205"/>
      <c r="QQK26" s="205"/>
      <c r="QQL26" s="205"/>
      <c r="QQM26" s="205"/>
      <c r="QQN26" s="205"/>
      <c r="QQO26" s="205"/>
      <c r="QQP26" s="205"/>
      <c r="QQQ26" s="205"/>
      <c r="QQR26" s="205"/>
      <c r="QQS26" s="205"/>
      <c r="QQT26" s="205"/>
      <c r="QQU26" s="205"/>
      <c r="QQV26" s="205"/>
      <c r="QQW26" s="205"/>
      <c r="QQX26" s="205"/>
      <c r="QQY26" s="205"/>
      <c r="QQZ26" s="205"/>
      <c r="QRA26" s="205"/>
      <c r="QRB26" s="205"/>
      <c r="QRC26" s="205"/>
      <c r="QRD26" s="205"/>
      <c r="QRE26" s="205"/>
      <c r="QRF26" s="205"/>
      <c r="QRG26" s="205"/>
      <c r="QRH26" s="205"/>
      <c r="QRI26" s="205"/>
      <c r="QRJ26" s="205"/>
      <c r="QRK26" s="205"/>
      <c r="QRL26" s="205"/>
      <c r="QRM26" s="205"/>
      <c r="QRN26" s="205"/>
      <c r="QRO26" s="205"/>
      <c r="QRP26" s="205"/>
      <c r="QRQ26" s="205"/>
      <c r="QRR26" s="205"/>
      <c r="QRS26" s="205"/>
      <c r="QRT26" s="205"/>
      <c r="QRU26" s="205"/>
      <c r="QRV26" s="205"/>
      <c r="QRW26" s="205"/>
      <c r="QRX26" s="205"/>
      <c r="QRY26" s="205"/>
      <c r="QRZ26" s="205"/>
      <c r="QSA26" s="205"/>
      <c r="QSB26" s="205"/>
      <c r="QSC26" s="205"/>
      <c r="QSD26" s="205"/>
      <c r="QSE26" s="205"/>
      <c r="QSF26" s="205"/>
      <c r="QSG26" s="205"/>
      <c r="QSH26" s="205"/>
      <c r="QSI26" s="205"/>
      <c r="QSJ26" s="205"/>
      <c r="QSK26" s="205"/>
      <c r="QSL26" s="205"/>
      <c r="QSM26" s="205"/>
      <c r="QSN26" s="205"/>
      <c r="QSO26" s="205"/>
      <c r="QSP26" s="205"/>
      <c r="QSQ26" s="205"/>
      <c r="QSR26" s="205"/>
      <c r="QSS26" s="205"/>
      <c r="QST26" s="205"/>
      <c r="QSU26" s="205"/>
      <c r="QSV26" s="205"/>
      <c r="QSW26" s="205"/>
      <c r="QSX26" s="205"/>
      <c r="QSY26" s="205"/>
      <c r="QSZ26" s="205"/>
      <c r="QTA26" s="205"/>
      <c r="QTB26" s="205"/>
      <c r="QTC26" s="205"/>
      <c r="QTD26" s="205"/>
      <c r="QTE26" s="205"/>
      <c r="QTF26" s="205"/>
      <c r="QTG26" s="205"/>
      <c r="QTH26" s="205"/>
      <c r="QTI26" s="205"/>
      <c r="QTJ26" s="205"/>
      <c r="QTK26" s="205"/>
      <c r="QTL26" s="205"/>
      <c r="QTM26" s="205"/>
      <c r="QTN26" s="205"/>
      <c r="QTO26" s="205"/>
      <c r="QTP26" s="205"/>
      <c r="QTQ26" s="205"/>
      <c r="QTR26" s="205"/>
      <c r="QTS26" s="205"/>
      <c r="QTT26" s="205"/>
      <c r="QTU26" s="205"/>
      <c r="QTV26" s="205"/>
      <c r="QTW26" s="205"/>
      <c r="QTX26" s="205"/>
      <c r="QTY26" s="205"/>
      <c r="QTZ26" s="205"/>
      <c r="QUA26" s="205"/>
      <c r="QUB26" s="205"/>
      <c r="QUC26" s="205"/>
      <c r="QUD26" s="205"/>
      <c r="QUE26" s="205"/>
      <c r="QUF26" s="205"/>
      <c r="QUG26" s="205"/>
      <c r="QUH26" s="205"/>
      <c r="QUI26" s="205"/>
      <c r="QUJ26" s="205"/>
      <c r="QUK26" s="205"/>
      <c r="QUL26" s="205"/>
      <c r="QUM26" s="205"/>
      <c r="QUN26" s="205"/>
      <c r="QUO26" s="205"/>
      <c r="QUP26" s="205"/>
      <c r="QUQ26" s="205"/>
      <c r="QUR26" s="205"/>
      <c r="QUS26" s="205"/>
      <c r="QUT26" s="205"/>
      <c r="QUU26" s="205"/>
      <c r="QUV26" s="205"/>
      <c r="QUW26" s="205"/>
      <c r="QUX26" s="205"/>
      <c r="QUY26" s="205"/>
      <c r="QUZ26" s="205"/>
      <c r="QVA26" s="205"/>
      <c r="QVB26" s="205"/>
      <c r="QVC26" s="205"/>
      <c r="QVD26" s="205"/>
      <c r="QVE26" s="205"/>
      <c r="QVF26" s="205"/>
      <c r="QVG26" s="205"/>
      <c r="QVH26" s="205"/>
      <c r="QVI26" s="205"/>
      <c r="QVJ26" s="205"/>
      <c r="QVK26" s="205"/>
      <c r="QVL26" s="205"/>
      <c r="QVM26" s="205"/>
      <c r="QVN26" s="205"/>
      <c r="QVO26" s="205"/>
      <c r="QVP26" s="205"/>
      <c r="QVQ26" s="205"/>
      <c r="QVR26" s="205"/>
      <c r="QVS26" s="205"/>
      <c r="QVT26" s="205"/>
      <c r="QVU26" s="205"/>
      <c r="QVV26" s="205"/>
      <c r="QVW26" s="205"/>
      <c r="QVX26" s="205"/>
      <c r="QVY26" s="205"/>
      <c r="QVZ26" s="205"/>
      <c r="QWA26" s="205"/>
      <c r="QWB26" s="205"/>
      <c r="QWC26" s="205"/>
      <c r="QWD26" s="205"/>
      <c r="QWE26" s="205"/>
      <c r="QWF26" s="205"/>
      <c r="QWG26" s="205"/>
      <c r="QWH26" s="205"/>
      <c r="QWI26" s="205"/>
      <c r="QWJ26" s="205"/>
      <c r="QWK26" s="205"/>
      <c r="QWL26" s="205"/>
      <c r="QWM26" s="205"/>
      <c r="QWN26" s="205"/>
      <c r="QWO26" s="205"/>
      <c r="QWP26" s="205"/>
      <c r="QWQ26" s="205"/>
      <c r="QWR26" s="205"/>
      <c r="QWS26" s="205"/>
      <c r="QWT26" s="205"/>
      <c r="QWU26" s="205"/>
      <c r="QWV26" s="205"/>
      <c r="QWW26" s="205"/>
      <c r="QWX26" s="205"/>
      <c r="QWY26" s="205"/>
      <c r="QWZ26" s="205"/>
      <c r="QXA26" s="205"/>
      <c r="QXB26" s="205"/>
      <c r="QXC26" s="205"/>
      <c r="QXD26" s="205"/>
      <c r="QXE26" s="205"/>
      <c r="QXF26" s="205"/>
      <c r="QXG26" s="205"/>
      <c r="QXH26" s="205"/>
      <c r="QXI26" s="205"/>
      <c r="QXJ26" s="205"/>
      <c r="QXK26" s="205"/>
      <c r="QXL26" s="205"/>
      <c r="QXM26" s="205"/>
      <c r="QXN26" s="205"/>
      <c r="QXO26" s="205"/>
      <c r="QXP26" s="205"/>
      <c r="QXQ26" s="205"/>
      <c r="QXR26" s="205"/>
      <c r="QXS26" s="205"/>
      <c r="QXT26" s="205"/>
      <c r="QXU26" s="205"/>
      <c r="QXV26" s="205"/>
      <c r="QXW26" s="205"/>
      <c r="QXX26" s="205"/>
      <c r="QXY26" s="205"/>
      <c r="QXZ26" s="205"/>
      <c r="QYA26" s="205"/>
      <c r="QYB26" s="205"/>
      <c r="QYC26" s="205"/>
      <c r="QYD26" s="205"/>
      <c r="QYE26" s="205"/>
      <c r="QYF26" s="205"/>
      <c r="QYG26" s="205"/>
      <c r="QYH26" s="205"/>
      <c r="QYI26" s="205"/>
      <c r="QYJ26" s="205"/>
      <c r="QYK26" s="205"/>
      <c r="QYL26" s="205"/>
      <c r="QYM26" s="205"/>
      <c r="QYN26" s="205"/>
      <c r="QYO26" s="205"/>
      <c r="QYP26" s="205"/>
      <c r="QYQ26" s="205"/>
      <c r="QYR26" s="205"/>
      <c r="QYS26" s="205"/>
      <c r="QYT26" s="205"/>
      <c r="QYU26" s="205"/>
      <c r="QYV26" s="205"/>
      <c r="QYW26" s="205"/>
      <c r="QYX26" s="205"/>
      <c r="QYY26" s="205"/>
      <c r="QYZ26" s="205"/>
      <c r="QZA26" s="205"/>
      <c r="QZB26" s="205"/>
      <c r="QZC26" s="205"/>
      <c r="QZD26" s="205"/>
      <c r="QZE26" s="205"/>
      <c r="QZF26" s="205"/>
      <c r="QZG26" s="205"/>
      <c r="QZH26" s="205"/>
      <c r="QZI26" s="205"/>
      <c r="QZJ26" s="205"/>
      <c r="QZK26" s="205"/>
      <c r="QZL26" s="205"/>
      <c r="QZM26" s="205"/>
      <c r="QZN26" s="205"/>
      <c r="QZO26" s="205"/>
      <c r="QZP26" s="205"/>
      <c r="QZQ26" s="205"/>
      <c r="QZR26" s="205"/>
      <c r="QZS26" s="205"/>
      <c r="QZT26" s="205"/>
      <c r="QZU26" s="205"/>
      <c r="QZV26" s="205"/>
      <c r="QZW26" s="205"/>
      <c r="QZX26" s="205"/>
      <c r="QZY26" s="205"/>
      <c r="QZZ26" s="205"/>
      <c r="RAA26" s="205"/>
      <c r="RAB26" s="205"/>
      <c r="RAC26" s="205"/>
      <c r="RAD26" s="205"/>
      <c r="RAE26" s="205"/>
      <c r="RAF26" s="205"/>
      <c r="RAG26" s="205"/>
      <c r="RAH26" s="205"/>
      <c r="RAI26" s="205"/>
      <c r="RAJ26" s="205"/>
      <c r="RAK26" s="205"/>
      <c r="RAL26" s="205"/>
      <c r="RAM26" s="205"/>
      <c r="RAN26" s="205"/>
      <c r="RAO26" s="205"/>
      <c r="RAP26" s="205"/>
      <c r="RAQ26" s="205"/>
      <c r="RAR26" s="205"/>
      <c r="RAS26" s="205"/>
      <c r="RAT26" s="205"/>
      <c r="RAU26" s="205"/>
      <c r="RAV26" s="205"/>
      <c r="RAW26" s="205"/>
      <c r="RAX26" s="205"/>
      <c r="RAY26" s="205"/>
      <c r="RAZ26" s="205"/>
      <c r="RBA26" s="205"/>
      <c r="RBB26" s="205"/>
      <c r="RBC26" s="205"/>
      <c r="RBD26" s="205"/>
      <c r="RBE26" s="205"/>
      <c r="RBF26" s="205"/>
      <c r="RBG26" s="205"/>
      <c r="RBH26" s="205"/>
      <c r="RBI26" s="205"/>
      <c r="RBJ26" s="205"/>
      <c r="RBK26" s="205"/>
      <c r="RBL26" s="205"/>
      <c r="RBM26" s="205"/>
      <c r="RBN26" s="205"/>
      <c r="RBO26" s="205"/>
      <c r="RBP26" s="205"/>
      <c r="RBQ26" s="205"/>
      <c r="RBR26" s="205"/>
      <c r="RBS26" s="205"/>
      <c r="RBT26" s="205"/>
      <c r="RBU26" s="205"/>
      <c r="RBV26" s="205"/>
      <c r="RBW26" s="205"/>
      <c r="RBX26" s="205"/>
      <c r="RBY26" s="205"/>
      <c r="RBZ26" s="205"/>
      <c r="RCA26" s="205"/>
      <c r="RCB26" s="205"/>
      <c r="RCC26" s="205"/>
      <c r="RCD26" s="205"/>
      <c r="RCE26" s="205"/>
      <c r="RCF26" s="205"/>
      <c r="RCG26" s="205"/>
      <c r="RCH26" s="205"/>
      <c r="RCI26" s="205"/>
      <c r="RCJ26" s="205"/>
      <c r="RCK26" s="205"/>
      <c r="RCL26" s="205"/>
      <c r="RCM26" s="205"/>
      <c r="RCN26" s="205"/>
      <c r="RCO26" s="205"/>
      <c r="RCP26" s="205"/>
      <c r="RCQ26" s="205"/>
      <c r="RCR26" s="205"/>
      <c r="RCS26" s="205"/>
      <c r="RCT26" s="205"/>
      <c r="RCU26" s="205"/>
      <c r="RCV26" s="205"/>
      <c r="RCW26" s="205"/>
      <c r="RCX26" s="205"/>
      <c r="RCY26" s="205"/>
      <c r="RCZ26" s="205"/>
      <c r="RDA26" s="205"/>
      <c r="RDB26" s="205"/>
      <c r="RDC26" s="205"/>
      <c r="RDD26" s="205"/>
      <c r="RDE26" s="205"/>
      <c r="RDF26" s="205"/>
      <c r="RDG26" s="205"/>
      <c r="RDH26" s="205"/>
      <c r="RDI26" s="205"/>
      <c r="RDJ26" s="205"/>
      <c r="RDK26" s="205"/>
      <c r="RDL26" s="205"/>
      <c r="RDM26" s="205"/>
      <c r="RDN26" s="205"/>
      <c r="RDO26" s="205"/>
      <c r="RDP26" s="205"/>
      <c r="RDQ26" s="205"/>
      <c r="RDR26" s="205"/>
      <c r="RDS26" s="205"/>
      <c r="RDT26" s="205"/>
      <c r="RDU26" s="205"/>
      <c r="RDV26" s="205"/>
      <c r="RDW26" s="205"/>
      <c r="RDX26" s="205"/>
      <c r="RDY26" s="205"/>
      <c r="RDZ26" s="205"/>
      <c r="REA26" s="205"/>
      <c r="REB26" s="205"/>
      <c r="REC26" s="205"/>
      <c r="RED26" s="205"/>
      <c r="REE26" s="205"/>
      <c r="REF26" s="205"/>
      <c r="REG26" s="205"/>
      <c r="REH26" s="205"/>
      <c r="REI26" s="205"/>
      <c r="REJ26" s="205"/>
      <c r="REK26" s="205"/>
      <c r="REL26" s="205"/>
      <c r="REM26" s="205"/>
      <c r="REN26" s="205"/>
      <c r="REO26" s="205"/>
      <c r="REP26" s="205"/>
      <c r="REQ26" s="205"/>
      <c r="RER26" s="205"/>
      <c r="RES26" s="205"/>
      <c r="RET26" s="205"/>
      <c r="REU26" s="205"/>
      <c r="REV26" s="205"/>
      <c r="REW26" s="205"/>
      <c r="REX26" s="205"/>
      <c r="REY26" s="205"/>
      <c r="REZ26" s="205"/>
      <c r="RFA26" s="205"/>
      <c r="RFB26" s="205"/>
      <c r="RFC26" s="205"/>
      <c r="RFD26" s="205"/>
      <c r="RFE26" s="205"/>
      <c r="RFF26" s="205"/>
      <c r="RFG26" s="205"/>
      <c r="RFH26" s="205"/>
      <c r="RFI26" s="205"/>
      <c r="RFJ26" s="205"/>
      <c r="RFK26" s="205"/>
      <c r="RFL26" s="205"/>
      <c r="RFM26" s="205"/>
      <c r="RFN26" s="205"/>
      <c r="RFO26" s="205"/>
      <c r="RFP26" s="205"/>
      <c r="RFQ26" s="205"/>
      <c r="RFR26" s="205"/>
      <c r="RFS26" s="205"/>
      <c r="RFT26" s="205"/>
      <c r="RFU26" s="205"/>
      <c r="RFV26" s="205"/>
      <c r="RFW26" s="205"/>
      <c r="RFX26" s="205"/>
      <c r="RFY26" s="205"/>
      <c r="RFZ26" s="205"/>
      <c r="RGA26" s="205"/>
      <c r="RGB26" s="205"/>
      <c r="RGC26" s="205"/>
      <c r="RGD26" s="205"/>
      <c r="RGE26" s="205"/>
      <c r="RGF26" s="205"/>
      <c r="RGG26" s="205"/>
      <c r="RGH26" s="205"/>
      <c r="RGI26" s="205"/>
      <c r="RGJ26" s="205"/>
      <c r="RGK26" s="205"/>
      <c r="RGL26" s="205"/>
      <c r="RGM26" s="205"/>
      <c r="RGN26" s="205"/>
      <c r="RGO26" s="205"/>
      <c r="RGP26" s="205"/>
      <c r="RGQ26" s="205"/>
      <c r="RGR26" s="205"/>
      <c r="RGS26" s="205"/>
      <c r="RGT26" s="205"/>
      <c r="RGU26" s="205"/>
      <c r="RGV26" s="205"/>
      <c r="RGW26" s="205"/>
      <c r="RGX26" s="205"/>
      <c r="RGY26" s="205"/>
      <c r="RGZ26" s="205"/>
      <c r="RHA26" s="205"/>
      <c r="RHB26" s="205"/>
      <c r="RHC26" s="205"/>
      <c r="RHD26" s="205"/>
      <c r="RHE26" s="205"/>
      <c r="RHF26" s="205"/>
      <c r="RHG26" s="205"/>
      <c r="RHH26" s="205"/>
      <c r="RHI26" s="205"/>
      <c r="RHJ26" s="205"/>
      <c r="RHK26" s="205"/>
      <c r="RHL26" s="205"/>
      <c r="RHM26" s="205"/>
      <c r="RHN26" s="205"/>
      <c r="RHO26" s="205"/>
      <c r="RHP26" s="205"/>
      <c r="RHQ26" s="205"/>
      <c r="RHR26" s="205"/>
      <c r="RHS26" s="205"/>
      <c r="RHT26" s="205"/>
      <c r="RHU26" s="205"/>
      <c r="RHV26" s="205"/>
      <c r="RHW26" s="205"/>
      <c r="RHX26" s="205"/>
      <c r="RHY26" s="205"/>
      <c r="RHZ26" s="205"/>
      <c r="RIA26" s="205"/>
      <c r="RIB26" s="205"/>
      <c r="RIC26" s="205"/>
      <c r="RID26" s="205"/>
      <c r="RIE26" s="205"/>
      <c r="RIF26" s="205"/>
      <c r="RIG26" s="205"/>
      <c r="RIH26" s="205"/>
      <c r="RII26" s="205"/>
      <c r="RIJ26" s="205"/>
      <c r="RIK26" s="205"/>
      <c r="RIL26" s="205"/>
      <c r="RIM26" s="205"/>
      <c r="RIN26" s="205"/>
      <c r="RIO26" s="205"/>
      <c r="RIP26" s="205"/>
      <c r="RIQ26" s="205"/>
      <c r="RIR26" s="205"/>
      <c r="RIS26" s="205"/>
      <c r="RIT26" s="205"/>
      <c r="RIU26" s="205"/>
      <c r="RIV26" s="205"/>
      <c r="RIW26" s="205"/>
      <c r="RIX26" s="205"/>
      <c r="RIY26" s="205"/>
      <c r="RIZ26" s="205"/>
      <c r="RJA26" s="205"/>
      <c r="RJB26" s="205"/>
      <c r="RJC26" s="205"/>
      <c r="RJD26" s="205"/>
      <c r="RJE26" s="205"/>
      <c r="RJF26" s="205"/>
      <c r="RJG26" s="205"/>
      <c r="RJH26" s="205"/>
      <c r="RJI26" s="205"/>
      <c r="RJJ26" s="205"/>
      <c r="RJK26" s="205"/>
      <c r="RJL26" s="205"/>
      <c r="RJM26" s="205"/>
      <c r="RJN26" s="205"/>
      <c r="RJO26" s="205"/>
      <c r="RJP26" s="205"/>
      <c r="RJQ26" s="205"/>
      <c r="RJR26" s="205"/>
      <c r="RJS26" s="205"/>
      <c r="RJT26" s="205"/>
      <c r="RJU26" s="205"/>
      <c r="RJV26" s="205"/>
      <c r="RJW26" s="205"/>
      <c r="RJX26" s="205"/>
      <c r="RJY26" s="205"/>
      <c r="RJZ26" s="205"/>
      <c r="RKA26" s="205"/>
      <c r="RKB26" s="205"/>
      <c r="RKC26" s="205"/>
      <c r="RKD26" s="205"/>
      <c r="RKE26" s="205"/>
      <c r="RKF26" s="205"/>
      <c r="RKG26" s="205"/>
      <c r="RKH26" s="205"/>
      <c r="RKI26" s="205"/>
      <c r="RKJ26" s="205"/>
      <c r="RKK26" s="205"/>
      <c r="RKL26" s="205"/>
      <c r="RKM26" s="205"/>
      <c r="RKN26" s="205"/>
      <c r="RKO26" s="205"/>
      <c r="RKP26" s="205"/>
      <c r="RKQ26" s="205"/>
      <c r="RKR26" s="205"/>
      <c r="RKS26" s="205"/>
      <c r="RKT26" s="205"/>
      <c r="RKU26" s="205"/>
      <c r="RKV26" s="205"/>
      <c r="RKW26" s="205"/>
      <c r="RKX26" s="205"/>
      <c r="RKY26" s="205"/>
      <c r="RKZ26" s="205"/>
      <c r="RLA26" s="205"/>
      <c r="RLB26" s="205"/>
      <c r="RLC26" s="205"/>
      <c r="RLD26" s="205"/>
      <c r="RLE26" s="205"/>
      <c r="RLF26" s="205"/>
      <c r="RLG26" s="205"/>
      <c r="RLH26" s="205"/>
      <c r="RLI26" s="205"/>
      <c r="RLJ26" s="205"/>
      <c r="RLK26" s="205"/>
      <c r="RLL26" s="205"/>
      <c r="RLM26" s="205"/>
      <c r="RLN26" s="205"/>
      <c r="RLO26" s="205"/>
      <c r="RLP26" s="205"/>
      <c r="RLQ26" s="205"/>
      <c r="RLR26" s="205"/>
      <c r="RLS26" s="205"/>
      <c r="RLT26" s="205"/>
      <c r="RLU26" s="205"/>
      <c r="RLV26" s="205"/>
      <c r="RLW26" s="205"/>
      <c r="RLX26" s="205"/>
      <c r="RLY26" s="205"/>
      <c r="RLZ26" s="205"/>
      <c r="RMA26" s="205"/>
      <c r="RMB26" s="205"/>
      <c r="RMC26" s="205"/>
      <c r="RMD26" s="205"/>
      <c r="RME26" s="205"/>
      <c r="RMF26" s="205"/>
      <c r="RMG26" s="205"/>
      <c r="RMH26" s="205"/>
      <c r="RMI26" s="205"/>
      <c r="RMJ26" s="205"/>
      <c r="RMK26" s="205"/>
      <c r="RML26" s="205"/>
      <c r="RMM26" s="205"/>
      <c r="RMN26" s="205"/>
      <c r="RMO26" s="205"/>
      <c r="RMP26" s="205"/>
      <c r="RMQ26" s="205"/>
      <c r="RMR26" s="205"/>
      <c r="RMS26" s="205"/>
      <c r="RMT26" s="205"/>
      <c r="RMU26" s="205"/>
      <c r="RMV26" s="205"/>
      <c r="RMW26" s="205"/>
      <c r="RMX26" s="205"/>
      <c r="RMY26" s="205"/>
      <c r="RMZ26" s="205"/>
      <c r="RNA26" s="205"/>
      <c r="RNB26" s="205"/>
      <c r="RNC26" s="205"/>
      <c r="RND26" s="205"/>
      <c r="RNE26" s="205"/>
      <c r="RNF26" s="205"/>
      <c r="RNG26" s="205"/>
      <c r="RNH26" s="205"/>
      <c r="RNI26" s="205"/>
      <c r="RNJ26" s="205"/>
      <c r="RNK26" s="205"/>
      <c r="RNL26" s="205"/>
      <c r="RNM26" s="205"/>
      <c r="RNN26" s="205"/>
      <c r="RNO26" s="205"/>
      <c r="RNP26" s="205"/>
      <c r="RNQ26" s="205"/>
      <c r="RNR26" s="205"/>
      <c r="RNS26" s="205"/>
      <c r="RNT26" s="205"/>
      <c r="RNU26" s="205"/>
      <c r="RNV26" s="205"/>
      <c r="RNW26" s="205"/>
      <c r="RNX26" s="205"/>
      <c r="RNY26" s="205"/>
      <c r="RNZ26" s="205"/>
      <c r="ROA26" s="205"/>
      <c r="ROB26" s="205"/>
      <c r="ROC26" s="205"/>
      <c r="ROD26" s="205"/>
      <c r="ROE26" s="205"/>
      <c r="ROF26" s="205"/>
      <c r="ROG26" s="205"/>
      <c r="ROH26" s="205"/>
      <c r="ROI26" s="205"/>
      <c r="ROJ26" s="205"/>
      <c r="ROK26" s="205"/>
      <c r="ROL26" s="205"/>
      <c r="ROM26" s="205"/>
      <c r="RON26" s="205"/>
      <c r="ROO26" s="205"/>
      <c r="ROP26" s="205"/>
      <c r="ROQ26" s="205"/>
      <c r="ROR26" s="205"/>
      <c r="ROS26" s="205"/>
      <c r="ROT26" s="205"/>
      <c r="ROU26" s="205"/>
      <c r="ROV26" s="205"/>
      <c r="ROW26" s="205"/>
      <c r="ROX26" s="205"/>
      <c r="ROY26" s="205"/>
      <c r="ROZ26" s="205"/>
      <c r="RPA26" s="205"/>
      <c r="RPB26" s="205"/>
      <c r="RPC26" s="205"/>
      <c r="RPD26" s="205"/>
      <c r="RPE26" s="205"/>
      <c r="RPF26" s="205"/>
      <c r="RPG26" s="205"/>
      <c r="RPH26" s="205"/>
      <c r="RPI26" s="205"/>
      <c r="RPJ26" s="205"/>
      <c r="RPK26" s="205"/>
      <c r="RPL26" s="205"/>
      <c r="RPM26" s="205"/>
      <c r="RPN26" s="205"/>
      <c r="RPO26" s="205"/>
      <c r="RPP26" s="205"/>
      <c r="RPQ26" s="205"/>
      <c r="RPR26" s="205"/>
      <c r="RPS26" s="205"/>
      <c r="RPT26" s="205"/>
      <c r="RPU26" s="205"/>
      <c r="RPV26" s="205"/>
      <c r="RPW26" s="205"/>
      <c r="RPX26" s="205"/>
      <c r="RPY26" s="205"/>
      <c r="RPZ26" s="205"/>
      <c r="RQA26" s="205"/>
      <c r="RQB26" s="205"/>
      <c r="RQC26" s="205"/>
      <c r="RQD26" s="205"/>
      <c r="RQE26" s="205"/>
      <c r="RQF26" s="205"/>
      <c r="RQG26" s="205"/>
      <c r="RQH26" s="205"/>
      <c r="RQI26" s="205"/>
      <c r="RQJ26" s="205"/>
      <c r="RQK26" s="205"/>
      <c r="RQL26" s="205"/>
      <c r="RQM26" s="205"/>
      <c r="RQN26" s="205"/>
      <c r="RQO26" s="205"/>
      <c r="RQP26" s="205"/>
      <c r="RQQ26" s="205"/>
      <c r="RQR26" s="205"/>
      <c r="RQS26" s="205"/>
      <c r="RQT26" s="205"/>
      <c r="RQU26" s="205"/>
      <c r="RQV26" s="205"/>
      <c r="RQW26" s="205"/>
      <c r="RQX26" s="205"/>
      <c r="RQY26" s="205"/>
      <c r="RQZ26" s="205"/>
      <c r="RRA26" s="205"/>
      <c r="RRB26" s="205"/>
      <c r="RRC26" s="205"/>
      <c r="RRD26" s="205"/>
      <c r="RRE26" s="205"/>
      <c r="RRF26" s="205"/>
      <c r="RRG26" s="205"/>
      <c r="RRH26" s="205"/>
      <c r="RRI26" s="205"/>
      <c r="RRJ26" s="205"/>
      <c r="RRK26" s="205"/>
      <c r="RRL26" s="205"/>
      <c r="RRM26" s="205"/>
      <c r="RRN26" s="205"/>
      <c r="RRO26" s="205"/>
      <c r="RRP26" s="205"/>
      <c r="RRQ26" s="205"/>
      <c r="RRR26" s="205"/>
      <c r="RRS26" s="205"/>
      <c r="RRT26" s="205"/>
      <c r="RRU26" s="205"/>
      <c r="RRV26" s="205"/>
      <c r="RRW26" s="205"/>
      <c r="RRX26" s="205"/>
      <c r="RRY26" s="205"/>
      <c r="RRZ26" s="205"/>
      <c r="RSA26" s="205"/>
      <c r="RSB26" s="205"/>
      <c r="RSC26" s="205"/>
      <c r="RSD26" s="205"/>
      <c r="RSE26" s="205"/>
      <c r="RSF26" s="205"/>
      <c r="RSG26" s="205"/>
      <c r="RSH26" s="205"/>
      <c r="RSI26" s="205"/>
      <c r="RSJ26" s="205"/>
      <c r="RSK26" s="205"/>
      <c r="RSL26" s="205"/>
      <c r="RSM26" s="205"/>
      <c r="RSN26" s="205"/>
      <c r="RSO26" s="205"/>
      <c r="RSP26" s="205"/>
      <c r="RSQ26" s="205"/>
      <c r="RSR26" s="205"/>
      <c r="RSS26" s="205"/>
      <c r="RST26" s="205"/>
      <c r="RSU26" s="205"/>
      <c r="RSV26" s="205"/>
      <c r="RSW26" s="205"/>
      <c r="RSX26" s="205"/>
      <c r="RSY26" s="205"/>
      <c r="RSZ26" s="205"/>
      <c r="RTA26" s="205"/>
      <c r="RTB26" s="205"/>
      <c r="RTC26" s="205"/>
      <c r="RTD26" s="205"/>
      <c r="RTE26" s="205"/>
      <c r="RTF26" s="205"/>
      <c r="RTG26" s="205"/>
      <c r="RTH26" s="205"/>
      <c r="RTI26" s="205"/>
      <c r="RTJ26" s="205"/>
      <c r="RTK26" s="205"/>
      <c r="RTL26" s="205"/>
      <c r="RTM26" s="205"/>
      <c r="RTN26" s="205"/>
      <c r="RTO26" s="205"/>
      <c r="RTP26" s="205"/>
      <c r="RTQ26" s="205"/>
      <c r="RTR26" s="205"/>
      <c r="RTS26" s="205"/>
      <c r="RTT26" s="205"/>
      <c r="RTU26" s="205"/>
      <c r="RTV26" s="205"/>
      <c r="RTW26" s="205"/>
      <c r="RTX26" s="205"/>
      <c r="RTY26" s="205"/>
      <c r="RTZ26" s="205"/>
      <c r="RUA26" s="205"/>
      <c r="RUB26" s="205"/>
      <c r="RUC26" s="205"/>
      <c r="RUD26" s="205"/>
      <c r="RUE26" s="205"/>
      <c r="RUF26" s="205"/>
      <c r="RUG26" s="205"/>
      <c r="RUH26" s="205"/>
      <c r="RUI26" s="205"/>
      <c r="RUJ26" s="205"/>
      <c r="RUK26" s="205"/>
      <c r="RUL26" s="205"/>
      <c r="RUM26" s="205"/>
      <c r="RUN26" s="205"/>
      <c r="RUO26" s="205"/>
      <c r="RUP26" s="205"/>
      <c r="RUQ26" s="205"/>
      <c r="RUR26" s="205"/>
      <c r="RUS26" s="205"/>
      <c r="RUT26" s="205"/>
      <c r="RUU26" s="205"/>
      <c r="RUV26" s="205"/>
      <c r="RUW26" s="205"/>
      <c r="RUX26" s="205"/>
      <c r="RUY26" s="205"/>
      <c r="RUZ26" s="205"/>
      <c r="RVA26" s="205"/>
      <c r="RVB26" s="205"/>
      <c r="RVC26" s="205"/>
      <c r="RVD26" s="205"/>
      <c r="RVE26" s="205"/>
      <c r="RVF26" s="205"/>
      <c r="RVG26" s="205"/>
      <c r="RVH26" s="205"/>
      <c r="RVI26" s="205"/>
      <c r="RVJ26" s="205"/>
      <c r="RVK26" s="205"/>
      <c r="RVL26" s="205"/>
      <c r="RVM26" s="205"/>
      <c r="RVN26" s="205"/>
      <c r="RVO26" s="205"/>
      <c r="RVP26" s="205"/>
      <c r="RVQ26" s="205"/>
      <c r="RVR26" s="205"/>
      <c r="RVS26" s="205"/>
      <c r="RVT26" s="205"/>
      <c r="RVU26" s="205"/>
      <c r="RVV26" s="205"/>
      <c r="RVW26" s="205"/>
      <c r="RVX26" s="205"/>
      <c r="RVY26" s="205"/>
      <c r="RVZ26" s="205"/>
      <c r="RWA26" s="205"/>
      <c r="RWB26" s="205"/>
      <c r="RWC26" s="205"/>
      <c r="RWD26" s="205"/>
      <c r="RWE26" s="205"/>
      <c r="RWF26" s="205"/>
      <c r="RWG26" s="205"/>
      <c r="RWH26" s="205"/>
      <c r="RWI26" s="205"/>
      <c r="RWJ26" s="205"/>
      <c r="RWK26" s="205"/>
      <c r="RWL26" s="205"/>
      <c r="RWM26" s="205"/>
      <c r="RWN26" s="205"/>
      <c r="RWO26" s="205"/>
      <c r="RWP26" s="205"/>
      <c r="RWQ26" s="205"/>
      <c r="RWR26" s="205"/>
      <c r="RWS26" s="205"/>
      <c r="RWT26" s="205"/>
      <c r="RWU26" s="205"/>
      <c r="RWV26" s="205"/>
      <c r="RWW26" s="205"/>
      <c r="RWX26" s="205"/>
      <c r="RWY26" s="205"/>
      <c r="RWZ26" s="205"/>
      <c r="RXA26" s="205"/>
      <c r="RXB26" s="205"/>
      <c r="RXC26" s="205"/>
      <c r="RXD26" s="205"/>
      <c r="RXE26" s="205"/>
      <c r="RXF26" s="205"/>
      <c r="RXG26" s="205"/>
      <c r="RXH26" s="205"/>
      <c r="RXI26" s="205"/>
      <c r="RXJ26" s="205"/>
      <c r="RXK26" s="205"/>
      <c r="RXL26" s="205"/>
      <c r="RXM26" s="205"/>
      <c r="RXN26" s="205"/>
      <c r="RXO26" s="205"/>
      <c r="RXP26" s="205"/>
      <c r="RXQ26" s="205"/>
      <c r="RXR26" s="205"/>
      <c r="RXS26" s="205"/>
      <c r="RXT26" s="205"/>
      <c r="RXU26" s="205"/>
      <c r="RXV26" s="205"/>
      <c r="RXW26" s="205"/>
      <c r="RXX26" s="205"/>
      <c r="RXY26" s="205"/>
      <c r="RXZ26" s="205"/>
      <c r="RYA26" s="205"/>
      <c r="RYB26" s="205"/>
      <c r="RYC26" s="205"/>
      <c r="RYD26" s="205"/>
      <c r="RYE26" s="205"/>
      <c r="RYF26" s="205"/>
      <c r="RYG26" s="205"/>
      <c r="RYH26" s="205"/>
      <c r="RYI26" s="205"/>
      <c r="RYJ26" s="205"/>
      <c r="RYK26" s="205"/>
      <c r="RYL26" s="205"/>
      <c r="RYM26" s="205"/>
      <c r="RYN26" s="205"/>
      <c r="RYO26" s="205"/>
      <c r="RYP26" s="205"/>
      <c r="RYQ26" s="205"/>
      <c r="RYR26" s="205"/>
      <c r="RYS26" s="205"/>
      <c r="RYT26" s="205"/>
      <c r="RYU26" s="205"/>
      <c r="RYV26" s="205"/>
      <c r="RYW26" s="205"/>
      <c r="RYX26" s="205"/>
      <c r="RYY26" s="205"/>
      <c r="RYZ26" s="205"/>
      <c r="RZA26" s="205"/>
      <c r="RZB26" s="205"/>
      <c r="RZC26" s="205"/>
      <c r="RZD26" s="205"/>
      <c r="RZE26" s="205"/>
      <c r="RZF26" s="205"/>
      <c r="RZG26" s="205"/>
      <c r="RZH26" s="205"/>
      <c r="RZI26" s="205"/>
      <c r="RZJ26" s="205"/>
      <c r="RZK26" s="205"/>
      <c r="RZL26" s="205"/>
      <c r="RZM26" s="205"/>
      <c r="RZN26" s="205"/>
      <c r="RZO26" s="205"/>
      <c r="RZP26" s="205"/>
      <c r="RZQ26" s="205"/>
      <c r="RZR26" s="205"/>
      <c r="RZS26" s="205"/>
      <c r="RZT26" s="205"/>
      <c r="RZU26" s="205"/>
      <c r="RZV26" s="205"/>
      <c r="RZW26" s="205"/>
      <c r="RZX26" s="205"/>
      <c r="RZY26" s="205"/>
      <c r="RZZ26" s="205"/>
      <c r="SAA26" s="205"/>
      <c r="SAB26" s="205"/>
      <c r="SAC26" s="205"/>
      <c r="SAD26" s="205"/>
      <c r="SAE26" s="205"/>
      <c r="SAF26" s="205"/>
      <c r="SAG26" s="205"/>
      <c r="SAH26" s="205"/>
      <c r="SAI26" s="205"/>
      <c r="SAJ26" s="205"/>
      <c r="SAK26" s="205"/>
      <c r="SAL26" s="205"/>
      <c r="SAM26" s="205"/>
      <c r="SAN26" s="205"/>
      <c r="SAO26" s="205"/>
      <c r="SAP26" s="205"/>
      <c r="SAQ26" s="205"/>
      <c r="SAR26" s="205"/>
      <c r="SAS26" s="205"/>
      <c r="SAT26" s="205"/>
      <c r="SAU26" s="205"/>
      <c r="SAV26" s="205"/>
      <c r="SAW26" s="205"/>
      <c r="SAX26" s="205"/>
      <c r="SAY26" s="205"/>
      <c r="SAZ26" s="205"/>
      <c r="SBA26" s="205"/>
      <c r="SBB26" s="205"/>
      <c r="SBC26" s="205"/>
      <c r="SBD26" s="205"/>
      <c r="SBE26" s="205"/>
      <c r="SBF26" s="205"/>
      <c r="SBG26" s="205"/>
      <c r="SBH26" s="205"/>
      <c r="SBI26" s="205"/>
      <c r="SBJ26" s="205"/>
      <c r="SBK26" s="205"/>
      <c r="SBL26" s="205"/>
      <c r="SBM26" s="205"/>
      <c r="SBN26" s="205"/>
      <c r="SBO26" s="205"/>
      <c r="SBP26" s="205"/>
      <c r="SBQ26" s="205"/>
      <c r="SBR26" s="205"/>
      <c r="SBS26" s="205"/>
      <c r="SBT26" s="205"/>
      <c r="SBU26" s="205"/>
      <c r="SBV26" s="205"/>
      <c r="SBW26" s="205"/>
      <c r="SBX26" s="205"/>
      <c r="SBY26" s="205"/>
      <c r="SBZ26" s="205"/>
      <c r="SCA26" s="205"/>
      <c r="SCB26" s="205"/>
      <c r="SCC26" s="205"/>
      <c r="SCD26" s="205"/>
      <c r="SCE26" s="205"/>
      <c r="SCF26" s="205"/>
      <c r="SCG26" s="205"/>
      <c r="SCH26" s="205"/>
      <c r="SCI26" s="205"/>
      <c r="SCJ26" s="205"/>
      <c r="SCK26" s="205"/>
      <c r="SCL26" s="205"/>
      <c r="SCM26" s="205"/>
      <c r="SCN26" s="205"/>
      <c r="SCO26" s="205"/>
      <c r="SCP26" s="205"/>
      <c r="SCQ26" s="205"/>
      <c r="SCR26" s="205"/>
      <c r="SCS26" s="205"/>
      <c r="SCT26" s="205"/>
      <c r="SCU26" s="205"/>
      <c r="SCV26" s="205"/>
      <c r="SCW26" s="205"/>
      <c r="SCX26" s="205"/>
      <c r="SCY26" s="205"/>
      <c r="SCZ26" s="205"/>
      <c r="SDA26" s="205"/>
      <c r="SDB26" s="205"/>
      <c r="SDC26" s="205"/>
      <c r="SDD26" s="205"/>
      <c r="SDE26" s="205"/>
      <c r="SDF26" s="205"/>
      <c r="SDG26" s="205"/>
      <c r="SDH26" s="205"/>
      <c r="SDI26" s="205"/>
      <c r="SDJ26" s="205"/>
      <c r="SDK26" s="205"/>
      <c r="SDL26" s="205"/>
      <c r="SDM26" s="205"/>
      <c r="SDN26" s="205"/>
      <c r="SDO26" s="205"/>
      <c r="SDP26" s="205"/>
      <c r="SDQ26" s="205"/>
      <c r="SDR26" s="205"/>
      <c r="SDS26" s="205"/>
      <c r="SDT26" s="205"/>
      <c r="SDU26" s="205"/>
      <c r="SDV26" s="205"/>
      <c r="SDW26" s="205"/>
      <c r="SDX26" s="205"/>
      <c r="SDY26" s="205"/>
      <c r="SDZ26" s="205"/>
      <c r="SEA26" s="205"/>
      <c r="SEB26" s="205"/>
      <c r="SEC26" s="205"/>
      <c r="SED26" s="205"/>
      <c r="SEE26" s="205"/>
      <c r="SEF26" s="205"/>
      <c r="SEG26" s="205"/>
      <c r="SEH26" s="205"/>
      <c r="SEI26" s="205"/>
      <c r="SEJ26" s="205"/>
      <c r="SEK26" s="205"/>
      <c r="SEL26" s="205"/>
      <c r="SEM26" s="205"/>
      <c r="SEN26" s="205"/>
      <c r="SEO26" s="205"/>
      <c r="SEP26" s="205"/>
      <c r="SEQ26" s="205"/>
      <c r="SER26" s="205"/>
      <c r="SES26" s="205"/>
      <c r="SET26" s="205"/>
      <c r="SEU26" s="205"/>
      <c r="SEV26" s="205"/>
      <c r="SEW26" s="205"/>
      <c r="SEX26" s="205"/>
      <c r="SEY26" s="205"/>
      <c r="SEZ26" s="205"/>
      <c r="SFA26" s="205"/>
      <c r="SFB26" s="205"/>
      <c r="SFC26" s="205"/>
      <c r="SFD26" s="205"/>
      <c r="SFE26" s="205"/>
      <c r="SFF26" s="205"/>
      <c r="SFG26" s="205"/>
      <c r="SFH26" s="205"/>
      <c r="SFI26" s="205"/>
      <c r="SFJ26" s="205"/>
      <c r="SFK26" s="205"/>
      <c r="SFL26" s="205"/>
      <c r="SFM26" s="205"/>
      <c r="SFN26" s="205"/>
      <c r="SFO26" s="205"/>
      <c r="SFP26" s="205"/>
      <c r="SFQ26" s="205"/>
      <c r="SFR26" s="205"/>
      <c r="SFS26" s="205"/>
      <c r="SFT26" s="205"/>
      <c r="SFU26" s="205"/>
      <c r="SFV26" s="205"/>
      <c r="SFW26" s="205"/>
      <c r="SFX26" s="205"/>
      <c r="SFY26" s="205"/>
      <c r="SFZ26" s="205"/>
      <c r="SGA26" s="205"/>
      <c r="SGB26" s="205"/>
      <c r="SGC26" s="205"/>
      <c r="SGD26" s="205"/>
      <c r="SGE26" s="205"/>
      <c r="SGF26" s="205"/>
      <c r="SGG26" s="205"/>
      <c r="SGH26" s="205"/>
      <c r="SGI26" s="205"/>
      <c r="SGJ26" s="205"/>
      <c r="SGK26" s="205"/>
      <c r="SGL26" s="205"/>
      <c r="SGM26" s="205"/>
      <c r="SGN26" s="205"/>
      <c r="SGO26" s="205"/>
      <c r="SGP26" s="205"/>
      <c r="SGQ26" s="205"/>
      <c r="SGR26" s="205"/>
      <c r="SGS26" s="205"/>
      <c r="SGT26" s="205"/>
      <c r="SGU26" s="205"/>
      <c r="SGV26" s="205"/>
      <c r="SGW26" s="205"/>
      <c r="SGX26" s="205"/>
      <c r="SGY26" s="205"/>
      <c r="SGZ26" s="205"/>
      <c r="SHA26" s="205"/>
      <c r="SHB26" s="205"/>
      <c r="SHC26" s="205"/>
      <c r="SHD26" s="205"/>
      <c r="SHE26" s="205"/>
      <c r="SHF26" s="205"/>
      <c r="SHG26" s="205"/>
      <c r="SHH26" s="205"/>
      <c r="SHI26" s="205"/>
      <c r="SHJ26" s="205"/>
      <c r="SHK26" s="205"/>
      <c r="SHL26" s="205"/>
      <c r="SHM26" s="205"/>
      <c r="SHN26" s="205"/>
      <c r="SHO26" s="205"/>
      <c r="SHP26" s="205"/>
      <c r="SHQ26" s="205"/>
      <c r="SHR26" s="205"/>
      <c r="SHS26" s="205"/>
      <c r="SHT26" s="205"/>
      <c r="SHU26" s="205"/>
      <c r="SHV26" s="205"/>
      <c r="SHW26" s="205"/>
      <c r="SHX26" s="205"/>
      <c r="SHY26" s="205"/>
      <c r="SHZ26" s="205"/>
      <c r="SIA26" s="205"/>
      <c r="SIB26" s="205"/>
      <c r="SIC26" s="205"/>
      <c r="SID26" s="205"/>
      <c r="SIE26" s="205"/>
      <c r="SIF26" s="205"/>
      <c r="SIG26" s="205"/>
      <c r="SIH26" s="205"/>
      <c r="SII26" s="205"/>
      <c r="SIJ26" s="205"/>
      <c r="SIK26" s="205"/>
      <c r="SIL26" s="205"/>
      <c r="SIM26" s="205"/>
      <c r="SIN26" s="205"/>
      <c r="SIO26" s="205"/>
      <c r="SIP26" s="205"/>
      <c r="SIQ26" s="205"/>
      <c r="SIR26" s="205"/>
      <c r="SIS26" s="205"/>
      <c r="SIT26" s="205"/>
      <c r="SIU26" s="205"/>
      <c r="SIV26" s="205"/>
      <c r="SIW26" s="205"/>
      <c r="SIX26" s="205"/>
      <c r="SIY26" s="205"/>
      <c r="SIZ26" s="205"/>
      <c r="SJA26" s="205"/>
      <c r="SJB26" s="205"/>
      <c r="SJC26" s="205"/>
      <c r="SJD26" s="205"/>
      <c r="SJE26" s="205"/>
      <c r="SJF26" s="205"/>
      <c r="SJG26" s="205"/>
      <c r="SJH26" s="205"/>
      <c r="SJI26" s="205"/>
      <c r="SJJ26" s="205"/>
      <c r="SJK26" s="205"/>
      <c r="SJL26" s="205"/>
      <c r="SJM26" s="205"/>
      <c r="SJN26" s="205"/>
      <c r="SJO26" s="205"/>
      <c r="SJP26" s="205"/>
      <c r="SJQ26" s="205"/>
      <c r="SJR26" s="205"/>
      <c r="SJS26" s="205"/>
      <c r="SJT26" s="205"/>
      <c r="SJU26" s="205"/>
      <c r="SJV26" s="205"/>
      <c r="SJW26" s="205"/>
      <c r="SJX26" s="205"/>
      <c r="SJY26" s="205"/>
      <c r="SJZ26" s="205"/>
      <c r="SKA26" s="205"/>
      <c r="SKB26" s="205"/>
      <c r="SKC26" s="205"/>
      <c r="SKD26" s="205"/>
      <c r="SKE26" s="205"/>
      <c r="SKF26" s="205"/>
      <c r="SKG26" s="205"/>
      <c r="SKH26" s="205"/>
      <c r="SKI26" s="205"/>
      <c r="SKJ26" s="205"/>
      <c r="SKK26" s="205"/>
      <c r="SKL26" s="205"/>
      <c r="SKM26" s="205"/>
      <c r="SKN26" s="205"/>
      <c r="SKO26" s="205"/>
      <c r="SKP26" s="205"/>
      <c r="SKQ26" s="205"/>
      <c r="SKR26" s="205"/>
      <c r="SKS26" s="205"/>
      <c r="SKT26" s="205"/>
      <c r="SKU26" s="205"/>
      <c r="SKV26" s="205"/>
      <c r="SKW26" s="205"/>
      <c r="SKX26" s="205"/>
      <c r="SKY26" s="205"/>
      <c r="SKZ26" s="205"/>
      <c r="SLA26" s="205"/>
      <c r="SLB26" s="205"/>
      <c r="SLC26" s="205"/>
      <c r="SLD26" s="205"/>
      <c r="SLE26" s="205"/>
      <c r="SLF26" s="205"/>
      <c r="SLG26" s="205"/>
      <c r="SLH26" s="205"/>
      <c r="SLI26" s="205"/>
      <c r="SLJ26" s="205"/>
      <c r="SLK26" s="205"/>
      <c r="SLL26" s="205"/>
      <c r="SLM26" s="205"/>
      <c r="SLN26" s="205"/>
      <c r="SLO26" s="205"/>
      <c r="SLP26" s="205"/>
      <c r="SLQ26" s="205"/>
      <c r="SLR26" s="205"/>
      <c r="SLS26" s="205"/>
      <c r="SLT26" s="205"/>
      <c r="SLU26" s="205"/>
      <c r="SLV26" s="205"/>
      <c r="SLW26" s="205"/>
      <c r="SLX26" s="205"/>
      <c r="SLY26" s="205"/>
      <c r="SLZ26" s="205"/>
      <c r="SMA26" s="205"/>
      <c r="SMB26" s="205"/>
      <c r="SMC26" s="205"/>
      <c r="SMD26" s="205"/>
      <c r="SME26" s="205"/>
      <c r="SMF26" s="205"/>
      <c r="SMG26" s="205"/>
      <c r="SMH26" s="205"/>
      <c r="SMI26" s="205"/>
      <c r="SMJ26" s="205"/>
      <c r="SMK26" s="205"/>
      <c r="SML26" s="205"/>
      <c r="SMM26" s="205"/>
      <c r="SMN26" s="205"/>
      <c r="SMO26" s="205"/>
      <c r="SMP26" s="205"/>
      <c r="SMQ26" s="205"/>
      <c r="SMR26" s="205"/>
      <c r="SMS26" s="205"/>
      <c r="SMT26" s="205"/>
      <c r="SMU26" s="205"/>
      <c r="SMV26" s="205"/>
      <c r="SMW26" s="205"/>
      <c r="SMX26" s="205"/>
      <c r="SMY26" s="205"/>
      <c r="SMZ26" s="205"/>
      <c r="SNA26" s="205"/>
      <c r="SNB26" s="205"/>
      <c r="SNC26" s="205"/>
      <c r="SND26" s="205"/>
      <c r="SNE26" s="205"/>
      <c r="SNF26" s="205"/>
      <c r="SNG26" s="205"/>
      <c r="SNH26" s="205"/>
      <c r="SNI26" s="205"/>
      <c r="SNJ26" s="205"/>
      <c r="SNK26" s="205"/>
      <c r="SNL26" s="205"/>
      <c r="SNM26" s="205"/>
      <c r="SNN26" s="205"/>
      <c r="SNO26" s="205"/>
      <c r="SNP26" s="205"/>
      <c r="SNQ26" s="205"/>
      <c r="SNR26" s="205"/>
      <c r="SNS26" s="205"/>
      <c r="SNT26" s="205"/>
      <c r="SNU26" s="205"/>
      <c r="SNV26" s="205"/>
      <c r="SNW26" s="205"/>
      <c r="SNX26" s="205"/>
      <c r="SNY26" s="205"/>
      <c r="SNZ26" s="205"/>
      <c r="SOA26" s="205"/>
      <c r="SOB26" s="205"/>
      <c r="SOC26" s="205"/>
      <c r="SOD26" s="205"/>
      <c r="SOE26" s="205"/>
      <c r="SOF26" s="205"/>
      <c r="SOG26" s="205"/>
      <c r="SOH26" s="205"/>
      <c r="SOI26" s="205"/>
      <c r="SOJ26" s="205"/>
      <c r="SOK26" s="205"/>
      <c r="SOL26" s="205"/>
      <c r="SOM26" s="205"/>
      <c r="SON26" s="205"/>
      <c r="SOO26" s="205"/>
      <c r="SOP26" s="205"/>
      <c r="SOQ26" s="205"/>
      <c r="SOR26" s="205"/>
      <c r="SOS26" s="205"/>
      <c r="SOT26" s="205"/>
      <c r="SOU26" s="205"/>
      <c r="SOV26" s="205"/>
      <c r="SOW26" s="205"/>
      <c r="SOX26" s="205"/>
      <c r="SOY26" s="205"/>
      <c r="SOZ26" s="205"/>
      <c r="SPA26" s="205"/>
      <c r="SPB26" s="205"/>
      <c r="SPC26" s="205"/>
      <c r="SPD26" s="205"/>
      <c r="SPE26" s="205"/>
      <c r="SPF26" s="205"/>
      <c r="SPG26" s="205"/>
      <c r="SPH26" s="205"/>
      <c r="SPI26" s="205"/>
      <c r="SPJ26" s="205"/>
      <c r="SPK26" s="205"/>
      <c r="SPL26" s="205"/>
      <c r="SPM26" s="205"/>
      <c r="SPN26" s="205"/>
      <c r="SPO26" s="205"/>
      <c r="SPP26" s="205"/>
      <c r="SPQ26" s="205"/>
      <c r="SPR26" s="205"/>
      <c r="SPS26" s="205"/>
      <c r="SPT26" s="205"/>
      <c r="SPU26" s="205"/>
      <c r="SPV26" s="205"/>
      <c r="SPW26" s="205"/>
      <c r="SPX26" s="205"/>
      <c r="SPY26" s="205"/>
      <c r="SPZ26" s="205"/>
      <c r="SQA26" s="205"/>
      <c r="SQB26" s="205"/>
      <c r="SQC26" s="205"/>
      <c r="SQD26" s="205"/>
      <c r="SQE26" s="205"/>
      <c r="SQF26" s="205"/>
      <c r="SQG26" s="205"/>
      <c r="SQH26" s="205"/>
      <c r="SQI26" s="205"/>
      <c r="SQJ26" s="205"/>
      <c r="SQK26" s="205"/>
      <c r="SQL26" s="205"/>
      <c r="SQM26" s="205"/>
      <c r="SQN26" s="205"/>
      <c r="SQO26" s="205"/>
      <c r="SQP26" s="205"/>
      <c r="SQQ26" s="205"/>
      <c r="SQR26" s="205"/>
      <c r="SQS26" s="205"/>
      <c r="SQT26" s="205"/>
      <c r="SQU26" s="205"/>
      <c r="SQV26" s="205"/>
      <c r="SQW26" s="205"/>
      <c r="SQX26" s="205"/>
      <c r="SQY26" s="205"/>
      <c r="SQZ26" s="205"/>
      <c r="SRA26" s="205"/>
      <c r="SRB26" s="205"/>
      <c r="SRC26" s="205"/>
      <c r="SRD26" s="205"/>
      <c r="SRE26" s="205"/>
      <c r="SRF26" s="205"/>
      <c r="SRG26" s="205"/>
      <c r="SRH26" s="205"/>
      <c r="SRI26" s="205"/>
      <c r="SRJ26" s="205"/>
      <c r="SRK26" s="205"/>
      <c r="SRL26" s="205"/>
      <c r="SRM26" s="205"/>
      <c r="SRN26" s="205"/>
      <c r="SRO26" s="205"/>
      <c r="SRP26" s="205"/>
      <c r="SRQ26" s="205"/>
      <c r="SRR26" s="205"/>
      <c r="SRS26" s="205"/>
      <c r="SRT26" s="205"/>
      <c r="SRU26" s="205"/>
      <c r="SRV26" s="205"/>
      <c r="SRW26" s="205"/>
      <c r="SRX26" s="205"/>
      <c r="SRY26" s="205"/>
      <c r="SRZ26" s="205"/>
      <c r="SSA26" s="205"/>
      <c r="SSB26" s="205"/>
      <c r="SSC26" s="205"/>
      <c r="SSD26" s="205"/>
      <c r="SSE26" s="205"/>
      <c r="SSF26" s="205"/>
      <c r="SSG26" s="205"/>
      <c r="SSH26" s="205"/>
      <c r="SSI26" s="205"/>
      <c r="SSJ26" s="205"/>
      <c r="SSK26" s="205"/>
      <c r="SSL26" s="205"/>
      <c r="SSM26" s="205"/>
      <c r="SSN26" s="205"/>
      <c r="SSO26" s="205"/>
      <c r="SSP26" s="205"/>
      <c r="SSQ26" s="205"/>
      <c r="SSR26" s="205"/>
      <c r="SSS26" s="205"/>
      <c r="SST26" s="205"/>
      <c r="SSU26" s="205"/>
      <c r="SSV26" s="205"/>
      <c r="SSW26" s="205"/>
      <c r="SSX26" s="205"/>
      <c r="SSY26" s="205"/>
      <c r="SSZ26" s="205"/>
      <c r="STA26" s="205"/>
      <c r="STB26" s="205"/>
      <c r="STC26" s="205"/>
      <c r="STD26" s="205"/>
      <c r="STE26" s="205"/>
      <c r="STF26" s="205"/>
      <c r="STG26" s="205"/>
      <c r="STH26" s="205"/>
      <c r="STI26" s="205"/>
      <c r="STJ26" s="205"/>
      <c r="STK26" s="205"/>
      <c r="STL26" s="205"/>
      <c r="STM26" s="205"/>
      <c r="STN26" s="205"/>
      <c r="STO26" s="205"/>
      <c r="STP26" s="205"/>
      <c r="STQ26" s="205"/>
      <c r="STR26" s="205"/>
      <c r="STS26" s="205"/>
      <c r="STT26" s="205"/>
      <c r="STU26" s="205"/>
      <c r="STV26" s="205"/>
      <c r="STW26" s="205"/>
      <c r="STX26" s="205"/>
      <c r="STY26" s="205"/>
      <c r="STZ26" s="205"/>
      <c r="SUA26" s="205"/>
      <c r="SUB26" s="205"/>
      <c r="SUC26" s="205"/>
      <c r="SUD26" s="205"/>
      <c r="SUE26" s="205"/>
      <c r="SUF26" s="205"/>
      <c r="SUG26" s="205"/>
      <c r="SUH26" s="205"/>
      <c r="SUI26" s="205"/>
      <c r="SUJ26" s="205"/>
      <c r="SUK26" s="205"/>
      <c r="SUL26" s="205"/>
      <c r="SUM26" s="205"/>
      <c r="SUN26" s="205"/>
      <c r="SUO26" s="205"/>
      <c r="SUP26" s="205"/>
      <c r="SUQ26" s="205"/>
      <c r="SUR26" s="205"/>
      <c r="SUS26" s="205"/>
      <c r="SUT26" s="205"/>
      <c r="SUU26" s="205"/>
      <c r="SUV26" s="205"/>
      <c r="SUW26" s="205"/>
      <c r="SUX26" s="205"/>
      <c r="SUY26" s="205"/>
      <c r="SUZ26" s="205"/>
      <c r="SVA26" s="205"/>
      <c r="SVB26" s="205"/>
      <c r="SVC26" s="205"/>
      <c r="SVD26" s="205"/>
      <c r="SVE26" s="205"/>
      <c r="SVF26" s="205"/>
      <c r="SVG26" s="205"/>
      <c r="SVH26" s="205"/>
      <c r="SVI26" s="205"/>
      <c r="SVJ26" s="205"/>
      <c r="SVK26" s="205"/>
      <c r="SVL26" s="205"/>
      <c r="SVM26" s="205"/>
      <c r="SVN26" s="205"/>
      <c r="SVO26" s="205"/>
      <c r="SVP26" s="205"/>
      <c r="SVQ26" s="205"/>
      <c r="SVR26" s="205"/>
      <c r="SVS26" s="205"/>
      <c r="SVT26" s="205"/>
      <c r="SVU26" s="205"/>
      <c r="SVV26" s="205"/>
      <c r="SVW26" s="205"/>
      <c r="SVX26" s="205"/>
      <c r="SVY26" s="205"/>
      <c r="SVZ26" s="205"/>
      <c r="SWA26" s="205"/>
      <c r="SWB26" s="205"/>
      <c r="SWC26" s="205"/>
      <c r="SWD26" s="205"/>
      <c r="SWE26" s="205"/>
      <c r="SWF26" s="205"/>
      <c r="SWG26" s="205"/>
      <c r="SWH26" s="205"/>
      <c r="SWI26" s="205"/>
      <c r="SWJ26" s="205"/>
      <c r="SWK26" s="205"/>
      <c r="SWL26" s="205"/>
      <c r="SWM26" s="205"/>
      <c r="SWN26" s="205"/>
      <c r="SWO26" s="205"/>
      <c r="SWP26" s="205"/>
      <c r="SWQ26" s="205"/>
      <c r="SWR26" s="205"/>
      <c r="SWS26" s="205"/>
      <c r="SWT26" s="205"/>
      <c r="SWU26" s="205"/>
      <c r="SWV26" s="205"/>
      <c r="SWW26" s="205"/>
      <c r="SWX26" s="205"/>
      <c r="SWY26" s="205"/>
      <c r="SWZ26" s="205"/>
      <c r="SXA26" s="205"/>
      <c r="SXB26" s="205"/>
      <c r="SXC26" s="205"/>
      <c r="SXD26" s="205"/>
      <c r="SXE26" s="205"/>
      <c r="SXF26" s="205"/>
      <c r="SXG26" s="205"/>
      <c r="SXH26" s="205"/>
      <c r="SXI26" s="205"/>
      <c r="SXJ26" s="205"/>
      <c r="SXK26" s="205"/>
      <c r="SXL26" s="205"/>
      <c r="SXM26" s="205"/>
      <c r="SXN26" s="205"/>
      <c r="SXO26" s="205"/>
      <c r="SXP26" s="205"/>
      <c r="SXQ26" s="205"/>
      <c r="SXR26" s="205"/>
      <c r="SXS26" s="205"/>
      <c r="SXT26" s="205"/>
      <c r="SXU26" s="205"/>
      <c r="SXV26" s="205"/>
      <c r="SXW26" s="205"/>
      <c r="SXX26" s="205"/>
      <c r="SXY26" s="205"/>
      <c r="SXZ26" s="205"/>
      <c r="SYA26" s="205"/>
      <c r="SYB26" s="205"/>
      <c r="SYC26" s="205"/>
      <c r="SYD26" s="205"/>
      <c r="SYE26" s="205"/>
      <c r="SYF26" s="205"/>
      <c r="SYG26" s="205"/>
      <c r="SYH26" s="205"/>
      <c r="SYI26" s="205"/>
      <c r="SYJ26" s="205"/>
      <c r="SYK26" s="205"/>
      <c r="SYL26" s="205"/>
      <c r="SYM26" s="205"/>
      <c r="SYN26" s="205"/>
      <c r="SYO26" s="205"/>
      <c r="SYP26" s="205"/>
      <c r="SYQ26" s="205"/>
      <c r="SYR26" s="205"/>
      <c r="SYS26" s="205"/>
      <c r="SYT26" s="205"/>
      <c r="SYU26" s="205"/>
      <c r="SYV26" s="205"/>
      <c r="SYW26" s="205"/>
      <c r="SYX26" s="205"/>
      <c r="SYY26" s="205"/>
      <c r="SYZ26" s="205"/>
      <c r="SZA26" s="205"/>
      <c r="SZB26" s="205"/>
      <c r="SZC26" s="205"/>
      <c r="SZD26" s="205"/>
      <c r="SZE26" s="205"/>
      <c r="SZF26" s="205"/>
      <c r="SZG26" s="205"/>
      <c r="SZH26" s="205"/>
      <c r="SZI26" s="205"/>
      <c r="SZJ26" s="205"/>
      <c r="SZK26" s="205"/>
      <c r="SZL26" s="205"/>
      <c r="SZM26" s="205"/>
      <c r="SZN26" s="205"/>
      <c r="SZO26" s="205"/>
      <c r="SZP26" s="205"/>
      <c r="SZQ26" s="205"/>
      <c r="SZR26" s="205"/>
      <c r="SZS26" s="205"/>
      <c r="SZT26" s="205"/>
      <c r="SZU26" s="205"/>
      <c r="SZV26" s="205"/>
      <c r="SZW26" s="205"/>
      <c r="SZX26" s="205"/>
      <c r="SZY26" s="205"/>
      <c r="SZZ26" s="205"/>
      <c r="TAA26" s="205"/>
      <c r="TAB26" s="205"/>
      <c r="TAC26" s="205"/>
      <c r="TAD26" s="205"/>
      <c r="TAE26" s="205"/>
      <c r="TAF26" s="205"/>
      <c r="TAG26" s="205"/>
      <c r="TAH26" s="205"/>
      <c r="TAI26" s="205"/>
      <c r="TAJ26" s="205"/>
      <c r="TAK26" s="205"/>
      <c r="TAL26" s="205"/>
      <c r="TAM26" s="205"/>
      <c r="TAN26" s="205"/>
      <c r="TAO26" s="205"/>
      <c r="TAP26" s="205"/>
      <c r="TAQ26" s="205"/>
      <c r="TAR26" s="205"/>
      <c r="TAS26" s="205"/>
      <c r="TAT26" s="205"/>
      <c r="TAU26" s="205"/>
      <c r="TAV26" s="205"/>
      <c r="TAW26" s="205"/>
      <c r="TAX26" s="205"/>
      <c r="TAY26" s="205"/>
      <c r="TAZ26" s="205"/>
      <c r="TBA26" s="205"/>
      <c r="TBB26" s="205"/>
      <c r="TBC26" s="205"/>
      <c r="TBD26" s="205"/>
      <c r="TBE26" s="205"/>
      <c r="TBF26" s="205"/>
      <c r="TBG26" s="205"/>
      <c r="TBH26" s="205"/>
      <c r="TBI26" s="205"/>
      <c r="TBJ26" s="205"/>
      <c r="TBK26" s="205"/>
      <c r="TBL26" s="205"/>
      <c r="TBM26" s="205"/>
      <c r="TBN26" s="205"/>
      <c r="TBO26" s="205"/>
      <c r="TBP26" s="205"/>
      <c r="TBQ26" s="205"/>
      <c r="TBR26" s="205"/>
      <c r="TBS26" s="205"/>
      <c r="TBT26" s="205"/>
      <c r="TBU26" s="205"/>
      <c r="TBV26" s="205"/>
      <c r="TBW26" s="205"/>
      <c r="TBX26" s="205"/>
      <c r="TBY26" s="205"/>
      <c r="TBZ26" s="205"/>
      <c r="TCA26" s="205"/>
      <c r="TCB26" s="205"/>
      <c r="TCC26" s="205"/>
      <c r="TCD26" s="205"/>
      <c r="TCE26" s="205"/>
      <c r="TCF26" s="205"/>
      <c r="TCG26" s="205"/>
      <c r="TCH26" s="205"/>
      <c r="TCI26" s="205"/>
      <c r="TCJ26" s="205"/>
      <c r="TCK26" s="205"/>
      <c r="TCL26" s="205"/>
      <c r="TCM26" s="205"/>
      <c r="TCN26" s="205"/>
      <c r="TCO26" s="205"/>
      <c r="TCP26" s="205"/>
      <c r="TCQ26" s="205"/>
      <c r="TCR26" s="205"/>
      <c r="TCS26" s="205"/>
      <c r="TCT26" s="205"/>
      <c r="TCU26" s="205"/>
      <c r="TCV26" s="205"/>
      <c r="TCW26" s="205"/>
      <c r="TCX26" s="205"/>
      <c r="TCY26" s="205"/>
      <c r="TCZ26" s="205"/>
      <c r="TDA26" s="205"/>
      <c r="TDB26" s="205"/>
      <c r="TDC26" s="205"/>
      <c r="TDD26" s="205"/>
      <c r="TDE26" s="205"/>
      <c r="TDF26" s="205"/>
      <c r="TDG26" s="205"/>
      <c r="TDH26" s="205"/>
      <c r="TDI26" s="205"/>
      <c r="TDJ26" s="205"/>
      <c r="TDK26" s="205"/>
      <c r="TDL26" s="205"/>
      <c r="TDM26" s="205"/>
      <c r="TDN26" s="205"/>
      <c r="TDO26" s="205"/>
      <c r="TDP26" s="205"/>
      <c r="TDQ26" s="205"/>
      <c r="TDR26" s="205"/>
      <c r="TDS26" s="205"/>
      <c r="TDT26" s="205"/>
      <c r="TDU26" s="205"/>
      <c r="TDV26" s="205"/>
      <c r="TDW26" s="205"/>
      <c r="TDX26" s="205"/>
      <c r="TDY26" s="205"/>
      <c r="TDZ26" s="205"/>
      <c r="TEA26" s="205"/>
      <c r="TEB26" s="205"/>
      <c r="TEC26" s="205"/>
      <c r="TED26" s="205"/>
      <c r="TEE26" s="205"/>
      <c r="TEF26" s="205"/>
      <c r="TEG26" s="205"/>
      <c r="TEH26" s="205"/>
      <c r="TEI26" s="205"/>
      <c r="TEJ26" s="205"/>
      <c r="TEK26" s="205"/>
      <c r="TEL26" s="205"/>
      <c r="TEM26" s="205"/>
      <c r="TEN26" s="205"/>
      <c r="TEO26" s="205"/>
      <c r="TEP26" s="205"/>
      <c r="TEQ26" s="205"/>
      <c r="TER26" s="205"/>
      <c r="TES26" s="205"/>
      <c r="TET26" s="205"/>
      <c r="TEU26" s="205"/>
      <c r="TEV26" s="205"/>
      <c r="TEW26" s="205"/>
      <c r="TEX26" s="205"/>
      <c r="TEY26" s="205"/>
      <c r="TEZ26" s="205"/>
      <c r="TFA26" s="205"/>
      <c r="TFB26" s="205"/>
      <c r="TFC26" s="205"/>
      <c r="TFD26" s="205"/>
      <c r="TFE26" s="205"/>
      <c r="TFF26" s="205"/>
      <c r="TFG26" s="205"/>
      <c r="TFH26" s="205"/>
      <c r="TFI26" s="205"/>
      <c r="TFJ26" s="205"/>
      <c r="TFK26" s="205"/>
      <c r="TFL26" s="205"/>
      <c r="TFM26" s="205"/>
      <c r="TFN26" s="205"/>
      <c r="TFO26" s="205"/>
      <c r="TFP26" s="205"/>
      <c r="TFQ26" s="205"/>
      <c r="TFR26" s="205"/>
      <c r="TFS26" s="205"/>
      <c r="TFT26" s="205"/>
      <c r="TFU26" s="205"/>
      <c r="TFV26" s="205"/>
      <c r="TFW26" s="205"/>
      <c r="TFX26" s="205"/>
      <c r="TFY26" s="205"/>
      <c r="TFZ26" s="205"/>
      <c r="TGA26" s="205"/>
      <c r="TGB26" s="205"/>
      <c r="TGC26" s="205"/>
      <c r="TGD26" s="205"/>
      <c r="TGE26" s="205"/>
      <c r="TGF26" s="205"/>
      <c r="TGG26" s="205"/>
      <c r="TGH26" s="205"/>
      <c r="TGI26" s="205"/>
      <c r="TGJ26" s="205"/>
      <c r="TGK26" s="205"/>
      <c r="TGL26" s="205"/>
      <c r="TGM26" s="205"/>
      <c r="TGN26" s="205"/>
      <c r="TGO26" s="205"/>
      <c r="TGP26" s="205"/>
      <c r="TGQ26" s="205"/>
      <c r="TGR26" s="205"/>
      <c r="TGS26" s="205"/>
      <c r="TGT26" s="205"/>
      <c r="TGU26" s="205"/>
      <c r="TGV26" s="205"/>
      <c r="TGW26" s="205"/>
      <c r="TGX26" s="205"/>
      <c r="TGY26" s="205"/>
      <c r="TGZ26" s="205"/>
      <c r="THA26" s="205"/>
      <c r="THB26" s="205"/>
      <c r="THC26" s="205"/>
      <c r="THD26" s="205"/>
      <c r="THE26" s="205"/>
      <c r="THF26" s="205"/>
      <c r="THG26" s="205"/>
      <c r="THH26" s="205"/>
      <c r="THI26" s="205"/>
      <c r="THJ26" s="205"/>
      <c r="THK26" s="205"/>
      <c r="THL26" s="205"/>
      <c r="THM26" s="205"/>
      <c r="THN26" s="205"/>
      <c r="THO26" s="205"/>
      <c r="THP26" s="205"/>
      <c r="THQ26" s="205"/>
      <c r="THR26" s="205"/>
      <c r="THS26" s="205"/>
      <c r="THT26" s="205"/>
      <c r="THU26" s="205"/>
      <c r="THV26" s="205"/>
      <c r="THW26" s="205"/>
      <c r="THX26" s="205"/>
      <c r="THY26" s="205"/>
      <c r="THZ26" s="205"/>
      <c r="TIA26" s="205"/>
      <c r="TIB26" s="205"/>
      <c r="TIC26" s="205"/>
      <c r="TID26" s="205"/>
      <c r="TIE26" s="205"/>
      <c r="TIF26" s="205"/>
      <c r="TIG26" s="205"/>
      <c r="TIH26" s="205"/>
      <c r="TII26" s="205"/>
      <c r="TIJ26" s="205"/>
      <c r="TIK26" s="205"/>
      <c r="TIL26" s="205"/>
      <c r="TIM26" s="205"/>
      <c r="TIN26" s="205"/>
      <c r="TIO26" s="205"/>
      <c r="TIP26" s="205"/>
      <c r="TIQ26" s="205"/>
      <c r="TIR26" s="205"/>
      <c r="TIS26" s="205"/>
      <c r="TIT26" s="205"/>
      <c r="TIU26" s="205"/>
      <c r="TIV26" s="205"/>
      <c r="TIW26" s="205"/>
      <c r="TIX26" s="205"/>
      <c r="TIY26" s="205"/>
      <c r="TIZ26" s="205"/>
      <c r="TJA26" s="205"/>
      <c r="TJB26" s="205"/>
      <c r="TJC26" s="205"/>
      <c r="TJD26" s="205"/>
      <c r="TJE26" s="205"/>
      <c r="TJF26" s="205"/>
      <c r="TJG26" s="205"/>
      <c r="TJH26" s="205"/>
      <c r="TJI26" s="205"/>
      <c r="TJJ26" s="205"/>
      <c r="TJK26" s="205"/>
      <c r="TJL26" s="205"/>
      <c r="TJM26" s="205"/>
      <c r="TJN26" s="205"/>
      <c r="TJO26" s="205"/>
      <c r="TJP26" s="205"/>
      <c r="TJQ26" s="205"/>
      <c r="TJR26" s="205"/>
      <c r="TJS26" s="205"/>
      <c r="TJT26" s="205"/>
      <c r="TJU26" s="205"/>
      <c r="TJV26" s="205"/>
      <c r="TJW26" s="205"/>
      <c r="TJX26" s="205"/>
      <c r="TJY26" s="205"/>
      <c r="TJZ26" s="205"/>
      <c r="TKA26" s="205"/>
      <c r="TKB26" s="205"/>
      <c r="TKC26" s="205"/>
      <c r="TKD26" s="205"/>
      <c r="TKE26" s="205"/>
      <c r="TKF26" s="205"/>
      <c r="TKG26" s="205"/>
      <c r="TKH26" s="205"/>
      <c r="TKI26" s="205"/>
      <c r="TKJ26" s="205"/>
      <c r="TKK26" s="205"/>
      <c r="TKL26" s="205"/>
      <c r="TKM26" s="205"/>
      <c r="TKN26" s="205"/>
      <c r="TKO26" s="205"/>
      <c r="TKP26" s="205"/>
      <c r="TKQ26" s="205"/>
      <c r="TKR26" s="205"/>
      <c r="TKS26" s="205"/>
      <c r="TKT26" s="205"/>
      <c r="TKU26" s="205"/>
      <c r="TKV26" s="205"/>
      <c r="TKW26" s="205"/>
      <c r="TKX26" s="205"/>
      <c r="TKY26" s="205"/>
      <c r="TKZ26" s="205"/>
      <c r="TLA26" s="205"/>
      <c r="TLB26" s="205"/>
      <c r="TLC26" s="205"/>
      <c r="TLD26" s="205"/>
      <c r="TLE26" s="205"/>
      <c r="TLF26" s="205"/>
      <c r="TLG26" s="205"/>
      <c r="TLH26" s="205"/>
      <c r="TLI26" s="205"/>
      <c r="TLJ26" s="205"/>
      <c r="TLK26" s="205"/>
      <c r="TLL26" s="205"/>
      <c r="TLM26" s="205"/>
      <c r="TLN26" s="205"/>
      <c r="TLO26" s="205"/>
      <c r="TLP26" s="205"/>
      <c r="TLQ26" s="205"/>
      <c r="TLR26" s="205"/>
      <c r="TLS26" s="205"/>
      <c r="TLT26" s="205"/>
      <c r="TLU26" s="205"/>
      <c r="TLV26" s="205"/>
      <c r="TLW26" s="205"/>
      <c r="TLX26" s="205"/>
      <c r="TLY26" s="205"/>
      <c r="TLZ26" s="205"/>
      <c r="TMA26" s="205"/>
      <c r="TMB26" s="205"/>
      <c r="TMC26" s="205"/>
      <c r="TMD26" s="205"/>
      <c r="TME26" s="205"/>
      <c r="TMF26" s="205"/>
      <c r="TMG26" s="205"/>
      <c r="TMH26" s="205"/>
      <c r="TMI26" s="205"/>
      <c r="TMJ26" s="205"/>
      <c r="TMK26" s="205"/>
      <c r="TML26" s="205"/>
      <c r="TMM26" s="205"/>
      <c r="TMN26" s="205"/>
      <c r="TMO26" s="205"/>
      <c r="TMP26" s="205"/>
      <c r="TMQ26" s="205"/>
      <c r="TMR26" s="205"/>
      <c r="TMS26" s="205"/>
      <c r="TMT26" s="205"/>
      <c r="TMU26" s="205"/>
      <c r="TMV26" s="205"/>
      <c r="TMW26" s="205"/>
      <c r="TMX26" s="205"/>
      <c r="TMY26" s="205"/>
      <c r="TMZ26" s="205"/>
      <c r="TNA26" s="205"/>
      <c r="TNB26" s="205"/>
      <c r="TNC26" s="205"/>
      <c r="TND26" s="205"/>
      <c r="TNE26" s="205"/>
      <c r="TNF26" s="205"/>
      <c r="TNG26" s="205"/>
      <c r="TNH26" s="205"/>
      <c r="TNI26" s="205"/>
      <c r="TNJ26" s="205"/>
      <c r="TNK26" s="205"/>
      <c r="TNL26" s="205"/>
      <c r="TNM26" s="205"/>
      <c r="TNN26" s="205"/>
      <c r="TNO26" s="205"/>
      <c r="TNP26" s="205"/>
      <c r="TNQ26" s="205"/>
      <c r="TNR26" s="205"/>
      <c r="TNS26" s="205"/>
      <c r="TNT26" s="205"/>
      <c r="TNU26" s="205"/>
      <c r="TNV26" s="205"/>
      <c r="TNW26" s="205"/>
      <c r="TNX26" s="205"/>
      <c r="TNY26" s="205"/>
      <c r="TNZ26" s="205"/>
      <c r="TOA26" s="205"/>
      <c r="TOB26" s="205"/>
      <c r="TOC26" s="205"/>
      <c r="TOD26" s="205"/>
      <c r="TOE26" s="205"/>
      <c r="TOF26" s="205"/>
      <c r="TOG26" s="205"/>
      <c r="TOH26" s="205"/>
      <c r="TOI26" s="205"/>
      <c r="TOJ26" s="205"/>
      <c r="TOK26" s="205"/>
      <c r="TOL26" s="205"/>
      <c r="TOM26" s="205"/>
      <c r="TON26" s="205"/>
      <c r="TOO26" s="205"/>
      <c r="TOP26" s="205"/>
      <c r="TOQ26" s="205"/>
      <c r="TOR26" s="205"/>
      <c r="TOS26" s="205"/>
      <c r="TOT26" s="205"/>
      <c r="TOU26" s="205"/>
      <c r="TOV26" s="205"/>
      <c r="TOW26" s="205"/>
      <c r="TOX26" s="205"/>
      <c r="TOY26" s="205"/>
      <c r="TOZ26" s="205"/>
      <c r="TPA26" s="205"/>
      <c r="TPB26" s="205"/>
      <c r="TPC26" s="205"/>
      <c r="TPD26" s="205"/>
      <c r="TPE26" s="205"/>
      <c r="TPF26" s="205"/>
      <c r="TPG26" s="205"/>
      <c r="TPH26" s="205"/>
      <c r="TPI26" s="205"/>
      <c r="TPJ26" s="205"/>
      <c r="TPK26" s="205"/>
      <c r="TPL26" s="205"/>
      <c r="TPM26" s="205"/>
      <c r="TPN26" s="205"/>
      <c r="TPO26" s="205"/>
      <c r="TPP26" s="205"/>
      <c r="TPQ26" s="205"/>
      <c r="TPR26" s="205"/>
      <c r="TPS26" s="205"/>
      <c r="TPT26" s="205"/>
      <c r="TPU26" s="205"/>
      <c r="TPV26" s="205"/>
      <c r="TPW26" s="205"/>
      <c r="TPX26" s="205"/>
      <c r="TPY26" s="205"/>
      <c r="TPZ26" s="205"/>
      <c r="TQA26" s="205"/>
      <c r="TQB26" s="205"/>
      <c r="TQC26" s="205"/>
      <c r="TQD26" s="205"/>
      <c r="TQE26" s="205"/>
      <c r="TQF26" s="205"/>
      <c r="TQG26" s="205"/>
      <c r="TQH26" s="205"/>
      <c r="TQI26" s="205"/>
      <c r="TQJ26" s="205"/>
      <c r="TQK26" s="205"/>
      <c r="TQL26" s="205"/>
      <c r="TQM26" s="205"/>
      <c r="TQN26" s="205"/>
      <c r="TQO26" s="205"/>
      <c r="TQP26" s="205"/>
      <c r="TQQ26" s="205"/>
      <c r="TQR26" s="205"/>
      <c r="TQS26" s="205"/>
      <c r="TQT26" s="205"/>
      <c r="TQU26" s="205"/>
      <c r="TQV26" s="205"/>
      <c r="TQW26" s="205"/>
      <c r="TQX26" s="205"/>
      <c r="TQY26" s="205"/>
      <c r="TQZ26" s="205"/>
      <c r="TRA26" s="205"/>
      <c r="TRB26" s="205"/>
      <c r="TRC26" s="205"/>
      <c r="TRD26" s="205"/>
      <c r="TRE26" s="205"/>
      <c r="TRF26" s="205"/>
      <c r="TRG26" s="205"/>
      <c r="TRH26" s="205"/>
      <c r="TRI26" s="205"/>
      <c r="TRJ26" s="205"/>
      <c r="TRK26" s="205"/>
      <c r="TRL26" s="205"/>
      <c r="TRM26" s="205"/>
      <c r="TRN26" s="205"/>
      <c r="TRO26" s="205"/>
      <c r="TRP26" s="205"/>
      <c r="TRQ26" s="205"/>
      <c r="TRR26" s="205"/>
      <c r="TRS26" s="205"/>
      <c r="TRT26" s="205"/>
      <c r="TRU26" s="205"/>
      <c r="TRV26" s="205"/>
      <c r="TRW26" s="205"/>
      <c r="TRX26" s="205"/>
      <c r="TRY26" s="205"/>
      <c r="TRZ26" s="205"/>
      <c r="TSA26" s="205"/>
      <c r="TSB26" s="205"/>
      <c r="TSC26" s="205"/>
      <c r="TSD26" s="205"/>
      <c r="TSE26" s="205"/>
      <c r="TSF26" s="205"/>
      <c r="TSG26" s="205"/>
      <c r="TSH26" s="205"/>
      <c r="TSI26" s="205"/>
      <c r="TSJ26" s="205"/>
      <c r="TSK26" s="205"/>
      <c r="TSL26" s="205"/>
      <c r="TSM26" s="205"/>
      <c r="TSN26" s="205"/>
      <c r="TSO26" s="205"/>
      <c r="TSP26" s="205"/>
      <c r="TSQ26" s="205"/>
      <c r="TSR26" s="205"/>
      <c r="TSS26" s="205"/>
      <c r="TST26" s="205"/>
      <c r="TSU26" s="205"/>
      <c r="TSV26" s="205"/>
      <c r="TSW26" s="205"/>
      <c r="TSX26" s="205"/>
      <c r="TSY26" s="205"/>
      <c r="TSZ26" s="205"/>
      <c r="TTA26" s="205"/>
      <c r="TTB26" s="205"/>
      <c r="TTC26" s="205"/>
      <c r="TTD26" s="205"/>
      <c r="TTE26" s="205"/>
      <c r="TTF26" s="205"/>
      <c r="TTG26" s="205"/>
      <c r="TTH26" s="205"/>
      <c r="TTI26" s="205"/>
      <c r="TTJ26" s="205"/>
      <c r="TTK26" s="205"/>
      <c r="TTL26" s="205"/>
      <c r="TTM26" s="205"/>
      <c r="TTN26" s="205"/>
      <c r="TTO26" s="205"/>
      <c r="TTP26" s="205"/>
      <c r="TTQ26" s="205"/>
      <c r="TTR26" s="205"/>
      <c r="TTS26" s="205"/>
      <c r="TTT26" s="205"/>
      <c r="TTU26" s="205"/>
      <c r="TTV26" s="205"/>
      <c r="TTW26" s="205"/>
      <c r="TTX26" s="205"/>
      <c r="TTY26" s="205"/>
      <c r="TTZ26" s="205"/>
      <c r="TUA26" s="205"/>
      <c r="TUB26" s="205"/>
      <c r="TUC26" s="205"/>
      <c r="TUD26" s="205"/>
      <c r="TUE26" s="205"/>
      <c r="TUF26" s="205"/>
      <c r="TUG26" s="205"/>
      <c r="TUH26" s="205"/>
      <c r="TUI26" s="205"/>
      <c r="TUJ26" s="205"/>
      <c r="TUK26" s="205"/>
      <c r="TUL26" s="205"/>
      <c r="TUM26" s="205"/>
      <c r="TUN26" s="205"/>
      <c r="TUO26" s="205"/>
      <c r="TUP26" s="205"/>
      <c r="TUQ26" s="205"/>
      <c r="TUR26" s="205"/>
      <c r="TUS26" s="205"/>
      <c r="TUT26" s="205"/>
      <c r="TUU26" s="205"/>
      <c r="TUV26" s="205"/>
      <c r="TUW26" s="205"/>
      <c r="TUX26" s="205"/>
      <c r="TUY26" s="205"/>
      <c r="TUZ26" s="205"/>
      <c r="TVA26" s="205"/>
      <c r="TVB26" s="205"/>
      <c r="TVC26" s="205"/>
      <c r="TVD26" s="205"/>
      <c r="TVE26" s="205"/>
      <c r="TVF26" s="205"/>
      <c r="TVG26" s="205"/>
      <c r="TVH26" s="205"/>
      <c r="TVI26" s="205"/>
      <c r="TVJ26" s="205"/>
      <c r="TVK26" s="205"/>
      <c r="TVL26" s="205"/>
      <c r="TVM26" s="205"/>
      <c r="TVN26" s="205"/>
      <c r="TVO26" s="205"/>
      <c r="TVP26" s="205"/>
      <c r="TVQ26" s="205"/>
      <c r="TVR26" s="205"/>
      <c r="TVS26" s="205"/>
      <c r="TVT26" s="205"/>
      <c r="TVU26" s="205"/>
      <c r="TVV26" s="205"/>
      <c r="TVW26" s="205"/>
      <c r="TVX26" s="205"/>
      <c r="TVY26" s="205"/>
      <c r="TVZ26" s="205"/>
      <c r="TWA26" s="205"/>
      <c r="TWB26" s="205"/>
      <c r="TWC26" s="205"/>
      <c r="TWD26" s="205"/>
      <c r="TWE26" s="205"/>
      <c r="TWF26" s="205"/>
      <c r="TWG26" s="205"/>
      <c r="TWH26" s="205"/>
      <c r="TWI26" s="205"/>
      <c r="TWJ26" s="205"/>
      <c r="TWK26" s="205"/>
      <c r="TWL26" s="205"/>
      <c r="TWM26" s="205"/>
      <c r="TWN26" s="205"/>
      <c r="TWO26" s="205"/>
      <c r="TWP26" s="205"/>
      <c r="TWQ26" s="205"/>
      <c r="TWR26" s="205"/>
      <c r="TWS26" s="205"/>
      <c r="TWT26" s="205"/>
      <c r="TWU26" s="205"/>
      <c r="TWV26" s="205"/>
      <c r="TWW26" s="205"/>
      <c r="TWX26" s="205"/>
      <c r="TWY26" s="205"/>
      <c r="TWZ26" s="205"/>
      <c r="TXA26" s="205"/>
      <c r="TXB26" s="205"/>
      <c r="TXC26" s="205"/>
      <c r="TXD26" s="205"/>
      <c r="TXE26" s="205"/>
      <c r="TXF26" s="205"/>
      <c r="TXG26" s="205"/>
      <c r="TXH26" s="205"/>
      <c r="TXI26" s="205"/>
      <c r="TXJ26" s="205"/>
      <c r="TXK26" s="205"/>
      <c r="TXL26" s="205"/>
      <c r="TXM26" s="205"/>
      <c r="TXN26" s="205"/>
      <c r="TXO26" s="205"/>
      <c r="TXP26" s="205"/>
      <c r="TXQ26" s="205"/>
      <c r="TXR26" s="205"/>
      <c r="TXS26" s="205"/>
      <c r="TXT26" s="205"/>
      <c r="TXU26" s="205"/>
      <c r="TXV26" s="205"/>
      <c r="TXW26" s="205"/>
      <c r="TXX26" s="205"/>
      <c r="TXY26" s="205"/>
      <c r="TXZ26" s="205"/>
      <c r="TYA26" s="205"/>
      <c r="TYB26" s="205"/>
      <c r="TYC26" s="205"/>
      <c r="TYD26" s="205"/>
      <c r="TYE26" s="205"/>
      <c r="TYF26" s="205"/>
      <c r="TYG26" s="205"/>
      <c r="TYH26" s="205"/>
      <c r="TYI26" s="205"/>
      <c r="TYJ26" s="205"/>
      <c r="TYK26" s="205"/>
      <c r="TYL26" s="205"/>
      <c r="TYM26" s="205"/>
      <c r="TYN26" s="205"/>
      <c r="TYO26" s="205"/>
      <c r="TYP26" s="205"/>
      <c r="TYQ26" s="205"/>
      <c r="TYR26" s="205"/>
      <c r="TYS26" s="205"/>
      <c r="TYT26" s="205"/>
      <c r="TYU26" s="205"/>
      <c r="TYV26" s="205"/>
      <c r="TYW26" s="205"/>
      <c r="TYX26" s="205"/>
      <c r="TYY26" s="205"/>
      <c r="TYZ26" s="205"/>
      <c r="TZA26" s="205"/>
      <c r="TZB26" s="205"/>
      <c r="TZC26" s="205"/>
      <c r="TZD26" s="205"/>
      <c r="TZE26" s="205"/>
      <c r="TZF26" s="205"/>
      <c r="TZG26" s="205"/>
      <c r="TZH26" s="205"/>
      <c r="TZI26" s="205"/>
      <c r="TZJ26" s="205"/>
      <c r="TZK26" s="205"/>
      <c r="TZL26" s="205"/>
      <c r="TZM26" s="205"/>
      <c r="TZN26" s="205"/>
      <c r="TZO26" s="205"/>
      <c r="TZP26" s="205"/>
      <c r="TZQ26" s="205"/>
      <c r="TZR26" s="205"/>
      <c r="TZS26" s="205"/>
      <c r="TZT26" s="205"/>
      <c r="TZU26" s="205"/>
      <c r="TZV26" s="205"/>
      <c r="TZW26" s="205"/>
      <c r="TZX26" s="205"/>
      <c r="TZY26" s="205"/>
      <c r="TZZ26" s="205"/>
      <c r="UAA26" s="205"/>
      <c r="UAB26" s="205"/>
      <c r="UAC26" s="205"/>
      <c r="UAD26" s="205"/>
      <c r="UAE26" s="205"/>
      <c r="UAF26" s="205"/>
      <c r="UAG26" s="205"/>
      <c r="UAH26" s="205"/>
      <c r="UAI26" s="205"/>
      <c r="UAJ26" s="205"/>
      <c r="UAK26" s="205"/>
      <c r="UAL26" s="205"/>
      <c r="UAM26" s="205"/>
      <c r="UAN26" s="205"/>
      <c r="UAO26" s="205"/>
      <c r="UAP26" s="205"/>
      <c r="UAQ26" s="205"/>
      <c r="UAR26" s="205"/>
      <c r="UAS26" s="205"/>
      <c r="UAT26" s="205"/>
      <c r="UAU26" s="205"/>
      <c r="UAV26" s="205"/>
      <c r="UAW26" s="205"/>
      <c r="UAX26" s="205"/>
      <c r="UAY26" s="205"/>
      <c r="UAZ26" s="205"/>
      <c r="UBA26" s="205"/>
      <c r="UBB26" s="205"/>
      <c r="UBC26" s="205"/>
      <c r="UBD26" s="205"/>
      <c r="UBE26" s="205"/>
      <c r="UBF26" s="205"/>
      <c r="UBG26" s="205"/>
      <c r="UBH26" s="205"/>
      <c r="UBI26" s="205"/>
      <c r="UBJ26" s="205"/>
      <c r="UBK26" s="205"/>
      <c r="UBL26" s="205"/>
      <c r="UBM26" s="205"/>
      <c r="UBN26" s="205"/>
      <c r="UBO26" s="205"/>
      <c r="UBP26" s="205"/>
      <c r="UBQ26" s="205"/>
      <c r="UBR26" s="205"/>
      <c r="UBS26" s="205"/>
      <c r="UBT26" s="205"/>
      <c r="UBU26" s="205"/>
      <c r="UBV26" s="205"/>
      <c r="UBW26" s="205"/>
      <c r="UBX26" s="205"/>
      <c r="UBY26" s="205"/>
      <c r="UBZ26" s="205"/>
      <c r="UCA26" s="205"/>
      <c r="UCB26" s="205"/>
      <c r="UCC26" s="205"/>
      <c r="UCD26" s="205"/>
      <c r="UCE26" s="205"/>
      <c r="UCF26" s="205"/>
      <c r="UCG26" s="205"/>
      <c r="UCH26" s="205"/>
      <c r="UCI26" s="205"/>
      <c r="UCJ26" s="205"/>
      <c r="UCK26" s="205"/>
      <c r="UCL26" s="205"/>
      <c r="UCM26" s="205"/>
      <c r="UCN26" s="205"/>
      <c r="UCO26" s="205"/>
      <c r="UCP26" s="205"/>
      <c r="UCQ26" s="205"/>
      <c r="UCR26" s="205"/>
      <c r="UCS26" s="205"/>
      <c r="UCT26" s="205"/>
      <c r="UCU26" s="205"/>
      <c r="UCV26" s="205"/>
      <c r="UCW26" s="205"/>
      <c r="UCX26" s="205"/>
      <c r="UCY26" s="205"/>
      <c r="UCZ26" s="205"/>
      <c r="UDA26" s="205"/>
      <c r="UDB26" s="205"/>
      <c r="UDC26" s="205"/>
      <c r="UDD26" s="205"/>
      <c r="UDE26" s="205"/>
      <c r="UDF26" s="205"/>
      <c r="UDG26" s="205"/>
      <c r="UDH26" s="205"/>
      <c r="UDI26" s="205"/>
      <c r="UDJ26" s="205"/>
      <c r="UDK26" s="205"/>
      <c r="UDL26" s="205"/>
      <c r="UDM26" s="205"/>
      <c r="UDN26" s="205"/>
      <c r="UDO26" s="205"/>
      <c r="UDP26" s="205"/>
      <c r="UDQ26" s="205"/>
      <c r="UDR26" s="205"/>
      <c r="UDS26" s="205"/>
      <c r="UDT26" s="205"/>
      <c r="UDU26" s="205"/>
      <c r="UDV26" s="205"/>
      <c r="UDW26" s="205"/>
      <c r="UDX26" s="205"/>
      <c r="UDY26" s="205"/>
      <c r="UDZ26" s="205"/>
      <c r="UEA26" s="205"/>
      <c r="UEB26" s="205"/>
      <c r="UEC26" s="205"/>
      <c r="UED26" s="205"/>
      <c r="UEE26" s="205"/>
      <c r="UEF26" s="205"/>
      <c r="UEG26" s="205"/>
      <c r="UEH26" s="205"/>
      <c r="UEI26" s="205"/>
      <c r="UEJ26" s="205"/>
      <c r="UEK26" s="205"/>
      <c r="UEL26" s="205"/>
      <c r="UEM26" s="205"/>
      <c r="UEN26" s="205"/>
      <c r="UEO26" s="205"/>
      <c r="UEP26" s="205"/>
      <c r="UEQ26" s="205"/>
      <c r="UER26" s="205"/>
      <c r="UES26" s="205"/>
      <c r="UET26" s="205"/>
      <c r="UEU26" s="205"/>
      <c r="UEV26" s="205"/>
      <c r="UEW26" s="205"/>
      <c r="UEX26" s="205"/>
      <c r="UEY26" s="205"/>
      <c r="UEZ26" s="205"/>
      <c r="UFA26" s="205"/>
      <c r="UFB26" s="205"/>
      <c r="UFC26" s="205"/>
      <c r="UFD26" s="205"/>
      <c r="UFE26" s="205"/>
      <c r="UFF26" s="205"/>
      <c r="UFG26" s="205"/>
      <c r="UFH26" s="205"/>
      <c r="UFI26" s="205"/>
      <c r="UFJ26" s="205"/>
      <c r="UFK26" s="205"/>
      <c r="UFL26" s="205"/>
      <c r="UFM26" s="205"/>
      <c r="UFN26" s="205"/>
      <c r="UFO26" s="205"/>
      <c r="UFP26" s="205"/>
      <c r="UFQ26" s="205"/>
      <c r="UFR26" s="205"/>
      <c r="UFS26" s="205"/>
      <c r="UFT26" s="205"/>
      <c r="UFU26" s="205"/>
      <c r="UFV26" s="205"/>
      <c r="UFW26" s="205"/>
      <c r="UFX26" s="205"/>
      <c r="UFY26" s="205"/>
      <c r="UFZ26" s="205"/>
      <c r="UGA26" s="205"/>
      <c r="UGB26" s="205"/>
      <c r="UGC26" s="205"/>
      <c r="UGD26" s="205"/>
      <c r="UGE26" s="205"/>
      <c r="UGF26" s="205"/>
      <c r="UGG26" s="205"/>
      <c r="UGH26" s="205"/>
      <c r="UGI26" s="205"/>
      <c r="UGJ26" s="205"/>
      <c r="UGK26" s="205"/>
      <c r="UGL26" s="205"/>
      <c r="UGM26" s="205"/>
      <c r="UGN26" s="205"/>
      <c r="UGO26" s="205"/>
      <c r="UGP26" s="205"/>
      <c r="UGQ26" s="205"/>
      <c r="UGR26" s="205"/>
      <c r="UGS26" s="205"/>
      <c r="UGT26" s="205"/>
      <c r="UGU26" s="205"/>
      <c r="UGV26" s="205"/>
      <c r="UGW26" s="205"/>
      <c r="UGX26" s="205"/>
      <c r="UGY26" s="205"/>
      <c r="UGZ26" s="205"/>
      <c r="UHA26" s="205"/>
      <c r="UHB26" s="205"/>
      <c r="UHC26" s="205"/>
      <c r="UHD26" s="205"/>
      <c r="UHE26" s="205"/>
      <c r="UHF26" s="205"/>
      <c r="UHG26" s="205"/>
      <c r="UHH26" s="205"/>
      <c r="UHI26" s="205"/>
      <c r="UHJ26" s="205"/>
      <c r="UHK26" s="205"/>
      <c r="UHL26" s="205"/>
      <c r="UHM26" s="205"/>
      <c r="UHN26" s="205"/>
      <c r="UHO26" s="205"/>
      <c r="UHP26" s="205"/>
      <c r="UHQ26" s="205"/>
      <c r="UHR26" s="205"/>
      <c r="UHS26" s="205"/>
      <c r="UHT26" s="205"/>
      <c r="UHU26" s="205"/>
      <c r="UHV26" s="205"/>
      <c r="UHW26" s="205"/>
      <c r="UHX26" s="205"/>
      <c r="UHY26" s="205"/>
      <c r="UHZ26" s="205"/>
      <c r="UIA26" s="205"/>
      <c r="UIB26" s="205"/>
      <c r="UIC26" s="205"/>
      <c r="UID26" s="205"/>
      <c r="UIE26" s="205"/>
      <c r="UIF26" s="205"/>
      <c r="UIG26" s="205"/>
      <c r="UIH26" s="205"/>
      <c r="UII26" s="205"/>
      <c r="UIJ26" s="205"/>
      <c r="UIK26" s="205"/>
      <c r="UIL26" s="205"/>
      <c r="UIM26" s="205"/>
      <c r="UIN26" s="205"/>
      <c r="UIO26" s="205"/>
      <c r="UIP26" s="205"/>
      <c r="UIQ26" s="205"/>
      <c r="UIR26" s="205"/>
      <c r="UIS26" s="205"/>
      <c r="UIT26" s="205"/>
      <c r="UIU26" s="205"/>
      <c r="UIV26" s="205"/>
      <c r="UIW26" s="205"/>
      <c r="UIX26" s="205"/>
      <c r="UIY26" s="205"/>
      <c r="UIZ26" s="205"/>
      <c r="UJA26" s="205"/>
      <c r="UJB26" s="205"/>
      <c r="UJC26" s="205"/>
      <c r="UJD26" s="205"/>
      <c r="UJE26" s="205"/>
      <c r="UJF26" s="205"/>
      <c r="UJG26" s="205"/>
      <c r="UJH26" s="205"/>
      <c r="UJI26" s="205"/>
      <c r="UJJ26" s="205"/>
      <c r="UJK26" s="205"/>
      <c r="UJL26" s="205"/>
      <c r="UJM26" s="205"/>
      <c r="UJN26" s="205"/>
      <c r="UJO26" s="205"/>
      <c r="UJP26" s="205"/>
      <c r="UJQ26" s="205"/>
      <c r="UJR26" s="205"/>
      <c r="UJS26" s="205"/>
      <c r="UJT26" s="205"/>
      <c r="UJU26" s="205"/>
      <c r="UJV26" s="205"/>
      <c r="UJW26" s="205"/>
      <c r="UJX26" s="205"/>
      <c r="UJY26" s="205"/>
      <c r="UJZ26" s="205"/>
      <c r="UKA26" s="205"/>
      <c r="UKB26" s="205"/>
      <c r="UKC26" s="205"/>
      <c r="UKD26" s="205"/>
      <c r="UKE26" s="205"/>
      <c r="UKF26" s="205"/>
      <c r="UKG26" s="205"/>
      <c r="UKH26" s="205"/>
      <c r="UKI26" s="205"/>
      <c r="UKJ26" s="205"/>
      <c r="UKK26" s="205"/>
      <c r="UKL26" s="205"/>
      <c r="UKM26" s="205"/>
      <c r="UKN26" s="205"/>
      <c r="UKO26" s="205"/>
      <c r="UKP26" s="205"/>
      <c r="UKQ26" s="205"/>
      <c r="UKR26" s="205"/>
      <c r="UKS26" s="205"/>
      <c r="UKT26" s="205"/>
      <c r="UKU26" s="205"/>
      <c r="UKV26" s="205"/>
      <c r="UKW26" s="205"/>
      <c r="UKX26" s="205"/>
      <c r="UKY26" s="205"/>
      <c r="UKZ26" s="205"/>
      <c r="ULA26" s="205"/>
      <c r="ULB26" s="205"/>
      <c r="ULC26" s="205"/>
      <c r="ULD26" s="205"/>
      <c r="ULE26" s="205"/>
      <c r="ULF26" s="205"/>
      <c r="ULG26" s="205"/>
      <c r="ULH26" s="205"/>
      <c r="ULI26" s="205"/>
      <c r="ULJ26" s="205"/>
      <c r="ULK26" s="205"/>
      <c r="ULL26" s="205"/>
      <c r="ULM26" s="205"/>
      <c r="ULN26" s="205"/>
      <c r="ULO26" s="205"/>
      <c r="ULP26" s="205"/>
      <c r="ULQ26" s="205"/>
      <c r="ULR26" s="205"/>
      <c r="ULS26" s="205"/>
      <c r="ULT26" s="205"/>
      <c r="ULU26" s="205"/>
      <c r="ULV26" s="205"/>
      <c r="ULW26" s="205"/>
      <c r="ULX26" s="205"/>
      <c r="ULY26" s="205"/>
      <c r="ULZ26" s="205"/>
      <c r="UMA26" s="205"/>
      <c r="UMB26" s="205"/>
      <c r="UMC26" s="205"/>
      <c r="UMD26" s="205"/>
      <c r="UME26" s="205"/>
      <c r="UMF26" s="205"/>
      <c r="UMG26" s="205"/>
      <c r="UMH26" s="205"/>
      <c r="UMI26" s="205"/>
      <c r="UMJ26" s="205"/>
      <c r="UMK26" s="205"/>
      <c r="UML26" s="205"/>
      <c r="UMM26" s="205"/>
      <c r="UMN26" s="205"/>
      <c r="UMO26" s="205"/>
      <c r="UMP26" s="205"/>
      <c r="UMQ26" s="205"/>
      <c r="UMR26" s="205"/>
      <c r="UMS26" s="205"/>
      <c r="UMT26" s="205"/>
      <c r="UMU26" s="205"/>
      <c r="UMV26" s="205"/>
      <c r="UMW26" s="205"/>
      <c r="UMX26" s="205"/>
      <c r="UMY26" s="205"/>
      <c r="UMZ26" s="205"/>
      <c r="UNA26" s="205"/>
      <c r="UNB26" s="205"/>
      <c r="UNC26" s="205"/>
      <c r="UND26" s="205"/>
      <c r="UNE26" s="205"/>
      <c r="UNF26" s="205"/>
      <c r="UNG26" s="205"/>
      <c r="UNH26" s="205"/>
      <c r="UNI26" s="205"/>
      <c r="UNJ26" s="205"/>
      <c r="UNK26" s="205"/>
      <c r="UNL26" s="205"/>
      <c r="UNM26" s="205"/>
      <c r="UNN26" s="205"/>
      <c r="UNO26" s="205"/>
      <c r="UNP26" s="205"/>
      <c r="UNQ26" s="205"/>
      <c r="UNR26" s="205"/>
      <c r="UNS26" s="205"/>
      <c r="UNT26" s="205"/>
      <c r="UNU26" s="205"/>
      <c r="UNV26" s="205"/>
      <c r="UNW26" s="205"/>
      <c r="UNX26" s="205"/>
      <c r="UNY26" s="205"/>
      <c r="UNZ26" s="205"/>
      <c r="UOA26" s="205"/>
      <c r="UOB26" s="205"/>
      <c r="UOC26" s="205"/>
      <c r="UOD26" s="205"/>
      <c r="UOE26" s="205"/>
      <c r="UOF26" s="205"/>
      <c r="UOG26" s="205"/>
      <c r="UOH26" s="205"/>
      <c r="UOI26" s="205"/>
      <c r="UOJ26" s="205"/>
      <c r="UOK26" s="205"/>
      <c r="UOL26" s="205"/>
      <c r="UOM26" s="205"/>
      <c r="UON26" s="205"/>
      <c r="UOO26" s="205"/>
      <c r="UOP26" s="205"/>
      <c r="UOQ26" s="205"/>
      <c r="UOR26" s="205"/>
      <c r="UOS26" s="205"/>
      <c r="UOT26" s="205"/>
      <c r="UOU26" s="205"/>
      <c r="UOV26" s="205"/>
      <c r="UOW26" s="205"/>
      <c r="UOX26" s="205"/>
      <c r="UOY26" s="205"/>
      <c r="UOZ26" s="205"/>
      <c r="UPA26" s="205"/>
      <c r="UPB26" s="205"/>
      <c r="UPC26" s="205"/>
      <c r="UPD26" s="205"/>
      <c r="UPE26" s="205"/>
      <c r="UPF26" s="205"/>
      <c r="UPG26" s="205"/>
      <c r="UPH26" s="205"/>
      <c r="UPI26" s="205"/>
      <c r="UPJ26" s="205"/>
      <c r="UPK26" s="205"/>
      <c r="UPL26" s="205"/>
      <c r="UPM26" s="205"/>
      <c r="UPN26" s="205"/>
      <c r="UPO26" s="205"/>
      <c r="UPP26" s="205"/>
      <c r="UPQ26" s="205"/>
      <c r="UPR26" s="205"/>
      <c r="UPS26" s="205"/>
      <c r="UPT26" s="205"/>
      <c r="UPU26" s="205"/>
      <c r="UPV26" s="205"/>
      <c r="UPW26" s="205"/>
      <c r="UPX26" s="205"/>
      <c r="UPY26" s="205"/>
      <c r="UPZ26" s="205"/>
      <c r="UQA26" s="205"/>
      <c r="UQB26" s="205"/>
      <c r="UQC26" s="205"/>
      <c r="UQD26" s="205"/>
      <c r="UQE26" s="205"/>
      <c r="UQF26" s="205"/>
      <c r="UQG26" s="205"/>
      <c r="UQH26" s="205"/>
      <c r="UQI26" s="205"/>
      <c r="UQJ26" s="205"/>
      <c r="UQK26" s="205"/>
      <c r="UQL26" s="205"/>
      <c r="UQM26" s="205"/>
      <c r="UQN26" s="205"/>
      <c r="UQO26" s="205"/>
      <c r="UQP26" s="205"/>
      <c r="UQQ26" s="205"/>
      <c r="UQR26" s="205"/>
      <c r="UQS26" s="205"/>
      <c r="UQT26" s="205"/>
      <c r="UQU26" s="205"/>
      <c r="UQV26" s="205"/>
      <c r="UQW26" s="205"/>
      <c r="UQX26" s="205"/>
      <c r="UQY26" s="205"/>
      <c r="UQZ26" s="205"/>
      <c r="URA26" s="205"/>
      <c r="URB26" s="205"/>
      <c r="URC26" s="205"/>
      <c r="URD26" s="205"/>
      <c r="URE26" s="205"/>
      <c r="URF26" s="205"/>
      <c r="URG26" s="205"/>
      <c r="URH26" s="205"/>
      <c r="URI26" s="205"/>
      <c r="URJ26" s="205"/>
      <c r="URK26" s="205"/>
      <c r="URL26" s="205"/>
      <c r="URM26" s="205"/>
      <c r="URN26" s="205"/>
      <c r="URO26" s="205"/>
      <c r="URP26" s="205"/>
      <c r="URQ26" s="205"/>
      <c r="URR26" s="205"/>
      <c r="URS26" s="205"/>
      <c r="URT26" s="205"/>
      <c r="URU26" s="205"/>
      <c r="URV26" s="205"/>
      <c r="URW26" s="205"/>
      <c r="URX26" s="205"/>
      <c r="URY26" s="205"/>
      <c r="URZ26" s="205"/>
      <c r="USA26" s="205"/>
      <c r="USB26" s="205"/>
      <c r="USC26" s="205"/>
      <c r="USD26" s="205"/>
      <c r="USE26" s="205"/>
      <c r="USF26" s="205"/>
      <c r="USG26" s="205"/>
      <c r="USH26" s="205"/>
      <c r="USI26" s="205"/>
      <c r="USJ26" s="205"/>
      <c r="USK26" s="205"/>
      <c r="USL26" s="205"/>
      <c r="USM26" s="205"/>
      <c r="USN26" s="205"/>
      <c r="USO26" s="205"/>
      <c r="USP26" s="205"/>
      <c r="USQ26" s="205"/>
      <c r="USR26" s="205"/>
      <c r="USS26" s="205"/>
      <c r="UST26" s="205"/>
      <c r="USU26" s="205"/>
      <c r="USV26" s="205"/>
      <c r="USW26" s="205"/>
      <c r="USX26" s="205"/>
      <c r="USY26" s="205"/>
      <c r="USZ26" s="205"/>
      <c r="UTA26" s="205"/>
      <c r="UTB26" s="205"/>
      <c r="UTC26" s="205"/>
      <c r="UTD26" s="205"/>
      <c r="UTE26" s="205"/>
      <c r="UTF26" s="205"/>
      <c r="UTG26" s="205"/>
      <c r="UTH26" s="205"/>
      <c r="UTI26" s="205"/>
      <c r="UTJ26" s="205"/>
      <c r="UTK26" s="205"/>
      <c r="UTL26" s="205"/>
      <c r="UTM26" s="205"/>
      <c r="UTN26" s="205"/>
      <c r="UTO26" s="205"/>
      <c r="UTP26" s="205"/>
      <c r="UTQ26" s="205"/>
      <c r="UTR26" s="205"/>
      <c r="UTS26" s="205"/>
      <c r="UTT26" s="205"/>
      <c r="UTU26" s="205"/>
      <c r="UTV26" s="205"/>
      <c r="UTW26" s="205"/>
      <c r="UTX26" s="205"/>
      <c r="UTY26" s="205"/>
      <c r="UTZ26" s="205"/>
      <c r="UUA26" s="205"/>
      <c r="UUB26" s="205"/>
      <c r="UUC26" s="205"/>
      <c r="UUD26" s="205"/>
      <c r="UUE26" s="205"/>
      <c r="UUF26" s="205"/>
      <c r="UUG26" s="205"/>
      <c r="UUH26" s="205"/>
      <c r="UUI26" s="205"/>
      <c r="UUJ26" s="205"/>
      <c r="UUK26" s="205"/>
      <c r="UUL26" s="205"/>
      <c r="UUM26" s="205"/>
      <c r="UUN26" s="205"/>
      <c r="UUO26" s="205"/>
      <c r="UUP26" s="205"/>
      <c r="UUQ26" s="205"/>
      <c r="UUR26" s="205"/>
      <c r="UUS26" s="205"/>
      <c r="UUT26" s="205"/>
      <c r="UUU26" s="205"/>
      <c r="UUV26" s="205"/>
      <c r="UUW26" s="205"/>
      <c r="UUX26" s="205"/>
      <c r="UUY26" s="205"/>
      <c r="UUZ26" s="205"/>
      <c r="UVA26" s="205"/>
      <c r="UVB26" s="205"/>
      <c r="UVC26" s="205"/>
      <c r="UVD26" s="205"/>
      <c r="UVE26" s="205"/>
      <c r="UVF26" s="205"/>
      <c r="UVG26" s="205"/>
      <c r="UVH26" s="205"/>
      <c r="UVI26" s="205"/>
      <c r="UVJ26" s="205"/>
      <c r="UVK26" s="205"/>
      <c r="UVL26" s="205"/>
      <c r="UVM26" s="205"/>
      <c r="UVN26" s="205"/>
      <c r="UVO26" s="205"/>
      <c r="UVP26" s="205"/>
      <c r="UVQ26" s="205"/>
      <c r="UVR26" s="205"/>
      <c r="UVS26" s="205"/>
      <c r="UVT26" s="205"/>
      <c r="UVU26" s="205"/>
      <c r="UVV26" s="205"/>
      <c r="UVW26" s="205"/>
      <c r="UVX26" s="205"/>
      <c r="UVY26" s="205"/>
      <c r="UVZ26" s="205"/>
      <c r="UWA26" s="205"/>
      <c r="UWB26" s="205"/>
      <c r="UWC26" s="205"/>
      <c r="UWD26" s="205"/>
      <c r="UWE26" s="205"/>
      <c r="UWF26" s="205"/>
      <c r="UWG26" s="205"/>
      <c r="UWH26" s="205"/>
      <c r="UWI26" s="205"/>
      <c r="UWJ26" s="205"/>
      <c r="UWK26" s="205"/>
      <c r="UWL26" s="205"/>
      <c r="UWM26" s="205"/>
      <c r="UWN26" s="205"/>
      <c r="UWO26" s="205"/>
      <c r="UWP26" s="205"/>
      <c r="UWQ26" s="205"/>
      <c r="UWR26" s="205"/>
      <c r="UWS26" s="205"/>
      <c r="UWT26" s="205"/>
      <c r="UWU26" s="205"/>
      <c r="UWV26" s="205"/>
      <c r="UWW26" s="205"/>
      <c r="UWX26" s="205"/>
      <c r="UWY26" s="205"/>
      <c r="UWZ26" s="205"/>
      <c r="UXA26" s="205"/>
      <c r="UXB26" s="205"/>
      <c r="UXC26" s="205"/>
      <c r="UXD26" s="205"/>
      <c r="UXE26" s="205"/>
      <c r="UXF26" s="205"/>
      <c r="UXG26" s="205"/>
      <c r="UXH26" s="205"/>
      <c r="UXI26" s="205"/>
      <c r="UXJ26" s="205"/>
      <c r="UXK26" s="205"/>
      <c r="UXL26" s="205"/>
      <c r="UXM26" s="205"/>
      <c r="UXN26" s="205"/>
      <c r="UXO26" s="205"/>
      <c r="UXP26" s="205"/>
      <c r="UXQ26" s="205"/>
      <c r="UXR26" s="205"/>
      <c r="UXS26" s="205"/>
      <c r="UXT26" s="205"/>
      <c r="UXU26" s="205"/>
      <c r="UXV26" s="205"/>
      <c r="UXW26" s="205"/>
      <c r="UXX26" s="205"/>
      <c r="UXY26" s="205"/>
      <c r="UXZ26" s="205"/>
      <c r="UYA26" s="205"/>
      <c r="UYB26" s="205"/>
      <c r="UYC26" s="205"/>
      <c r="UYD26" s="205"/>
      <c r="UYE26" s="205"/>
      <c r="UYF26" s="205"/>
      <c r="UYG26" s="205"/>
      <c r="UYH26" s="205"/>
      <c r="UYI26" s="205"/>
      <c r="UYJ26" s="205"/>
      <c r="UYK26" s="205"/>
      <c r="UYL26" s="205"/>
      <c r="UYM26" s="205"/>
      <c r="UYN26" s="205"/>
      <c r="UYO26" s="205"/>
      <c r="UYP26" s="205"/>
      <c r="UYQ26" s="205"/>
      <c r="UYR26" s="205"/>
      <c r="UYS26" s="205"/>
      <c r="UYT26" s="205"/>
      <c r="UYU26" s="205"/>
      <c r="UYV26" s="205"/>
      <c r="UYW26" s="205"/>
      <c r="UYX26" s="205"/>
      <c r="UYY26" s="205"/>
      <c r="UYZ26" s="205"/>
      <c r="UZA26" s="205"/>
      <c r="UZB26" s="205"/>
      <c r="UZC26" s="205"/>
      <c r="UZD26" s="205"/>
      <c r="UZE26" s="205"/>
      <c r="UZF26" s="205"/>
      <c r="UZG26" s="205"/>
      <c r="UZH26" s="205"/>
      <c r="UZI26" s="205"/>
      <c r="UZJ26" s="205"/>
      <c r="UZK26" s="205"/>
      <c r="UZL26" s="205"/>
      <c r="UZM26" s="205"/>
      <c r="UZN26" s="205"/>
      <c r="UZO26" s="205"/>
      <c r="UZP26" s="205"/>
      <c r="UZQ26" s="205"/>
      <c r="UZR26" s="205"/>
      <c r="UZS26" s="205"/>
      <c r="UZT26" s="205"/>
      <c r="UZU26" s="205"/>
      <c r="UZV26" s="205"/>
      <c r="UZW26" s="205"/>
      <c r="UZX26" s="205"/>
      <c r="UZY26" s="205"/>
      <c r="UZZ26" s="205"/>
      <c r="VAA26" s="205"/>
      <c r="VAB26" s="205"/>
      <c r="VAC26" s="205"/>
      <c r="VAD26" s="205"/>
      <c r="VAE26" s="205"/>
      <c r="VAF26" s="205"/>
      <c r="VAG26" s="205"/>
      <c r="VAH26" s="205"/>
      <c r="VAI26" s="205"/>
      <c r="VAJ26" s="205"/>
      <c r="VAK26" s="205"/>
      <c r="VAL26" s="205"/>
      <c r="VAM26" s="205"/>
      <c r="VAN26" s="205"/>
      <c r="VAO26" s="205"/>
      <c r="VAP26" s="205"/>
      <c r="VAQ26" s="205"/>
      <c r="VAR26" s="205"/>
      <c r="VAS26" s="205"/>
      <c r="VAT26" s="205"/>
      <c r="VAU26" s="205"/>
      <c r="VAV26" s="205"/>
      <c r="VAW26" s="205"/>
      <c r="VAX26" s="205"/>
      <c r="VAY26" s="205"/>
      <c r="VAZ26" s="205"/>
      <c r="VBA26" s="205"/>
      <c r="VBB26" s="205"/>
      <c r="VBC26" s="205"/>
      <c r="VBD26" s="205"/>
      <c r="VBE26" s="205"/>
      <c r="VBF26" s="205"/>
      <c r="VBG26" s="205"/>
      <c r="VBH26" s="205"/>
      <c r="VBI26" s="205"/>
      <c r="VBJ26" s="205"/>
      <c r="VBK26" s="205"/>
      <c r="VBL26" s="205"/>
      <c r="VBM26" s="205"/>
      <c r="VBN26" s="205"/>
      <c r="VBO26" s="205"/>
      <c r="VBP26" s="205"/>
      <c r="VBQ26" s="205"/>
      <c r="VBR26" s="205"/>
      <c r="VBS26" s="205"/>
      <c r="VBT26" s="205"/>
      <c r="VBU26" s="205"/>
      <c r="VBV26" s="205"/>
      <c r="VBW26" s="205"/>
      <c r="VBX26" s="205"/>
      <c r="VBY26" s="205"/>
      <c r="VBZ26" s="205"/>
      <c r="VCA26" s="205"/>
      <c r="VCB26" s="205"/>
      <c r="VCC26" s="205"/>
      <c r="VCD26" s="205"/>
      <c r="VCE26" s="205"/>
      <c r="VCF26" s="205"/>
      <c r="VCG26" s="205"/>
      <c r="VCH26" s="205"/>
      <c r="VCI26" s="205"/>
      <c r="VCJ26" s="205"/>
      <c r="VCK26" s="205"/>
      <c r="VCL26" s="205"/>
      <c r="VCM26" s="205"/>
      <c r="VCN26" s="205"/>
      <c r="VCO26" s="205"/>
      <c r="VCP26" s="205"/>
      <c r="VCQ26" s="205"/>
      <c r="VCR26" s="205"/>
      <c r="VCS26" s="205"/>
      <c r="VCT26" s="205"/>
      <c r="VCU26" s="205"/>
      <c r="VCV26" s="205"/>
      <c r="VCW26" s="205"/>
      <c r="VCX26" s="205"/>
      <c r="VCY26" s="205"/>
      <c r="VCZ26" s="205"/>
      <c r="VDA26" s="205"/>
      <c r="VDB26" s="205"/>
      <c r="VDC26" s="205"/>
      <c r="VDD26" s="205"/>
      <c r="VDE26" s="205"/>
      <c r="VDF26" s="205"/>
      <c r="VDG26" s="205"/>
      <c r="VDH26" s="205"/>
      <c r="VDI26" s="205"/>
      <c r="VDJ26" s="205"/>
      <c r="VDK26" s="205"/>
      <c r="VDL26" s="205"/>
      <c r="VDM26" s="205"/>
      <c r="VDN26" s="205"/>
      <c r="VDO26" s="205"/>
      <c r="VDP26" s="205"/>
      <c r="VDQ26" s="205"/>
      <c r="VDR26" s="205"/>
      <c r="VDS26" s="205"/>
      <c r="VDT26" s="205"/>
      <c r="VDU26" s="205"/>
      <c r="VDV26" s="205"/>
      <c r="VDW26" s="205"/>
      <c r="VDX26" s="205"/>
      <c r="VDY26" s="205"/>
      <c r="VDZ26" s="205"/>
      <c r="VEA26" s="205"/>
      <c r="VEB26" s="205"/>
      <c r="VEC26" s="205"/>
      <c r="VED26" s="205"/>
      <c r="VEE26" s="205"/>
      <c r="VEF26" s="205"/>
      <c r="VEG26" s="205"/>
      <c r="VEH26" s="205"/>
      <c r="VEI26" s="205"/>
      <c r="VEJ26" s="205"/>
      <c r="VEK26" s="205"/>
      <c r="VEL26" s="205"/>
      <c r="VEM26" s="205"/>
      <c r="VEN26" s="205"/>
      <c r="VEO26" s="205"/>
      <c r="VEP26" s="205"/>
      <c r="VEQ26" s="205"/>
      <c r="VER26" s="205"/>
      <c r="VES26" s="205"/>
      <c r="VET26" s="205"/>
      <c r="VEU26" s="205"/>
      <c r="VEV26" s="205"/>
      <c r="VEW26" s="205"/>
      <c r="VEX26" s="205"/>
      <c r="VEY26" s="205"/>
      <c r="VEZ26" s="205"/>
      <c r="VFA26" s="205"/>
      <c r="VFB26" s="205"/>
      <c r="VFC26" s="205"/>
      <c r="VFD26" s="205"/>
      <c r="VFE26" s="205"/>
      <c r="VFF26" s="205"/>
      <c r="VFG26" s="205"/>
      <c r="VFH26" s="205"/>
      <c r="VFI26" s="205"/>
      <c r="VFJ26" s="205"/>
      <c r="VFK26" s="205"/>
      <c r="VFL26" s="205"/>
      <c r="VFM26" s="205"/>
      <c r="VFN26" s="205"/>
      <c r="VFO26" s="205"/>
      <c r="VFP26" s="205"/>
      <c r="VFQ26" s="205"/>
      <c r="VFR26" s="205"/>
      <c r="VFS26" s="205"/>
      <c r="VFT26" s="205"/>
      <c r="VFU26" s="205"/>
      <c r="VFV26" s="205"/>
      <c r="VFW26" s="205"/>
      <c r="VFX26" s="205"/>
      <c r="VFY26" s="205"/>
      <c r="VFZ26" s="205"/>
      <c r="VGA26" s="205"/>
      <c r="VGB26" s="205"/>
      <c r="VGC26" s="205"/>
      <c r="VGD26" s="205"/>
      <c r="VGE26" s="205"/>
      <c r="VGF26" s="205"/>
      <c r="VGG26" s="205"/>
      <c r="VGH26" s="205"/>
      <c r="VGI26" s="205"/>
      <c r="VGJ26" s="205"/>
      <c r="VGK26" s="205"/>
      <c r="VGL26" s="205"/>
      <c r="VGM26" s="205"/>
      <c r="VGN26" s="205"/>
      <c r="VGO26" s="205"/>
      <c r="VGP26" s="205"/>
      <c r="VGQ26" s="205"/>
      <c r="VGR26" s="205"/>
      <c r="VGS26" s="205"/>
      <c r="VGT26" s="205"/>
      <c r="VGU26" s="205"/>
      <c r="VGV26" s="205"/>
      <c r="VGW26" s="205"/>
      <c r="VGX26" s="205"/>
      <c r="VGY26" s="205"/>
      <c r="VGZ26" s="205"/>
      <c r="VHA26" s="205"/>
      <c r="VHB26" s="205"/>
      <c r="VHC26" s="205"/>
      <c r="VHD26" s="205"/>
      <c r="VHE26" s="205"/>
      <c r="VHF26" s="205"/>
      <c r="VHG26" s="205"/>
      <c r="VHH26" s="205"/>
      <c r="VHI26" s="205"/>
      <c r="VHJ26" s="205"/>
      <c r="VHK26" s="205"/>
      <c r="VHL26" s="205"/>
      <c r="VHM26" s="205"/>
      <c r="VHN26" s="205"/>
      <c r="VHO26" s="205"/>
      <c r="VHP26" s="205"/>
      <c r="VHQ26" s="205"/>
      <c r="VHR26" s="205"/>
      <c r="VHS26" s="205"/>
      <c r="VHT26" s="205"/>
      <c r="VHU26" s="205"/>
      <c r="VHV26" s="205"/>
      <c r="VHW26" s="205"/>
      <c r="VHX26" s="205"/>
      <c r="VHY26" s="205"/>
      <c r="VHZ26" s="205"/>
      <c r="VIA26" s="205"/>
      <c r="VIB26" s="205"/>
      <c r="VIC26" s="205"/>
      <c r="VID26" s="205"/>
      <c r="VIE26" s="205"/>
      <c r="VIF26" s="205"/>
      <c r="VIG26" s="205"/>
      <c r="VIH26" s="205"/>
      <c r="VII26" s="205"/>
      <c r="VIJ26" s="205"/>
      <c r="VIK26" s="205"/>
      <c r="VIL26" s="205"/>
      <c r="VIM26" s="205"/>
      <c r="VIN26" s="205"/>
      <c r="VIO26" s="205"/>
      <c r="VIP26" s="205"/>
      <c r="VIQ26" s="205"/>
      <c r="VIR26" s="205"/>
      <c r="VIS26" s="205"/>
      <c r="VIT26" s="205"/>
      <c r="VIU26" s="205"/>
      <c r="VIV26" s="205"/>
      <c r="VIW26" s="205"/>
      <c r="VIX26" s="205"/>
      <c r="VIY26" s="205"/>
      <c r="VIZ26" s="205"/>
      <c r="VJA26" s="205"/>
      <c r="VJB26" s="205"/>
      <c r="VJC26" s="205"/>
      <c r="VJD26" s="205"/>
      <c r="VJE26" s="205"/>
      <c r="VJF26" s="205"/>
      <c r="VJG26" s="205"/>
      <c r="VJH26" s="205"/>
      <c r="VJI26" s="205"/>
      <c r="VJJ26" s="205"/>
      <c r="VJK26" s="205"/>
      <c r="VJL26" s="205"/>
      <c r="VJM26" s="205"/>
      <c r="VJN26" s="205"/>
      <c r="VJO26" s="205"/>
      <c r="VJP26" s="205"/>
      <c r="VJQ26" s="205"/>
      <c r="VJR26" s="205"/>
      <c r="VJS26" s="205"/>
      <c r="VJT26" s="205"/>
      <c r="VJU26" s="205"/>
      <c r="VJV26" s="205"/>
      <c r="VJW26" s="205"/>
      <c r="VJX26" s="205"/>
      <c r="VJY26" s="205"/>
      <c r="VJZ26" s="205"/>
      <c r="VKA26" s="205"/>
      <c r="VKB26" s="205"/>
      <c r="VKC26" s="205"/>
      <c r="VKD26" s="205"/>
      <c r="VKE26" s="205"/>
      <c r="VKF26" s="205"/>
      <c r="VKG26" s="205"/>
      <c r="VKH26" s="205"/>
      <c r="VKI26" s="205"/>
      <c r="VKJ26" s="205"/>
      <c r="VKK26" s="205"/>
      <c r="VKL26" s="205"/>
      <c r="VKM26" s="205"/>
      <c r="VKN26" s="205"/>
      <c r="VKO26" s="205"/>
      <c r="VKP26" s="205"/>
      <c r="VKQ26" s="205"/>
      <c r="VKR26" s="205"/>
      <c r="VKS26" s="205"/>
      <c r="VKT26" s="205"/>
      <c r="VKU26" s="205"/>
      <c r="VKV26" s="205"/>
      <c r="VKW26" s="205"/>
      <c r="VKX26" s="205"/>
      <c r="VKY26" s="205"/>
      <c r="VKZ26" s="205"/>
      <c r="VLA26" s="205"/>
      <c r="VLB26" s="205"/>
      <c r="VLC26" s="205"/>
      <c r="VLD26" s="205"/>
      <c r="VLE26" s="205"/>
      <c r="VLF26" s="205"/>
      <c r="VLG26" s="205"/>
      <c r="VLH26" s="205"/>
      <c r="VLI26" s="205"/>
      <c r="VLJ26" s="205"/>
      <c r="VLK26" s="205"/>
      <c r="VLL26" s="205"/>
      <c r="VLM26" s="205"/>
      <c r="VLN26" s="205"/>
      <c r="VLO26" s="205"/>
      <c r="VLP26" s="205"/>
      <c r="VLQ26" s="205"/>
      <c r="VLR26" s="205"/>
      <c r="VLS26" s="205"/>
      <c r="VLT26" s="205"/>
      <c r="VLU26" s="205"/>
      <c r="VLV26" s="205"/>
      <c r="VLW26" s="205"/>
      <c r="VLX26" s="205"/>
      <c r="VLY26" s="205"/>
      <c r="VLZ26" s="205"/>
      <c r="VMA26" s="205"/>
      <c r="VMB26" s="205"/>
      <c r="VMC26" s="205"/>
      <c r="VMD26" s="205"/>
      <c r="VME26" s="205"/>
      <c r="VMF26" s="205"/>
      <c r="VMG26" s="205"/>
      <c r="VMH26" s="205"/>
      <c r="VMI26" s="205"/>
      <c r="VMJ26" s="205"/>
      <c r="VMK26" s="205"/>
      <c r="VML26" s="205"/>
      <c r="VMM26" s="205"/>
      <c r="VMN26" s="205"/>
      <c r="VMO26" s="205"/>
      <c r="VMP26" s="205"/>
      <c r="VMQ26" s="205"/>
      <c r="VMR26" s="205"/>
      <c r="VMS26" s="205"/>
      <c r="VMT26" s="205"/>
      <c r="VMU26" s="205"/>
      <c r="VMV26" s="205"/>
      <c r="VMW26" s="205"/>
      <c r="VMX26" s="205"/>
      <c r="VMY26" s="205"/>
      <c r="VMZ26" s="205"/>
      <c r="VNA26" s="205"/>
      <c r="VNB26" s="205"/>
      <c r="VNC26" s="205"/>
      <c r="VND26" s="205"/>
      <c r="VNE26" s="205"/>
      <c r="VNF26" s="205"/>
      <c r="VNG26" s="205"/>
      <c r="VNH26" s="205"/>
      <c r="VNI26" s="205"/>
      <c r="VNJ26" s="205"/>
      <c r="VNK26" s="205"/>
      <c r="VNL26" s="205"/>
      <c r="VNM26" s="205"/>
      <c r="VNN26" s="205"/>
      <c r="VNO26" s="205"/>
      <c r="VNP26" s="205"/>
      <c r="VNQ26" s="205"/>
      <c r="VNR26" s="205"/>
      <c r="VNS26" s="205"/>
      <c r="VNT26" s="205"/>
      <c r="VNU26" s="205"/>
      <c r="VNV26" s="205"/>
      <c r="VNW26" s="205"/>
      <c r="VNX26" s="205"/>
      <c r="VNY26" s="205"/>
      <c r="VNZ26" s="205"/>
      <c r="VOA26" s="205"/>
      <c r="VOB26" s="205"/>
      <c r="VOC26" s="205"/>
      <c r="VOD26" s="205"/>
      <c r="VOE26" s="205"/>
      <c r="VOF26" s="205"/>
      <c r="VOG26" s="205"/>
      <c r="VOH26" s="205"/>
      <c r="VOI26" s="205"/>
      <c r="VOJ26" s="205"/>
      <c r="VOK26" s="205"/>
      <c r="VOL26" s="205"/>
      <c r="VOM26" s="205"/>
      <c r="VON26" s="205"/>
      <c r="VOO26" s="205"/>
      <c r="VOP26" s="205"/>
      <c r="VOQ26" s="205"/>
      <c r="VOR26" s="205"/>
      <c r="VOS26" s="205"/>
      <c r="VOT26" s="205"/>
      <c r="VOU26" s="205"/>
      <c r="VOV26" s="205"/>
      <c r="VOW26" s="205"/>
      <c r="VOX26" s="205"/>
      <c r="VOY26" s="205"/>
      <c r="VOZ26" s="205"/>
      <c r="VPA26" s="205"/>
      <c r="VPB26" s="205"/>
      <c r="VPC26" s="205"/>
      <c r="VPD26" s="205"/>
      <c r="VPE26" s="205"/>
      <c r="VPF26" s="205"/>
      <c r="VPG26" s="205"/>
      <c r="VPH26" s="205"/>
      <c r="VPI26" s="205"/>
      <c r="VPJ26" s="205"/>
      <c r="VPK26" s="205"/>
      <c r="VPL26" s="205"/>
      <c r="VPM26" s="205"/>
      <c r="VPN26" s="205"/>
      <c r="VPO26" s="205"/>
      <c r="VPP26" s="205"/>
      <c r="VPQ26" s="205"/>
      <c r="VPR26" s="205"/>
      <c r="VPS26" s="205"/>
      <c r="VPT26" s="205"/>
      <c r="VPU26" s="205"/>
      <c r="VPV26" s="205"/>
      <c r="VPW26" s="205"/>
      <c r="VPX26" s="205"/>
      <c r="VPY26" s="205"/>
      <c r="VPZ26" s="205"/>
      <c r="VQA26" s="205"/>
      <c r="VQB26" s="205"/>
      <c r="VQC26" s="205"/>
      <c r="VQD26" s="205"/>
      <c r="VQE26" s="205"/>
      <c r="VQF26" s="205"/>
      <c r="VQG26" s="205"/>
      <c r="VQH26" s="205"/>
      <c r="VQI26" s="205"/>
      <c r="VQJ26" s="205"/>
      <c r="VQK26" s="205"/>
      <c r="VQL26" s="205"/>
      <c r="VQM26" s="205"/>
      <c r="VQN26" s="205"/>
      <c r="VQO26" s="205"/>
      <c r="VQP26" s="205"/>
      <c r="VQQ26" s="205"/>
      <c r="VQR26" s="205"/>
      <c r="VQS26" s="205"/>
      <c r="VQT26" s="205"/>
      <c r="VQU26" s="205"/>
      <c r="VQV26" s="205"/>
      <c r="VQW26" s="205"/>
      <c r="VQX26" s="205"/>
      <c r="VQY26" s="205"/>
      <c r="VQZ26" s="205"/>
      <c r="VRA26" s="205"/>
      <c r="VRB26" s="205"/>
      <c r="VRC26" s="205"/>
      <c r="VRD26" s="205"/>
      <c r="VRE26" s="205"/>
      <c r="VRF26" s="205"/>
      <c r="VRG26" s="205"/>
      <c r="VRH26" s="205"/>
      <c r="VRI26" s="205"/>
      <c r="VRJ26" s="205"/>
      <c r="VRK26" s="205"/>
      <c r="VRL26" s="205"/>
      <c r="VRM26" s="205"/>
      <c r="VRN26" s="205"/>
      <c r="VRO26" s="205"/>
      <c r="VRP26" s="205"/>
      <c r="VRQ26" s="205"/>
      <c r="VRR26" s="205"/>
      <c r="VRS26" s="205"/>
      <c r="VRT26" s="205"/>
      <c r="VRU26" s="205"/>
      <c r="VRV26" s="205"/>
      <c r="VRW26" s="205"/>
      <c r="VRX26" s="205"/>
      <c r="VRY26" s="205"/>
      <c r="VRZ26" s="205"/>
      <c r="VSA26" s="205"/>
      <c r="VSB26" s="205"/>
      <c r="VSC26" s="205"/>
      <c r="VSD26" s="205"/>
      <c r="VSE26" s="205"/>
      <c r="VSF26" s="205"/>
      <c r="VSG26" s="205"/>
      <c r="VSH26" s="205"/>
      <c r="VSI26" s="205"/>
      <c r="VSJ26" s="205"/>
      <c r="VSK26" s="205"/>
      <c r="VSL26" s="205"/>
      <c r="VSM26" s="205"/>
      <c r="VSN26" s="205"/>
      <c r="VSO26" s="205"/>
      <c r="VSP26" s="205"/>
      <c r="VSQ26" s="205"/>
      <c r="VSR26" s="205"/>
      <c r="VSS26" s="205"/>
      <c r="VST26" s="205"/>
      <c r="VSU26" s="205"/>
      <c r="VSV26" s="205"/>
      <c r="VSW26" s="205"/>
      <c r="VSX26" s="205"/>
      <c r="VSY26" s="205"/>
      <c r="VSZ26" s="205"/>
      <c r="VTA26" s="205"/>
      <c r="VTB26" s="205"/>
      <c r="VTC26" s="205"/>
      <c r="VTD26" s="205"/>
      <c r="VTE26" s="205"/>
      <c r="VTF26" s="205"/>
      <c r="VTG26" s="205"/>
      <c r="VTH26" s="205"/>
      <c r="VTI26" s="205"/>
      <c r="VTJ26" s="205"/>
      <c r="VTK26" s="205"/>
      <c r="VTL26" s="205"/>
      <c r="VTM26" s="205"/>
      <c r="VTN26" s="205"/>
      <c r="VTO26" s="205"/>
      <c r="VTP26" s="205"/>
      <c r="VTQ26" s="205"/>
      <c r="VTR26" s="205"/>
      <c r="VTS26" s="205"/>
      <c r="VTT26" s="205"/>
      <c r="VTU26" s="205"/>
      <c r="VTV26" s="205"/>
      <c r="VTW26" s="205"/>
      <c r="VTX26" s="205"/>
      <c r="VTY26" s="205"/>
      <c r="VTZ26" s="205"/>
      <c r="VUA26" s="205"/>
      <c r="VUB26" s="205"/>
      <c r="VUC26" s="205"/>
      <c r="VUD26" s="205"/>
      <c r="VUE26" s="205"/>
      <c r="VUF26" s="205"/>
      <c r="VUG26" s="205"/>
      <c r="VUH26" s="205"/>
      <c r="VUI26" s="205"/>
      <c r="VUJ26" s="205"/>
      <c r="VUK26" s="205"/>
      <c r="VUL26" s="205"/>
      <c r="VUM26" s="205"/>
      <c r="VUN26" s="205"/>
      <c r="VUO26" s="205"/>
      <c r="VUP26" s="205"/>
      <c r="VUQ26" s="205"/>
      <c r="VUR26" s="205"/>
      <c r="VUS26" s="205"/>
      <c r="VUT26" s="205"/>
      <c r="VUU26" s="205"/>
      <c r="VUV26" s="205"/>
      <c r="VUW26" s="205"/>
      <c r="VUX26" s="205"/>
      <c r="VUY26" s="205"/>
      <c r="VUZ26" s="205"/>
      <c r="VVA26" s="205"/>
      <c r="VVB26" s="205"/>
      <c r="VVC26" s="205"/>
      <c r="VVD26" s="205"/>
      <c r="VVE26" s="205"/>
      <c r="VVF26" s="205"/>
      <c r="VVG26" s="205"/>
      <c r="VVH26" s="205"/>
      <c r="VVI26" s="205"/>
      <c r="VVJ26" s="205"/>
      <c r="VVK26" s="205"/>
      <c r="VVL26" s="205"/>
      <c r="VVM26" s="205"/>
      <c r="VVN26" s="205"/>
      <c r="VVO26" s="205"/>
      <c r="VVP26" s="205"/>
      <c r="VVQ26" s="205"/>
      <c r="VVR26" s="205"/>
      <c r="VVS26" s="205"/>
      <c r="VVT26" s="205"/>
      <c r="VVU26" s="205"/>
      <c r="VVV26" s="205"/>
      <c r="VVW26" s="205"/>
      <c r="VVX26" s="205"/>
      <c r="VVY26" s="205"/>
      <c r="VVZ26" s="205"/>
      <c r="VWA26" s="205"/>
      <c r="VWB26" s="205"/>
      <c r="VWC26" s="205"/>
      <c r="VWD26" s="205"/>
      <c r="VWE26" s="205"/>
      <c r="VWF26" s="205"/>
      <c r="VWG26" s="205"/>
      <c r="VWH26" s="205"/>
      <c r="VWI26" s="205"/>
      <c r="VWJ26" s="205"/>
      <c r="VWK26" s="205"/>
      <c r="VWL26" s="205"/>
      <c r="VWM26" s="205"/>
      <c r="VWN26" s="205"/>
      <c r="VWO26" s="205"/>
      <c r="VWP26" s="205"/>
      <c r="VWQ26" s="205"/>
      <c r="VWR26" s="205"/>
      <c r="VWS26" s="205"/>
      <c r="VWT26" s="205"/>
      <c r="VWU26" s="205"/>
      <c r="VWV26" s="205"/>
      <c r="VWW26" s="205"/>
      <c r="VWX26" s="205"/>
      <c r="VWY26" s="205"/>
      <c r="VWZ26" s="205"/>
      <c r="VXA26" s="205"/>
      <c r="VXB26" s="205"/>
      <c r="VXC26" s="205"/>
      <c r="VXD26" s="205"/>
      <c r="VXE26" s="205"/>
      <c r="VXF26" s="205"/>
      <c r="VXG26" s="205"/>
      <c r="VXH26" s="205"/>
      <c r="VXI26" s="205"/>
      <c r="VXJ26" s="205"/>
      <c r="VXK26" s="205"/>
      <c r="VXL26" s="205"/>
      <c r="VXM26" s="205"/>
      <c r="VXN26" s="205"/>
      <c r="VXO26" s="205"/>
      <c r="VXP26" s="205"/>
      <c r="VXQ26" s="205"/>
      <c r="VXR26" s="205"/>
      <c r="VXS26" s="205"/>
      <c r="VXT26" s="205"/>
      <c r="VXU26" s="205"/>
      <c r="VXV26" s="205"/>
      <c r="VXW26" s="205"/>
      <c r="VXX26" s="205"/>
      <c r="VXY26" s="205"/>
      <c r="VXZ26" s="205"/>
      <c r="VYA26" s="205"/>
      <c r="VYB26" s="205"/>
      <c r="VYC26" s="205"/>
      <c r="VYD26" s="205"/>
      <c r="VYE26" s="205"/>
      <c r="VYF26" s="205"/>
      <c r="VYG26" s="205"/>
      <c r="VYH26" s="205"/>
      <c r="VYI26" s="205"/>
      <c r="VYJ26" s="205"/>
      <c r="VYK26" s="205"/>
      <c r="VYL26" s="205"/>
      <c r="VYM26" s="205"/>
      <c r="VYN26" s="205"/>
      <c r="VYO26" s="205"/>
      <c r="VYP26" s="205"/>
      <c r="VYQ26" s="205"/>
      <c r="VYR26" s="205"/>
      <c r="VYS26" s="205"/>
      <c r="VYT26" s="205"/>
      <c r="VYU26" s="205"/>
      <c r="VYV26" s="205"/>
      <c r="VYW26" s="205"/>
      <c r="VYX26" s="205"/>
      <c r="VYY26" s="205"/>
      <c r="VYZ26" s="205"/>
      <c r="VZA26" s="205"/>
      <c r="VZB26" s="205"/>
      <c r="VZC26" s="205"/>
      <c r="VZD26" s="205"/>
      <c r="VZE26" s="205"/>
      <c r="VZF26" s="205"/>
      <c r="VZG26" s="205"/>
      <c r="VZH26" s="205"/>
      <c r="VZI26" s="205"/>
      <c r="VZJ26" s="205"/>
      <c r="VZK26" s="205"/>
      <c r="VZL26" s="205"/>
      <c r="VZM26" s="205"/>
      <c r="VZN26" s="205"/>
      <c r="VZO26" s="205"/>
      <c r="VZP26" s="205"/>
      <c r="VZQ26" s="205"/>
      <c r="VZR26" s="205"/>
      <c r="VZS26" s="205"/>
      <c r="VZT26" s="205"/>
      <c r="VZU26" s="205"/>
      <c r="VZV26" s="205"/>
      <c r="VZW26" s="205"/>
      <c r="VZX26" s="205"/>
      <c r="VZY26" s="205"/>
      <c r="VZZ26" s="205"/>
      <c r="WAA26" s="205"/>
      <c r="WAB26" s="205"/>
      <c r="WAC26" s="205"/>
      <c r="WAD26" s="205"/>
      <c r="WAE26" s="205"/>
      <c r="WAF26" s="205"/>
      <c r="WAG26" s="205"/>
      <c r="WAH26" s="205"/>
      <c r="WAI26" s="205"/>
      <c r="WAJ26" s="205"/>
      <c r="WAK26" s="205"/>
      <c r="WAL26" s="205"/>
      <c r="WAM26" s="205"/>
      <c r="WAN26" s="205"/>
      <c r="WAO26" s="205"/>
      <c r="WAP26" s="205"/>
      <c r="WAQ26" s="205"/>
      <c r="WAR26" s="205"/>
      <c r="WAS26" s="205"/>
      <c r="WAT26" s="205"/>
      <c r="WAU26" s="205"/>
      <c r="WAV26" s="205"/>
      <c r="WAW26" s="205"/>
      <c r="WAX26" s="205"/>
      <c r="WAY26" s="205"/>
      <c r="WAZ26" s="205"/>
      <c r="WBA26" s="205"/>
      <c r="WBB26" s="205"/>
      <c r="WBC26" s="205"/>
      <c r="WBD26" s="205"/>
      <c r="WBE26" s="205"/>
      <c r="WBF26" s="205"/>
      <c r="WBG26" s="205"/>
      <c r="WBH26" s="205"/>
      <c r="WBI26" s="205"/>
      <c r="WBJ26" s="205"/>
      <c r="WBK26" s="205"/>
      <c r="WBL26" s="205"/>
      <c r="WBM26" s="205"/>
      <c r="WBN26" s="205"/>
      <c r="WBO26" s="205"/>
      <c r="WBP26" s="205"/>
      <c r="WBQ26" s="205"/>
      <c r="WBR26" s="205"/>
      <c r="WBS26" s="205"/>
      <c r="WBT26" s="205"/>
      <c r="WBU26" s="205"/>
      <c r="WBV26" s="205"/>
      <c r="WBW26" s="205"/>
      <c r="WBX26" s="205"/>
      <c r="WBY26" s="205"/>
      <c r="WBZ26" s="205"/>
      <c r="WCA26" s="205"/>
      <c r="WCB26" s="205"/>
      <c r="WCC26" s="205"/>
      <c r="WCD26" s="205"/>
      <c r="WCE26" s="205"/>
      <c r="WCF26" s="205"/>
      <c r="WCG26" s="205"/>
      <c r="WCH26" s="205"/>
      <c r="WCI26" s="205"/>
      <c r="WCJ26" s="205"/>
      <c r="WCK26" s="205"/>
      <c r="WCL26" s="205"/>
      <c r="WCM26" s="205"/>
      <c r="WCN26" s="205"/>
      <c r="WCO26" s="205"/>
      <c r="WCP26" s="205"/>
      <c r="WCQ26" s="205"/>
      <c r="WCR26" s="205"/>
      <c r="WCS26" s="205"/>
      <c r="WCT26" s="205"/>
      <c r="WCU26" s="205"/>
      <c r="WCV26" s="205"/>
      <c r="WCW26" s="205"/>
      <c r="WCX26" s="205"/>
      <c r="WCY26" s="205"/>
      <c r="WCZ26" s="205"/>
      <c r="WDA26" s="205"/>
      <c r="WDB26" s="205"/>
      <c r="WDC26" s="205"/>
      <c r="WDD26" s="205"/>
      <c r="WDE26" s="205"/>
      <c r="WDF26" s="205"/>
      <c r="WDG26" s="205"/>
      <c r="WDH26" s="205"/>
      <c r="WDI26" s="205"/>
      <c r="WDJ26" s="205"/>
      <c r="WDK26" s="205"/>
      <c r="WDL26" s="205"/>
      <c r="WDM26" s="205"/>
      <c r="WDN26" s="205"/>
      <c r="WDO26" s="205"/>
      <c r="WDP26" s="205"/>
      <c r="WDQ26" s="205"/>
      <c r="WDR26" s="205"/>
      <c r="WDS26" s="205"/>
      <c r="WDT26" s="205"/>
      <c r="WDU26" s="205"/>
      <c r="WDV26" s="205"/>
      <c r="WDW26" s="205"/>
      <c r="WDX26" s="205"/>
      <c r="WDY26" s="205"/>
      <c r="WDZ26" s="205"/>
      <c r="WEA26" s="205"/>
      <c r="WEB26" s="205"/>
      <c r="WEC26" s="205"/>
      <c r="WED26" s="205"/>
      <c r="WEE26" s="205"/>
      <c r="WEF26" s="205"/>
      <c r="WEG26" s="205"/>
      <c r="WEH26" s="205"/>
      <c r="WEI26" s="205"/>
      <c r="WEJ26" s="205"/>
      <c r="WEK26" s="205"/>
      <c r="WEL26" s="205"/>
      <c r="WEM26" s="205"/>
      <c r="WEN26" s="205"/>
      <c r="WEO26" s="205"/>
      <c r="WEP26" s="205"/>
      <c r="WEQ26" s="205"/>
      <c r="WER26" s="205"/>
      <c r="WES26" s="205"/>
      <c r="WET26" s="205"/>
      <c r="WEU26" s="205"/>
      <c r="WEV26" s="205"/>
      <c r="WEW26" s="205"/>
      <c r="WEX26" s="205"/>
      <c r="WEY26" s="205"/>
      <c r="WEZ26" s="205"/>
      <c r="WFA26" s="205"/>
      <c r="WFB26" s="205"/>
      <c r="WFC26" s="205"/>
      <c r="WFD26" s="205"/>
      <c r="WFE26" s="205"/>
      <c r="WFF26" s="205"/>
      <c r="WFG26" s="205"/>
      <c r="WFH26" s="205"/>
      <c r="WFI26" s="205"/>
      <c r="WFJ26" s="205"/>
      <c r="WFK26" s="205"/>
      <c r="WFL26" s="205"/>
      <c r="WFM26" s="205"/>
      <c r="WFN26" s="205"/>
      <c r="WFO26" s="205"/>
      <c r="WFP26" s="205"/>
      <c r="WFQ26" s="205"/>
      <c r="WFR26" s="205"/>
      <c r="WFS26" s="205"/>
      <c r="WFT26" s="205"/>
      <c r="WFU26" s="205"/>
      <c r="WFV26" s="205"/>
      <c r="WFW26" s="205"/>
      <c r="WFX26" s="205"/>
      <c r="WFY26" s="205"/>
      <c r="WFZ26" s="205"/>
      <c r="WGA26" s="205"/>
      <c r="WGB26" s="205"/>
      <c r="WGC26" s="205"/>
      <c r="WGD26" s="205"/>
      <c r="WGE26" s="205"/>
      <c r="WGF26" s="205"/>
      <c r="WGG26" s="205"/>
      <c r="WGH26" s="205"/>
      <c r="WGI26" s="205"/>
      <c r="WGJ26" s="205"/>
      <c r="WGK26" s="205"/>
      <c r="WGL26" s="205"/>
      <c r="WGM26" s="205"/>
      <c r="WGN26" s="205"/>
      <c r="WGO26" s="205"/>
      <c r="WGP26" s="205"/>
      <c r="WGQ26" s="205"/>
      <c r="WGR26" s="205"/>
      <c r="WGS26" s="205"/>
      <c r="WGT26" s="205"/>
      <c r="WGU26" s="205"/>
      <c r="WGV26" s="205"/>
      <c r="WGW26" s="205"/>
      <c r="WGX26" s="205"/>
      <c r="WGY26" s="205"/>
      <c r="WGZ26" s="205"/>
      <c r="WHA26" s="205"/>
      <c r="WHB26" s="205"/>
      <c r="WHC26" s="205"/>
      <c r="WHD26" s="205"/>
      <c r="WHE26" s="205"/>
      <c r="WHF26" s="205"/>
      <c r="WHG26" s="205"/>
      <c r="WHH26" s="205"/>
      <c r="WHI26" s="205"/>
      <c r="WHJ26" s="205"/>
      <c r="WHK26" s="205"/>
      <c r="WHL26" s="205"/>
      <c r="WHM26" s="205"/>
      <c r="WHN26" s="205"/>
      <c r="WHO26" s="205"/>
      <c r="WHP26" s="205"/>
      <c r="WHQ26" s="205"/>
      <c r="WHR26" s="205"/>
      <c r="WHS26" s="205"/>
      <c r="WHT26" s="205"/>
      <c r="WHU26" s="205"/>
      <c r="WHV26" s="205"/>
      <c r="WHW26" s="205"/>
      <c r="WHX26" s="205"/>
      <c r="WHY26" s="205"/>
      <c r="WHZ26" s="205"/>
      <c r="WIA26" s="205"/>
      <c r="WIB26" s="205"/>
      <c r="WIC26" s="205"/>
      <c r="WID26" s="205"/>
      <c r="WIE26" s="205"/>
      <c r="WIF26" s="205"/>
      <c r="WIG26" s="205"/>
      <c r="WIH26" s="205"/>
      <c r="WII26" s="205"/>
      <c r="WIJ26" s="205"/>
      <c r="WIK26" s="205"/>
      <c r="WIL26" s="205"/>
      <c r="WIM26" s="205"/>
      <c r="WIN26" s="205"/>
      <c r="WIO26" s="205"/>
      <c r="WIP26" s="205"/>
      <c r="WIQ26" s="205"/>
      <c r="WIR26" s="205"/>
      <c r="WIS26" s="205"/>
      <c r="WIT26" s="205"/>
      <c r="WIU26" s="205"/>
      <c r="WIV26" s="205"/>
      <c r="WIW26" s="205"/>
      <c r="WIX26" s="205"/>
      <c r="WIY26" s="205"/>
      <c r="WIZ26" s="205"/>
      <c r="WJA26" s="205"/>
      <c r="WJB26" s="205"/>
      <c r="WJC26" s="205"/>
      <c r="WJD26" s="205"/>
      <c r="WJE26" s="205"/>
      <c r="WJF26" s="205"/>
      <c r="WJG26" s="205"/>
      <c r="WJH26" s="205"/>
      <c r="WJI26" s="205"/>
      <c r="WJJ26" s="205"/>
      <c r="WJK26" s="205"/>
      <c r="WJL26" s="205"/>
      <c r="WJM26" s="205"/>
      <c r="WJN26" s="205"/>
      <c r="WJO26" s="205"/>
      <c r="WJP26" s="205"/>
      <c r="WJQ26" s="205"/>
      <c r="WJR26" s="205"/>
      <c r="WJS26" s="205"/>
      <c r="WJT26" s="205"/>
      <c r="WJU26" s="205"/>
      <c r="WJV26" s="205"/>
      <c r="WJW26" s="205"/>
      <c r="WJX26" s="205"/>
      <c r="WJY26" s="205"/>
      <c r="WJZ26" s="205"/>
      <c r="WKA26" s="205"/>
      <c r="WKB26" s="205"/>
      <c r="WKC26" s="205"/>
      <c r="WKD26" s="205"/>
      <c r="WKE26" s="205"/>
      <c r="WKF26" s="205"/>
      <c r="WKG26" s="205"/>
      <c r="WKH26" s="205"/>
      <c r="WKI26" s="205"/>
      <c r="WKJ26" s="205"/>
      <c r="WKK26" s="205"/>
      <c r="WKL26" s="205"/>
      <c r="WKM26" s="205"/>
      <c r="WKN26" s="205"/>
      <c r="WKO26" s="205"/>
      <c r="WKP26" s="205"/>
      <c r="WKQ26" s="205"/>
      <c r="WKR26" s="205"/>
      <c r="WKS26" s="205"/>
      <c r="WKT26" s="205"/>
      <c r="WKU26" s="205"/>
      <c r="WKV26" s="205"/>
      <c r="WKW26" s="205"/>
      <c r="WKX26" s="205"/>
      <c r="WKY26" s="205"/>
      <c r="WKZ26" s="205"/>
      <c r="WLA26" s="205"/>
      <c r="WLB26" s="205"/>
      <c r="WLC26" s="205"/>
      <c r="WLD26" s="205"/>
      <c r="WLE26" s="205"/>
      <c r="WLF26" s="205"/>
      <c r="WLG26" s="205"/>
      <c r="WLH26" s="205"/>
      <c r="WLI26" s="205"/>
      <c r="WLJ26" s="205"/>
      <c r="WLK26" s="205"/>
      <c r="WLL26" s="205"/>
      <c r="WLM26" s="205"/>
      <c r="WLN26" s="205"/>
      <c r="WLO26" s="205"/>
      <c r="WLP26" s="205"/>
      <c r="WLQ26" s="205"/>
      <c r="WLR26" s="205"/>
      <c r="WLS26" s="205"/>
      <c r="WLT26" s="205"/>
      <c r="WLU26" s="205"/>
      <c r="WLV26" s="205"/>
      <c r="WLW26" s="205"/>
      <c r="WLX26" s="205"/>
      <c r="WLY26" s="205"/>
      <c r="WLZ26" s="205"/>
      <c r="WMA26" s="205"/>
      <c r="WMB26" s="205"/>
      <c r="WMC26" s="205"/>
      <c r="WMD26" s="205"/>
      <c r="WME26" s="205"/>
      <c r="WMF26" s="205"/>
      <c r="WMG26" s="205"/>
      <c r="WMH26" s="205"/>
      <c r="WMI26" s="205"/>
      <c r="WMJ26" s="205"/>
      <c r="WMK26" s="205"/>
      <c r="WML26" s="205"/>
      <c r="WMM26" s="205"/>
      <c r="WMN26" s="205"/>
      <c r="WMO26" s="205"/>
      <c r="WMP26" s="205"/>
      <c r="WMQ26" s="205"/>
      <c r="WMR26" s="205"/>
      <c r="WMS26" s="205"/>
      <c r="WMT26" s="205"/>
      <c r="WMU26" s="205"/>
      <c r="WMV26" s="205"/>
      <c r="WMW26" s="205"/>
      <c r="WMX26" s="205"/>
      <c r="WMY26" s="205"/>
      <c r="WMZ26" s="205"/>
      <c r="WNA26" s="205"/>
      <c r="WNB26" s="205"/>
      <c r="WNC26" s="205"/>
      <c r="WND26" s="205"/>
      <c r="WNE26" s="205"/>
      <c r="WNF26" s="205"/>
      <c r="WNG26" s="205"/>
      <c r="WNH26" s="205"/>
      <c r="WNI26" s="205"/>
      <c r="WNJ26" s="205"/>
      <c r="WNK26" s="205"/>
      <c r="WNL26" s="205"/>
      <c r="WNM26" s="205"/>
      <c r="WNN26" s="205"/>
      <c r="WNO26" s="205"/>
      <c r="WNP26" s="205"/>
      <c r="WNQ26" s="205"/>
      <c r="WNR26" s="205"/>
      <c r="WNS26" s="205"/>
      <c r="WNT26" s="205"/>
      <c r="WNU26" s="205"/>
      <c r="WNV26" s="205"/>
      <c r="WNW26" s="205"/>
      <c r="WNX26" s="205"/>
      <c r="WNY26" s="205"/>
      <c r="WNZ26" s="205"/>
      <c r="WOA26" s="205"/>
      <c r="WOB26" s="205"/>
      <c r="WOC26" s="205"/>
      <c r="WOD26" s="205"/>
      <c r="WOE26" s="205"/>
      <c r="WOF26" s="205"/>
      <c r="WOG26" s="205"/>
      <c r="WOH26" s="205"/>
      <c r="WOI26" s="205"/>
      <c r="WOJ26" s="205"/>
      <c r="WOK26" s="205"/>
      <c r="WOL26" s="205"/>
      <c r="WOM26" s="205"/>
      <c r="WON26" s="205"/>
      <c r="WOO26" s="205"/>
      <c r="WOP26" s="205"/>
      <c r="WOQ26" s="205"/>
      <c r="WOR26" s="205"/>
      <c r="WOS26" s="205"/>
      <c r="WOT26" s="205"/>
      <c r="WOU26" s="205"/>
      <c r="WOV26" s="205"/>
      <c r="WOW26" s="205"/>
      <c r="WOX26" s="205"/>
      <c r="WOY26" s="205"/>
      <c r="WOZ26" s="205"/>
      <c r="WPA26" s="205"/>
      <c r="WPB26" s="205"/>
      <c r="WPC26" s="205"/>
      <c r="WPD26" s="205"/>
      <c r="WPE26" s="205"/>
      <c r="WPF26" s="205"/>
      <c r="WPG26" s="205"/>
      <c r="WPH26" s="205"/>
      <c r="WPI26" s="205"/>
      <c r="WPJ26" s="205"/>
      <c r="WPK26" s="205"/>
      <c r="WPL26" s="205"/>
      <c r="WPM26" s="205"/>
      <c r="WPN26" s="205"/>
      <c r="WPO26" s="205"/>
      <c r="WPP26" s="205"/>
      <c r="WPQ26" s="205"/>
      <c r="WPR26" s="205"/>
      <c r="WPS26" s="205"/>
      <c r="WPT26" s="205"/>
      <c r="WPU26" s="205"/>
      <c r="WPV26" s="205"/>
      <c r="WPW26" s="205"/>
      <c r="WPX26" s="205"/>
      <c r="WPY26" s="205"/>
      <c r="WPZ26" s="205"/>
      <c r="WQA26" s="205"/>
      <c r="WQB26" s="205"/>
      <c r="WQC26" s="205"/>
      <c r="WQD26" s="205"/>
      <c r="WQE26" s="205"/>
      <c r="WQF26" s="205"/>
      <c r="WQG26" s="205"/>
      <c r="WQH26" s="205"/>
      <c r="WQI26" s="205"/>
      <c r="WQJ26" s="205"/>
      <c r="WQK26" s="205"/>
      <c r="WQL26" s="205"/>
      <c r="WQM26" s="205"/>
      <c r="WQN26" s="205"/>
      <c r="WQO26" s="205"/>
      <c r="WQP26" s="205"/>
      <c r="WQQ26" s="205"/>
      <c r="WQR26" s="205"/>
      <c r="WQS26" s="205"/>
      <c r="WQT26" s="205"/>
      <c r="WQU26" s="205"/>
      <c r="WQV26" s="205"/>
      <c r="WQW26" s="205"/>
      <c r="WQX26" s="205"/>
      <c r="WQY26" s="205"/>
      <c r="WQZ26" s="205"/>
      <c r="WRA26" s="205"/>
      <c r="WRB26" s="205"/>
      <c r="WRC26" s="205"/>
      <c r="WRD26" s="205"/>
      <c r="WRE26" s="205"/>
      <c r="WRF26" s="205"/>
      <c r="WRG26" s="205"/>
      <c r="WRH26" s="205"/>
      <c r="WRI26" s="205"/>
      <c r="WRJ26" s="205"/>
      <c r="WRK26" s="205"/>
      <c r="WRL26" s="205"/>
      <c r="WRM26" s="205"/>
      <c r="WRN26" s="205"/>
      <c r="WRO26" s="205"/>
      <c r="WRP26" s="205"/>
      <c r="WRQ26" s="205"/>
      <c r="WRR26" s="205"/>
      <c r="WRS26" s="205"/>
      <c r="WRT26" s="205"/>
      <c r="WRU26" s="205"/>
      <c r="WRV26" s="205"/>
      <c r="WRW26" s="205"/>
      <c r="WRX26" s="205"/>
      <c r="WRY26" s="205"/>
      <c r="WRZ26" s="205"/>
      <c r="WSA26" s="205"/>
      <c r="WSB26" s="205"/>
      <c r="WSC26" s="205"/>
      <c r="WSD26" s="205"/>
      <c r="WSE26" s="205"/>
      <c r="WSF26" s="205"/>
      <c r="WSG26" s="205"/>
      <c r="WSH26" s="205"/>
      <c r="WSI26" s="205"/>
      <c r="WSJ26" s="205"/>
      <c r="WSK26" s="205"/>
      <c r="WSL26" s="205"/>
      <c r="WSM26" s="205"/>
      <c r="WSN26" s="205"/>
      <c r="WSO26" s="205"/>
      <c r="WSP26" s="205"/>
      <c r="WSQ26" s="205"/>
      <c r="WSR26" s="205"/>
      <c r="WSS26" s="205"/>
      <c r="WST26" s="205"/>
      <c r="WSU26" s="205"/>
      <c r="WSV26" s="205"/>
      <c r="WSW26" s="205"/>
      <c r="WSX26" s="205"/>
      <c r="WSY26" s="205"/>
      <c r="WSZ26" s="205"/>
      <c r="WTA26" s="205"/>
      <c r="WTB26" s="205"/>
      <c r="WTC26" s="205"/>
      <c r="WTD26" s="205"/>
      <c r="WTE26" s="205"/>
      <c r="WTF26" s="205"/>
      <c r="WTG26" s="205"/>
      <c r="WTH26" s="205"/>
      <c r="WTI26" s="205"/>
      <c r="WTJ26" s="205"/>
      <c r="WTK26" s="205"/>
      <c r="WTL26" s="205"/>
      <c r="WTM26" s="205"/>
      <c r="WTN26" s="205"/>
      <c r="WTO26" s="205"/>
      <c r="WTP26" s="205"/>
      <c r="WTQ26" s="205"/>
      <c r="WTR26" s="205"/>
      <c r="WTS26" s="205"/>
      <c r="WTT26" s="205"/>
      <c r="WTU26" s="205"/>
      <c r="WTV26" s="205"/>
      <c r="WTW26" s="205"/>
      <c r="WTX26" s="205"/>
      <c r="WTY26" s="205"/>
      <c r="WTZ26" s="205"/>
      <c r="WUA26" s="205"/>
      <c r="WUB26" s="205"/>
      <c r="WUC26" s="205"/>
      <c r="WUD26" s="205"/>
      <c r="WUE26" s="205"/>
      <c r="WUF26" s="205"/>
      <c r="WUG26" s="205"/>
      <c r="WUH26" s="205"/>
      <c r="WUI26" s="205"/>
      <c r="WUJ26" s="205"/>
      <c r="WUK26" s="205"/>
      <c r="WUL26" s="205"/>
      <c r="WUM26" s="205"/>
      <c r="WUN26" s="205"/>
      <c r="WUO26" s="205"/>
      <c r="WUP26" s="205"/>
      <c r="WUQ26" s="205"/>
      <c r="WUR26" s="205"/>
      <c r="WUS26" s="205"/>
      <c r="WUT26" s="205"/>
      <c r="WUU26" s="205"/>
      <c r="WUV26" s="205"/>
      <c r="WUW26" s="205"/>
      <c r="WUX26" s="205"/>
      <c r="WUY26" s="205"/>
      <c r="WUZ26" s="205"/>
      <c r="WVA26" s="205"/>
      <c r="WVB26" s="205"/>
      <c r="WVC26" s="205"/>
      <c r="WVD26" s="205"/>
      <c r="WVE26" s="205"/>
      <c r="WVF26" s="205"/>
      <c r="WVG26" s="205"/>
      <c r="WVH26" s="205"/>
      <c r="WVI26" s="205"/>
      <c r="WVJ26" s="205"/>
      <c r="WVK26" s="205"/>
      <c r="WVL26" s="205"/>
      <c r="WVM26" s="205"/>
      <c r="WVN26" s="205"/>
      <c r="WVO26" s="205"/>
      <c r="WVP26" s="205"/>
      <c r="WVQ26" s="205"/>
      <c r="WVR26" s="205"/>
      <c r="WVS26" s="205"/>
      <c r="WVT26" s="205"/>
      <c r="WVU26" s="205"/>
      <c r="WVV26" s="205"/>
      <c r="WVW26" s="205"/>
      <c r="WVX26" s="205"/>
      <c r="WVY26" s="205"/>
      <c r="WVZ26" s="205"/>
      <c r="WWA26" s="205"/>
      <c r="WWB26" s="205"/>
      <c r="WWC26" s="205"/>
      <c r="WWD26" s="205"/>
      <c r="WWE26" s="205"/>
      <c r="WWF26" s="205"/>
      <c r="WWG26" s="205"/>
      <c r="WWH26" s="205"/>
      <c r="WWI26" s="205"/>
      <c r="WWJ26" s="205"/>
      <c r="WWK26" s="205"/>
      <c r="WWL26" s="205"/>
      <c r="WWM26" s="205"/>
      <c r="WWN26" s="205"/>
      <c r="WWO26" s="205"/>
      <c r="WWP26" s="205"/>
      <c r="WWQ26" s="205"/>
      <c r="WWR26" s="205"/>
      <c r="WWS26" s="205"/>
      <c r="WWT26" s="205"/>
      <c r="WWU26" s="205"/>
      <c r="WWV26" s="205"/>
      <c r="WWW26" s="205"/>
      <c r="WWX26" s="205"/>
      <c r="WWY26" s="205"/>
      <c r="WWZ26" s="205"/>
      <c r="WXA26" s="205"/>
      <c r="WXB26" s="205"/>
      <c r="WXC26" s="205"/>
      <c r="WXD26" s="205"/>
      <c r="WXE26" s="205"/>
      <c r="WXF26" s="205"/>
      <c r="WXG26" s="205"/>
      <c r="WXH26" s="205"/>
      <c r="WXI26" s="205"/>
      <c r="WXJ26" s="205"/>
      <c r="WXK26" s="205"/>
      <c r="WXL26" s="205"/>
      <c r="WXM26" s="205"/>
      <c r="WXN26" s="205"/>
      <c r="WXO26" s="205"/>
      <c r="WXP26" s="205"/>
      <c r="WXQ26" s="205"/>
      <c r="WXR26" s="205"/>
      <c r="WXS26" s="205"/>
      <c r="WXT26" s="205"/>
      <c r="WXU26" s="205"/>
      <c r="WXV26" s="205"/>
      <c r="WXW26" s="205"/>
      <c r="WXX26" s="205"/>
      <c r="WXY26" s="205"/>
      <c r="WXZ26" s="205"/>
      <c r="WYA26" s="205"/>
      <c r="WYB26" s="205"/>
      <c r="WYC26" s="205"/>
      <c r="WYD26" s="205"/>
      <c r="WYE26" s="205"/>
      <c r="WYF26" s="205"/>
      <c r="WYG26" s="205"/>
      <c r="WYH26" s="205"/>
      <c r="WYI26" s="205"/>
      <c r="WYJ26" s="205"/>
      <c r="WYK26" s="205"/>
      <c r="WYL26" s="205"/>
      <c r="WYM26" s="205"/>
      <c r="WYN26" s="205"/>
      <c r="WYO26" s="205"/>
      <c r="WYP26" s="205"/>
      <c r="WYQ26" s="205"/>
      <c r="WYR26" s="205"/>
      <c r="WYS26" s="205"/>
      <c r="WYT26" s="205"/>
      <c r="WYU26" s="205"/>
      <c r="WYV26" s="205"/>
      <c r="WYW26" s="205"/>
      <c r="WYX26" s="205"/>
      <c r="WYY26" s="205"/>
      <c r="WYZ26" s="205"/>
      <c r="WZA26" s="205"/>
      <c r="WZB26" s="205"/>
      <c r="WZC26" s="205"/>
      <c r="WZD26" s="205"/>
      <c r="WZE26" s="205"/>
      <c r="WZF26" s="205"/>
      <c r="WZG26" s="205"/>
      <c r="WZH26" s="205"/>
      <c r="WZI26" s="205"/>
      <c r="WZJ26" s="205"/>
      <c r="WZK26" s="205"/>
      <c r="WZL26" s="205"/>
      <c r="WZM26" s="205"/>
      <c r="WZN26" s="205"/>
      <c r="WZO26" s="205"/>
      <c r="WZP26" s="205"/>
      <c r="WZQ26" s="205"/>
      <c r="WZR26" s="205"/>
      <c r="WZS26" s="205"/>
      <c r="WZT26" s="205"/>
      <c r="WZU26" s="205"/>
      <c r="WZV26" s="205"/>
      <c r="WZW26" s="205"/>
      <c r="WZX26" s="205"/>
      <c r="WZY26" s="205"/>
      <c r="WZZ26" s="205"/>
      <c r="XAA26" s="205"/>
      <c r="XAB26" s="205"/>
      <c r="XAC26" s="205"/>
      <c r="XAD26" s="205"/>
      <c r="XAE26" s="205"/>
      <c r="XAF26" s="205"/>
      <c r="XAG26" s="205"/>
      <c r="XAH26" s="205"/>
      <c r="XAI26" s="205"/>
      <c r="XAJ26" s="205"/>
      <c r="XAK26" s="205"/>
      <c r="XAL26" s="205"/>
      <c r="XAM26" s="205"/>
      <c r="XAN26" s="205"/>
      <c r="XAO26" s="205"/>
      <c r="XAP26" s="205"/>
      <c r="XAQ26" s="205"/>
      <c r="XAR26" s="205"/>
      <c r="XAS26" s="205"/>
      <c r="XAT26" s="205"/>
      <c r="XAU26" s="205"/>
      <c r="XAV26" s="205"/>
      <c r="XAW26" s="205"/>
      <c r="XAX26" s="205"/>
      <c r="XAY26" s="205"/>
      <c r="XAZ26" s="205"/>
      <c r="XBA26" s="205"/>
      <c r="XBB26" s="205"/>
      <c r="XBC26" s="205"/>
      <c r="XBD26" s="205"/>
      <c r="XBE26" s="205"/>
      <c r="XBF26" s="205"/>
      <c r="XBG26" s="205"/>
      <c r="XBH26" s="205"/>
      <c r="XBI26" s="205"/>
      <c r="XBJ26" s="205"/>
      <c r="XBK26" s="205"/>
      <c r="XBL26" s="205"/>
      <c r="XBM26" s="205"/>
      <c r="XBN26" s="205"/>
      <c r="XBO26" s="205"/>
      <c r="XBP26" s="205"/>
      <c r="XBQ26" s="205"/>
      <c r="XBR26" s="205"/>
      <c r="XBS26" s="205"/>
      <c r="XBT26" s="205"/>
      <c r="XBU26" s="205"/>
      <c r="XBV26" s="205"/>
      <c r="XBW26" s="205"/>
      <c r="XBX26" s="205"/>
      <c r="XBY26" s="205"/>
      <c r="XBZ26" s="205"/>
      <c r="XCA26" s="205"/>
      <c r="XCB26" s="205"/>
      <c r="XCC26" s="205"/>
      <c r="XCD26" s="205"/>
      <c r="XCE26" s="205"/>
      <c r="XCF26" s="205"/>
      <c r="XCG26" s="205"/>
      <c r="XCH26" s="205"/>
      <c r="XCI26" s="205"/>
      <c r="XCJ26" s="205"/>
      <c r="XCK26" s="205"/>
      <c r="XCL26" s="205"/>
      <c r="XCM26" s="205"/>
      <c r="XCN26" s="205"/>
      <c r="XCO26" s="205"/>
      <c r="XCP26" s="205"/>
      <c r="XCQ26" s="205"/>
      <c r="XCR26" s="205"/>
      <c r="XCS26" s="205"/>
      <c r="XCT26" s="205"/>
      <c r="XCU26" s="205"/>
      <c r="XCV26" s="205"/>
      <c r="XCW26" s="205"/>
      <c r="XCX26" s="205"/>
      <c r="XCY26" s="205"/>
      <c r="XCZ26" s="205"/>
      <c r="XDA26" s="205"/>
      <c r="XDB26" s="205"/>
      <c r="XDC26" s="205"/>
      <c r="XDD26" s="205"/>
      <c r="XDE26" s="205"/>
      <c r="XDF26" s="205"/>
      <c r="XDG26" s="205"/>
      <c r="XDH26" s="205"/>
      <c r="XDI26" s="205"/>
      <c r="XDJ26" s="205"/>
      <c r="XDK26" s="205"/>
      <c r="XDL26" s="205"/>
      <c r="XDM26" s="205"/>
      <c r="XDN26" s="205"/>
      <c r="XDO26" s="205"/>
      <c r="XDP26" s="205"/>
      <c r="XDQ26" s="205"/>
      <c r="XDR26" s="205"/>
      <c r="XDS26" s="205"/>
      <c r="XDT26" s="205"/>
      <c r="XDU26" s="205"/>
      <c r="XDV26" s="205"/>
      <c r="XDW26" s="205"/>
      <c r="XDX26" s="205"/>
      <c r="XDY26" s="205"/>
      <c r="XDZ26" s="205"/>
      <c r="XEA26" s="205"/>
      <c r="XEB26" s="205"/>
      <c r="XEC26" s="205"/>
      <c r="XED26" s="205"/>
      <c r="XEE26" s="205"/>
      <c r="XEF26" s="205"/>
      <c r="XEG26" s="205"/>
      <c r="XEH26" s="205"/>
      <c r="XEI26" s="205"/>
      <c r="XEJ26" s="205"/>
      <c r="XEK26" s="205"/>
      <c r="XEL26" s="205"/>
      <c r="XEM26" s="205"/>
      <c r="XEN26" s="205"/>
      <c r="XEO26" s="205"/>
      <c r="XEP26" s="205"/>
      <c r="XEQ26" s="205"/>
    </row>
    <row r="27" spans="1:16371" ht="15" hidden="1">
      <c r="A27"/>
    </row>
    <row r="28" spans="1:16371" ht="15" hidden="1">
      <c r="A28"/>
    </row>
    <row r="29" spans="1:16371" ht="15" hidden="1">
      <c r="A29"/>
    </row>
    <row r="30" spans="1:16371" ht="15" hidden="1">
      <c r="A30"/>
    </row>
    <row r="31" spans="1:16371" ht="15" hidden="1">
      <c r="A31"/>
    </row>
    <row r="32" spans="1:16371" ht="15" hidden="1">
      <c r="A32"/>
    </row>
    <row r="33" spans="2:17" customFormat="1" ht="15" hidden="1">
      <c r="B33" s="2"/>
      <c r="C33" s="206"/>
      <c r="D33" s="2"/>
      <c r="E33" s="2"/>
      <c r="F33" s="2"/>
      <c r="G33" s="2"/>
      <c r="H33" s="2"/>
      <c r="I33" s="2"/>
      <c r="J33" s="2"/>
      <c r="K33" s="2"/>
      <c r="L33" s="2"/>
      <c r="M33" s="2"/>
      <c r="N33" s="126"/>
      <c r="O33" s="126"/>
      <c r="P33" s="126"/>
      <c r="Q33" s="2"/>
    </row>
    <row r="34" spans="2:17" customFormat="1" ht="15" hidden="1">
      <c r="B34" s="2"/>
      <c r="C34" s="206"/>
      <c r="D34" s="2"/>
      <c r="E34" s="2"/>
      <c r="F34" s="2"/>
      <c r="G34" s="2"/>
      <c r="H34" s="2"/>
      <c r="I34" s="2"/>
      <c r="J34" s="2"/>
      <c r="K34" s="2"/>
      <c r="L34" s="2"/>
      <c r="M34" s="2"/>
      <c r="N34" s="126"/>
      <c r="O34" s="126"/>
      <c r="P34" s="126"/>
      <c r="Q34" s="2"/>
    </row>
    <row r="35" spans="2:17" customFormat="1" ht="15" hidden="1">
      <c r="B35" s="2"/>
      <c r="C35" s="206"/>
      <c r="D35" s="2"/>
      <c r="E35" s="2"/>
      <c r="F35" s="2"/>
      <c r="G35" s="2"/>
      <c r="H35" s="2"/>
      <c r="I35" s="2"/>
      <c r="J35" s="2"/>
      <c r="K35" s="2"/>
      <c r="L35" s="2"/>
      <c r="M35" s="2"/>
      <c r="N35" s="126"/>
      <c r="O35" s="126"/>
      <c r="P35" s="126"/>
      <c r="Q35" s="2"/>
    </row>
    <row r="36" spans="2:17" customFormat="1" ht="15" hidden="1">
      <c r="B36" s="2"/>
      <c r="C36" s="206"/>
      <c r="D36" s="2"/>
      <c r="E36" s="2"/>
      <c r="F36" s="2"/>
      <c r="G36" s="2"/>
      <c r="H36" s="2"/>
      <c r="I36" s="2"/>
      <c r="J36" s="2"/>
      <c r="K36" s="2"/>
      <c r="L36" s="2"/>
      <c r="M36" s="2"/>
      <c r="N36" s="126"/>
      <c r="O36" s="126"/>
      <c r="P36" s="126"/>
      <c r="Q36" s="2"/>
    </row>
    <row r="37" spans="2:17" customFormat="1" ht="15" hidden="1">
      <c r="B37" s="2"/>
      <c r="C37" s="206"/>
      <c r="D37" s="2"/>
      <c r="E37" s="2"/>
      <c r="F37" s="2"/>
      <c r="G37" s="2"/>
      <c r="H37" s="2"/>
      <c r="I37" s="2"/>
      <c r="J37" s="2"/>
      <c r="K37" s="2"/>
      <c r="L37" s="2"/>
      <c r="M37" s="2"/>
      <c r="N37" s="126"/>
      <c r="O37" s="126"/>
      <c r="P37" s="126"/>
      <c r="Q37" s="2"/>
    </row>
    <row r="38" spans="2:17" customFormat="1" ht="15" hidden="1">
      <c r="B38" s="2"/>
      <c r="C38" s="206"/>
      <c r="D38" s="2"/>
      <c r="E38" s="2"/>
      <c r="F38" s="2"/>
      <c r="G38" s="2"/>
      <c r="H38" s="2"/>
      <c r="I38" s="2"/>
      <c r="J38" s="2"/>
      <c r="K38" s="2"/>
      <c r="L38" s="2"/>
      <c r="M38" s="2"/>
      <c r="N38" s="126"/>
      <c r="O38" s="126"/>
      <c r="P38" s="126"/>
      <c r="Q38" s="2"/>
    </row>
    <row r="39" spans="2:17" customFormat="1" ht="15" hidden="1">
      <c r="B39" s="2"/>
      <c r="C39" s="206"/>
      <c r="D39" s="2"/>
      <c r="E39" s="2"/>
      <c r="F39" s="2"/>
      <c r="G39" s="2"/>
      <c r="H39" s="2"/>
      <c r="I39" s="2"/>
      <c r="J39" s="2"/>
      <c r="K39" s="2"/>
      <c r="L39" s="2"/>
      <c r="M39" s="2"/>
      <c r="N39" s="126"/>
      <c r="O39" s="126"/>
      <c r="P39" s="126"/>
      <c r="Q39" s="2"/>
    </row>
    <row r="40" spans="2:17" customFormat="1" ht="15" hidden="1">
      <c r="B40" s="2"/>
      <c r="C40" s="206"/>
      <c r="D40" s="2"/>
      <c r="E40" s="2"/>
      <c r="F40" s="2"/>
      <c r="G40" s="2"/>
      <c r="H40" s="2"/>
      <c r="I40" s="2"/>
      <c r="J40" s="2"/>
      <c r="K40" s="2"/>
      <c r="L40" s="2"/>
      <c r="M40" s="2"/>
      <c r="N40" s="126"/>
      <c r="O40" s="126"/>
      <c r="P40" s="126"/>
      <c r="Q40" s="2"/>
    </row>
    <row r="41" spans="2:17" customFormat="1" ht="15" hidden="1">
      <c r="B41" s="2"/>
      <c r="C41" s="206"/>
      <c r="D41" s="2"/>
      <c r="E41" s="2"/>
      <c r="F41" s="2"/>
      <c r="G41" s="2"/>
      <c r="H41" s="2"/>
      <c r="I41" s="2"/>
      <c r="J41" s="2"/>
      <c r="K41" s="2"/>
      <c r="L41" s="2"/>
      <c r="M41" s="2"/>
      <c r="N41" s="126"/>
      <c r="O41" s="126"/>
      <c r="P41" s="126"/>
      <c r="Q41" s="2"/>
    </row>
    <row r="42" spans="2:17" customFormat="1" ht="15" hidden="1">
      <c r="B42" s="2"/>
      <c r="C42" s="206"/>
      <c r="D42" s="2"/>
      <c r="E42" s="2"/>
      <c r="F42" s="2"/>
      <c r="G42" s="2"/>
      <c r="H42" s="2"/>
      <c r="I42" s="2"/>
      <c r="J42" s="2"/>
      <c r="K42" s="2"/>
      <c r="L42" s="2"/>
      <c r="M42" s="2"/>
      <c r="N42" s="126"/>
      <c r="O42" s="126"/>
      <c r="P42" s="126"/>
      <c r="Q42" s="2"/>
    </row>
    <row r="43" spans="2:17" customFormat="1" ht="15" hidden="1">
      <c r="B43" s="2"/>
      <c r="C43" s="206"/>
      <c r="D43" s="2"/>
      <c r="E43" s="2"/>
      <c r="F43" s="2"/>
      <c r="G43" s="2"/>
      <c r="H43" s="2"/>
      <c r="I43" s="2"/>
      <c r="J43" s="2"/>
      <c r="K43" s="2"/>
      <c r="L43" s="2"/>
      <c r="M43" s="2"/>
      <c r="N43" s="126"/>
      <c r="O43" s="126"/>
      <c r="P43" s="126"/>
      <c r="Q43" s="2"/>
    </row>
    <row r="44" spans="2:17" customFormat="1" ht="15" hidden="1">
      <c r="B44" s="2"/>
      <c r="C44" s="206"/>
      <c r="D44" s="2"/>
      <c r="E44" s="2"/>
      <c r="F44" s="2"/>
      <c r="G44" s="2"/>
      <c r="H44" s="2"/>
      <c r="I44" s="2"/>
      <c r="J44" s="2"/>
      <c r="K44" s="2"/>
      <c r="L44" s="2"/>
      <c r="M44" s="2"/>
      <c r="N44" s="126"/>
      <c r="O44" s="126"/>
      <c r="P44" s="126"/>
      <c r="Q44" s="2"/>
    </row>
    <row r="45" spans="2:17" customFormat="1" ht="15" hidden="1">
      <c r="B45" s="2"/>
      <c r="C45" s="206"/>
      <c r="D45" s="2"/>
      <c r="E45" s="2"/>
      <c r="F45" s="2"/>
      <c r="G45" s="2"/>
      <c r="H45" s="2"/>
      <c r="I45" s="2"/>
      <c r="J45" s="2"/>
      <c r="K45" s="2"/>
      <c r="L45" s="2"/>
      <c r="M45" s="2"/>
      <c r="N45" s="126"/>
      <c r="O45" s="126"/>
      <c r="P45" s="126"/>
      <c r="Q45" s="2"/>
    </row>
    <row r="46" spans="2:17" customFormat="1" ht="15" hidden="1">
      <c r="B46" s="2"/>
      <c r="C46" s="206"/>
      <c r="D46" s="2"/>
      <c r="E46" s="2"/>
      <c r="F46" s="2"/>
      <c r="G46" s="2"/>
      <c r="H46" s="2"/>
      <c r="I46" s="2"/>
      <c r="J46" s="2"/>
      <c r="K46" s="2"/>
      <c r="L46" s="2"/>
      <c r="M46" s="2"/>
      <c r="N46" s="126"/>
      <c r="O46" s="126"/>
      <c r="P46" s="126"/>
      <c r="Q46" s="2"/>
    </row>
    <row r="47" spans="2:17" customFormat="1" ht="15" hidden="1">
      <c r="B47" s="2"/>
      <c r="C47" s="206"/>
      <c r="D47" s="2"/>
      <c r="E47" s="2"/>
      <c r="F47" s="2"/>
      <c r="G47" s="2"/>
      <c r="H47" s="2"/>
      <c r="I47" s="2"/>
      <c r="J47" s="2"/>
      <c r="K47" s="2"/>
      <c r="L47" s="2"/>
      <c r="M47" s="2"/>
      <c r="N47" s="126"/>
      <c r="O47" s="126"/>
      <c r="P47" s="126"/>
      <c r="Q47" s="2"/>
    </row>
    <row r="48" spans="2:17" customFormat="1" ht="15" hidden="1">
      <c r="B48" s="2"/>
      <c r="C48" s="206"/>
      <c r="D48" s="2"/>
      <c r="E48" s="2"/>
      <c r="F48" s="2"/>
      <c r="G48" s="2"/>
      <c r="H48" s="2"/>
      <c r="I48" s="2"/>
      <c r="J48" s="2"/>
      <c r="K48" s="2"/>
      <c r="L48" s="2"/>
      <c r="M48" s="2"/>
      <c r="N48" s="126"/>
      <c r="O48" s="126"/>
      <c r="P48" s="126"/>
      <c r="Q48" s="2"/>
    </row>
    <row r="49" spans="2:17" customFormat="1" ht="15" hidden="1">
      <c r="B49" s="2"/>
      <c r="C49" s="206"/>
      <c r="D49" s="2"/>
      <c r="E49" s="2"/>
      <c r="F49" s="2"/>
      <c r="G49" s="2"/>
      <c r="H49" s="2"/>
      <c r="I49" s="2"/>
      <c r="J49" s="2"/>
      <c r="K49" s="2"/>
      <c r="L49" s="2"/>
      <c r="M49" s="2"/>
      <c r="N49" s="126"/>
      <c r="O49" s="126"/>
      <c r="P49" s="126"/>
      <c r="Q49" s="2"/>
    </row>
    <row r="50" spans="2:17" customFormat="1" ht="15" hidden="1">
      <c r="B50" s="2"/>
      <c r="C50" s="206"/>
      <c r="D50" s="2"/>
      <c r="E50" s="2"/>
      <c r="F50" s="2"/>
      <c r="G50" s="2"/>
      <c r="H50" s="2"/>
      <c r="I50" s="2"/>
      <c r="J50" s="2"/>
      <c r="K50" s="2"/>
      <c r="L50" s="2"/>
      <c r="M50" s="2"/>
      <c r="N50" s="126"/>
      <c r="O50" s="126"/>
      <c r="P50" s="126"/>
      <c r="Q50" s="2"/>
    </row>
    <row r="51" spans="2:17" customFormat="1" ht="15" hidden="1">
      <c r="B51" s="2"/>
      <c r="C51" s="206"/>
      <c r="D51" s="2"/>
      <c r="E51" s="2"/>
      <c r="F51" s="2"/>
      <c r="G51" s="2"/>
      <c r="H51" s="2"/>
      <c r="I51" s="2"/>
      <c r="J51" s="2"/>
      <c r="K51" s="2"/>
      <c r="L51" s="2"/>
      <c r="M51" s="2"/>
      <c r="N51" s="126"/>
      <c r="O51" s="126"/>
      <c r="P51" s="126"/>
      <c r="Q51" s="2"/>
    </row>
    <row r="52" spans="2:17" customFormat="1" ht="15" hidden="1">
      <c r="B52" s="2"/>
      <c r="C52" s="206"/>
      <c r="D52" s="2"/>
      <c r="E52" s="2"/>
      <c r="F52" s="2"/>
      <c r="G52" s="2"/>
      <c r="H52" s="2"/>
      <c r="I52" s="2"/>
      <c r="J52" s="2"/>
      <c r="K52" s="2"/>
      <c r="L52" s="2"/>
      <c r="M52" s="2"/>
      <c r="N52" s="126"/>
      <c r="O52" s="126"/>
      <c r="P52" s="126"/>
      <c r="Q52" s="2"/>
    </row>
    <row r="53" spans="2:17" customFormat="1" ht="15" hidden="1">
      <c r="B53" s="2"/>
      <c r="C53" s="206"/>
      <c r="D53" s="2"/>
      <c r="E53" s="2"/>
      <c r="F53" s="2"/>
      <c r="G53" s="2"/>
      <c r="H53" s="2"/>
      <c r="I53" s="2"/>
      <c r="J53" s="2"/>
      <c r="K53" s="2"/>
      <c r="L53" s="2"/>
      <c r="M53" s="2"/>
      <c r="N53" s="126"/>
      <c r="O53" s="126"/>
      <c r="P53" s="126"/>
      <c r="Q53" s="2"/>
    </row>
    <row r="54" spans="2:17" customFormat="1" ht="15" hidden="1">
      <c r="B54" s="2"/>
      <c r="C54" s="206"/>
      <c r="D54" s="2"/>
      <c r="E54" s="2"/>
      <c r="F54" s="2"/>
      <c r="G54" s="2"/>
      <c r="H54" s="2"/>
      <c r="I54" s="2"/>
      <c r="J54" s="2"/>
      <c r="K54" s="2"/>
      <c r="L54" s="2"/>
      <c r="M54" s="2"/>
      <c r="N54" s="126"/>
      <c r="O54" s="126"/>
      <c r="P54" s="126"/>
      <c r="Q54" s="2"/>
    </row>
    <row r="55" spans="2:17" customFormat="1" ht="15" hidden="1">
      <c r="B55" s="2"/>
      <c r="C55" s="206"/>
      <c r="D55" s="2"/>
      <c r="E55" s="2"/>
      <c r="F55" s="2"/>
      <c r="G55" s="2"/>
      <c r="H55" s="2"/>
      <c r="I55" s="2"/>
      <c r="J55" s="2"/>
      <c r="K55" s="2"/>
      <c r="L55" s="2"/>
      <c r="M55" s="2"/>
      <c r="N55" s="126"/>
      <c r="O55" s="126"/>
      <c r="P55" s="126"/>
      <c r="Q55" s="2"/>
    </row>
    <row r="56" spans="2:17" customFormat="1" ht="15" hidden="1">
      <c r="B56" s="2"/>
      <c r="C56" s="206"/>
      <c r="D56" s="2"/>
      <c r="E56" s="2"/>
      <c r="F56" s="2"/>
      <c r="G56" s="2"/>
      <c r="H56" s="2"/>
      <c r="I56" s="2"/>
      <c r="J56" s="2"/>
      <c r="K56" s="2"/>
      <c r="L56" s="2"/>
      <c r="M56" s="2"/>
      <c r="N56" s="126"/>
      <c r="O56" s="126"/>
      <c r="P56" s="126"/>
      <c r="Q56" s="2"/>
    </row>
    <row r="57" spans="2:17" customFormat="1" ht="15" hidden="1">
      <c r="B57" s="2"/>
      <c r="C57" s="206"/>
      <c r="D57" s="2"/>
      <c r="E57" s="2"/>
      <c r="F57" s="2"/>
      <c r="G57" s="2"/>
      <c r="H57" s="2"/>
      <c r="I57" s="2"/>
      <c r="J57" s="2"/>
      <c r="K57" s="2"/>
      <c r="L57" s="2"/>
      <c r="M57" s="2"/>
      <c r="N57" s="126"/>
      <c r="O57" s="126"/>
      <c r="P57" s="126"/>
      <c r="Q57" s="2"/>
    </row>
    <row r="58" spans="2:17" customFormat="1" ht="15" hidden="1">
      <c r="B58" s="2"/>
      <c r="C58" s="206"/>
      <c r="D58" s="2"/>
      <c r="E58" s="2"/>
      <c r="F58" s="2"/>
      <c r="G58" s="2"/>
      <c r="H58" s="2"/>
      <c r="I58" s="2"/>
      <c r="J58" s="2"/>
      <c r="K58" s="2"/>
      <c r="L58" s="2"/>
      <c r="M58" s="2"/>
      <c r="N58" s="126"/>
      <c r="O58" s="126"/>
      <c r="P58" s="126"/>
      <c r="Q58" s="2"/>
    </row>
    <row r="59" spans="2:17" customFormat="1" ht="15" hidden="1">
      <c r="B59" s="2"/>
      <c r="C59" s="206"/>
      <c r="D59" s="2"/>
      <c r="E59" s="2"/>
      <c r="F59" s="2"/>
      <c r="G59" s="2"/>
      <c r="H59" s="2"/>
      <c r="I59" s="2"/>
      <c r="J59" s="2"/>
      <c r="K59" s="2"/>
      <c r="L59" s="2"/>
      <c r="M59" s="2"/>
      <c r="N59" s="126"/>
      <c r="O59" s="126"/>
      <c r="P59" s="126"/>
      <c r="Q59" s="2"/>
    </row>
    <row r="60" spans="2:17" customFormat="1" ht="15" hidden="1">
      <c r="B60" s="2"/>
      <c r="C60" s="206"/>
      <c r="D60" s="2"/>
      <c r="E60" s="2"/>
      <c r="F60" s="2"/>
      <c r="G60" s="2"/>
      <c r="H60" s="2"/>
      <c r="I60" s="2"/>
      <c r="J60" s="2"/>
      <c r="K60" s="2"/>
      <c r="L60" s="2"/>
      <c r="M60" s="2"/>
      <c r="N60" s="126"/>
      <c r="O60" s="126"/>
      <c r="P60" s="126"/>
      <c r="Q60" s="2"/>
    </row>
    <row r="61" spans="2:17" customFormat="1" ht="15" hidden="1">
      <c r="B61" s="2"/>
      <c r="C61" s="206"/>
      <c r="D61" s="2"/>
      <c r="E61" s="2"/>
      <c r="F61" s="2"/>
      <c r="G61" s="2"/>
      <c r="H61" s="2"/>
      <c r="I61" s="2"/>
      <c r="J61" s="2"/>
      <c r="K61" s="2"/>
      <c r="L61" s="2"/>
      <c r="M61" s="2"/>
      <c r="N61" s="126"/>
      <c r="O61" s="126"/>
      <c r="P61" s="126"/>
      <c r="Q61" s="2"/>
    </row>
    <row r="62" spans="2:17" customFormat="1" ht="15" hidden="1">
      <c r="B62" s="2"/>
      <c r="C62" s="206"/>
      <c r="D62" s="2"/>
      <c r="E62" s="2"/>
      <c r="F62" s="2"/>
      <c r="G62" s="2"/>
      <c r="H62" s="2"/>
      <c r="I62" s="2"/>
      <c r="J62" s="2"/>
      <c r="K62" s="2"/>
      <c r="L62" s="2"/>
      <c r="M62" s="2"/>
      <c r="N62" s="126"/>
      <c r="O62" s="126"/>
      <c r="P62" s="126"/>
      <c r="Q62" s="2"/>
    </row>
    <row r="63" spans="2:17" customFormat="1" ht="15" hidden="1">
      <c r="B63" s="2"/>
      <c r="C63" s="206"/>
      <c r="D63" s="2"/>
      <c r="E63" s="2"/>
      <c r="F63" s="2"/>
      <c r="G63" s="2"/>
      <c r="H63" s="2"/>
      <c r="I63" s="2"/>
      <c r="J63" s="2"/>
      <c r="K63" s="2"/>
      <c r="L63" s="2"/>
      <c r="M63" s="2"/>
      <c r="N63" s="126"/>
      <c r="O63" s="126"/>
      <c r="P63" s="126"/>
      <c r="Q63" s="2"/>
    </row>
    <row r="64" spans="2:17" customFormat="1" ht="15" hidden="1">
      <c r="B64" s="2"/>
      <c r="C64" s="206"/>
      <c r="D64" s="2"/>
      <c r="E64" s="2"/>
      <c r="F64" s="2"/>
      <c r="G64" s="2"/>
      <c r="H64" s="2"/>
      <c r="I64" s="2"/>
      <c r="J64" s="2"/>
      <c r="K64" s="2"/>
      <c r="L64" s="2"/>
      <c r="M64" s="2"/>
      <c r="N64" s="126"/>
      <c r="O64" s="126"/>
      <c r="P64" s="126"/>
      <c r="Q64" s="2"/>
    </row>
    <row r="65" spans="2:17" customFormat="1" ht="15" hidden="1">
      <c r="B65" s="2"/>
      <c r="C65" s="206"/>
      <c r="D65" s="2"/>
      <c r="E65" s="2"/>
      <c r="F65" s="2"/>
      <c r="G65" s="2"/>
      <c r="H65" s="2"/>
      <c r="I65" s="2"/>
      <c r="J65" s="2"/>
      <c r="K65" s="2"/>
      <c r="L65" s="2"/>
      <c r="M65" s="2"/>
      <c r="N65" s="126"/>
      <c r="O65" s="126"/>
      <c r="P65" s="126"/>
      <c r="Q65" s="2"/>
    </row>
    <row r="66" spans="2:17" customFormat="1" ht="15" hidden="1">
      <c r="B66" s="2"/>
      <c r="C66" s="206"/>
      <c r="D66" s="2"/>
      <c r="E66" s="2"/>
      <c r="F66" s="2"/>
      <c r="G66" s="2"/>
      <c r="H66" s="2"/>
      <c r="I66" s="2"/>
      <c r="J66" s="2"/>
      <c r="K66" s="2"/>
      <c r="L66" s="2"/>
      <c r="M66" s="2"/>
      <c r="N66" s="126"/>
      <c r="O66" s="126"/>
      <c r="P66" s="126"/>
      <c r="Q66" s="2"/>
    </row>
    <row r="67" spans="2:17" customFormat="1" ht="15" hidden="1">
      <c r="B67" s="2"/>
      <c r="C67" s="206"/>
      <c r="D67" s="2"/>
      <c r="E67" s="2"/>
      <c r="F67" s="2"/>
      <c r="G67" s="2"/>
      <c r="H67" s="2"/>
      <c r="I67" s="2"/>
      <c r="J67" s="2"/>
      <c r="K67" s="2"/>
      <c r="L67" s="2"/>
      <c r="M67" s="2"/>
      <c r="N67" s="126"/>
      <c r="O67" s="126"/>
      <c r="P67" s="126"/>
      <c r="Q67" s="2"/>
    </row>
    <row r="68" spans="2:17" customFormat="1" ht="15" hidden="1">
      <c r="B68" s="2"/>
      <c r="C68" s="206"/>
      <c r="D68" s="2"/>
      <c r="E68" s="2"/>
      <c r="F68" s="2"/>
      <c r="G68" s="2"/>
      <c r="H68" s="2"/>
      <c r="I68" s="2"/>
      <c r="J68" s="2"/>
      <c r="K68" s="2"/>
      <c r="L68" s="2"/>
      <c r="M68" s="2"/>
      <c r="N68" s="126"/>
      <c r="O68" s="126"/>
      <c r="P68" s="126"/>
      <c r="Q68" s="2"/>
    </row>
    <row r="69" spans="2:17" customFormat="1" ht="15" hidden="1">
      <c r="B69" s="2"/>
      <c r="C69" s="206"/>
      <c r="D69" s="2"/>
      <c r="E69" s="2"/>
      <c r="F69" s="2"/>
      <c r="G69" s="2"/>
      <c r="H69" s="2"/>
      <c r="I69" s="2"/>
      <c r="J69" s="2"/>
      <c r="K69" s="2"/>
      <c r="L69" s="2"/>
      <c r="M69" s="2"/>
      <c r="N69" s="126"/>
      <c r="O69" s="126"/>
      <c r="P69" s="126"/>
      <c r="Q69" s="2"/>
    </row>
    <row r="70" spans="2:17" customFormat="1" ht="15" hidden="1">
      <c r="B70" s="2"/>
      <c r="C70" s="206"/>
      <c r="D70" s="2"/>
      <c r="E70" s="2"/>
      <c r="F70" s="2"/>
      <c r="G70" s="2"/>
      <c r="H70" s="2"/>
      <c r="I70" s="2"/>
      <c r="J70" s="2"/>
      <c r="K70" s="2"/>
      <c r="L70" s="2"/>
      <c r="M70" s="2"/>
      <c r="N70" s="126"/>
      <c r="O70" s="126"/>
      <c r="P70" s="126"/>
      <c r="Q70" s="2"/>
    </row>
    <row r="71" spans="2:17" customFormat="1" ht="15" hidden="1">
      <c r="B71" s="2"/>
      <c r="C71" s="206"/>
      <c r="D71" s="2"/>
      <c r="E71" s="2"/>
      <c r="F71" s="2"/>
      <c r="G71" s="2"/>
      <c r="H71" s="2"/>
      <c r="I71" s="2"/>
      <c r="J71" s="2"/>
      <c r="K71" s="2"/>
      <c r="L71" s="2"/>
      <c r="M71" s="2"/>
      <c r="N71" s="126"/>
      <c r="O71" s="126"/>
      <c r="P71" s="126"/>
      <c r="Q71" s="2"/>
    </row>
    <row r="72" spans="2:17" customFormat="1" ht="15" hidden="1">
      <c r="B72" s="2"/>
      <c r="C72" s="206"/>
      <c r="D72" s="2"/>
      <c r="E72" s="2"/>
      <c r="F72" s="2"/>
      <c r="G72" s="2"/>
      <c r="H72" s="2"/>
      <c r="I72" s="2"/>
      <c r="J72" s="2"/>
      <c r="K72" s="2"/>
      <c r="L72" s="2"/>
      <c r="M72" s="2"/>
      <c r="N72" s="126"/>
      <c r="O72" s="126"/>
      <c r="P72" s="126"/>
      <c r="Q72" s="2"/>
    </row>
    <row r="73" spans="2:17" customFormat="1" ht="15" hidden="1">
      <c r="B73" s="2"/>
      <c r="C73" s="206"/>
      <c r="D73" s="2"/>
      <c r="E73" s="2"/>
      <c r="F73" s="2"/>
      <c r="G73" s="2"/>
      <c r="H73" s="2"/>
      <c r="I73" s="2"/>
      <c r="J73" s="2"/>
      <c r="K73" s="2"/>
      <c r="L73" s="2"/>
      <c r="M73" s="2"/>
      <c r="N73" s="126"/>
      <c r="O73" s="126"/>
      <c r="P73" s="126"/>
      <c r="Q73" s="2"/>
    </row>
    <row r="74" spans="2:17" customFormat="1" ht="15" hidden="1">
      <c r="B74" s="2"/>
      <c r="C74" s="206"/>
      <c r="D74" s="2"/>
      <c r="E74" s="2"/>
      <c r="F74" s="2"/>
      <c r="G74" s="2"/>
      <c r="H74" s="2"/>
      <c r="I74" s="2"/>
      <c r="J74" s="2"/>
      <c r="K74" s="2"/>
      <c r="L74" s="2"/>
      <c r="M74" s="2"/>
      <c r="N74" s="126"/>
      <c r="O74" s="126"/>
      <c r="P74" s="126"/>
      <c r="Q74" s="2"/>
    </row>
    <row r="75" spans="2:17" customFormat="1" ht="15" hidden="1">
      <c r="B75" s="2"/>
      <c r="C75" s="206"/>
      <c r="D75" s="2"/>
      <c r="E75" s="2"/>
      <c r="F75" s="2"/>
      <c r="G75" s="2"/>
      <c r="H75" s="2"/>
      <c r="I75" s="2"/>
      <c r="J75" s="2"/>
      <c r="K75" s="2"/>
      <c r="L75" s="2"/>
      <c r="M75" s="2"/>
      <c r="N75" s="126"/>
      <c r="O75" s="126"/>
      <c r="P75" s="126"/>
      <c r="Q75" s="2"/>
    </row>
    <row r="76" spans="2:17" customFormat="1" ht="15" hidden="1">
      <c r="B76" s="2"/>
      <c r="C76" s="206"/>
      <c r="D76" s="2"/>
      <c r="E76" s="2"/>
      <c r="F76" s="2"/>
      <c r="G76" s="2"/>
      <c r="H76" s="2"/>
      <c r="I76" s="2"/>
      <c r="J76" s="2"/>
      <c r="K76" s="2"/>
      <c r="L76" s="2"/>
      <c r="M76" s="2"/>
      <c r="N76" s="126"/>
      <c r="O76" s="126"/>
      <c r="P76" s="126"/>
      <c r="Q76" s="2"/>
    </row>
    <row r="77" spans="2:17" customFormat="1" ht="15" hidden="1">
      <c r="B77" s="2"/>
      <c r="C77" s="206"/>
      <c r="D77" s="2"/>
      <c r="E77" s="2"/>
      <c r="F77" s="2"/>
      <c r="G77" s="2"/>
      <c r="H77" s="2"/>
      <c r="I77" s="2"/>
      <c r="J77" s="2"/>
      <c r="K77" s="2"/>
      <c r="L77" s="2"/>
      <c r="M77" s="2"/>
      <c r="N77" s="126"/>
      <c r="O77" s="126"/>
      <c r="P77" s="126"/>
      <c r="Q77" s="2"/>
    </row>
    <row r="78" spans="2:17" customFormat="1" ht="15" hidden="1">
      <c r="B78" s="2"/>
      <c r="C78" s="206"/>
      <c r="D78" s="2"/>
      <c r="E78" s="2"/>
      <c r="F78" s="2"/>
      <c r="G78" s="2"/>
      <c r="H78" s="2"/>
      <c r="I78" s="2"/>
      <c r="J78" s="2"/>
      <c r="K78" s="2"/>
      <c r="L78" s="2"/>
      <c r="M78" s="2"/>
      <c r="N78" s="126"/>
      <c r="O78" s="126"/>
      <c r="P78" s="126"/>
      <c r="Q78" s="2"/>
    </row>
    <row r="79" spans="2:17" customFormat="1" ht="15" hidden="1">
      <c r="B79" s="2"/>
      <c r="C79" s="206"/>
      <c r="D79" s="2"/>
      <c r="E79" s="2"/>
      <c r="F79" s="2"/>
      <c r="G79" s="2"/>
      <c r="H79" s="2"/>
      <c r="I79" s="2"/>
      <c r="J79" s="2"/>
      <c r="K79" s="2"/>
      <c r="L79" s="2"/>
      <c r="M79" s="2"/>
      <c r="N79" s="126"/>
      <c r="O79" s="126"/>
      <c r="P79" s="126"/>
      <c r="Q79" s="2"/>
    </row>
    <row r="80" spans="2:17" customFormat="1" ht="15" hidden="1">
      <c r="B80" s="2"/>
      <c r="C80" s="206"/>
      <c r="D80" s="2"/>
      <c r="E80" s="2"/>
      <c r="F80" s="2"/>
      <c r="G80" s="2"/>
      <c r="H80" s="2"/>
      <c r="I80" s="2"/>
      <c r="J80" s="2"/>
      <c r="K80" s="2"/>
      <c r="L80" s="2"/>
      <c r="M80" s="2"/>
      <c r="N80" s="126"/>
      <c r="O80" s="126"/>
      <c r="P80" s="126"/>
      <c r="Q80" s="2"/>
    </row>
    <row r="81" spans="2:17" customFormat="1" ht="15" hidden="1">
      <c r="B81" s="2"/>
      <c r="C81" s="206"/>
      <c r="D81" s="2"/>
      <c r="E81" s="2"/>
      <c r="F81" s="2"/>
      <c r="G81" s="2"/>
      <c r="H81" s="2"/>
      <c r="I81" s="2"/>
      <c r="J81" s="2"/>
      <c r="K81" s="2"/>
      <c r="L81" s="2"/>
      <c r="M81" s="2"/>
      <c r="N81" s="126"/>
      <c r="O81" s="126"/>
      <c r="P81" s="126"/>
      <c r="Q81" s="2"/>
    </row>
    <row r="82" spans="2:17" customFormat="1" ht="15" hidden="1">
      <c r="B82" s="2"/>
      <c r="C82" s="206"/>
      <c r="D82" s="2"/>
      <c r="E82" s="2"/>
      <c r="F82" s="2"/>
      <c r="G82" s="2"/>
      <c r="H82" s="2"/>
      <c r="I82" s="2"/>
      <c r="J82" s="2"/>
      <c r="K82" s="2"/>
      <c r="L82" s="2"/>
      <c r="M82" s="2"/>
      <c r="N82" s="126"/>
      <c r="O82" s="126"/>
      <c r="P82" s="126"/>
      <c r="Q82" s="2"/>
    </row>
    <row r="83" spans="2:17" customFormat="1" ht="15" hidden="1">
      <c r="B83" s="2"/>
      <c r="C83" s="206"/>
      <c r="D83" s="2"/>
      <c r="E83" s="2"/>
      <c r="F83" s="2"/>
      <c r="G83" s="2"/>
      <c r="H83" s="2"/>
      <c r="I83" s="2"/>
      <c r="J83" s="2"/>
      <c r="K83" s="2"/>
      <c r="L83" s="2"/>
      <c r="M83" s="2"/>
      <c r="N83" s="126"/>
      <c r="O83" s="126"/>
      <c r="P83" s="126"/>
      <c r="Q83" s="2"/>
    </row>
    <row r="84" spans="2:17" customFormat="1" ht="15" hidden="1">
      <c r="B84" s="2"/>
      <c r="C84" s="206"/>
      <c r="D84" s="2"/>
      <c r="E84" s="2"/>
      <c r="F84" s="2"/>
      <c r="G84" s="2"/>
      <c r="H84" s="2"/>
      <c r="I84" s="2"/>
      <c r="J84" s="2"/>
      <c r="K84" s="2"/>
      <c r="L84" s="2"/>
      <c r="M84" s="2"/>
      <c r="N84" s="126"/>
      <c r="O84" s="126"/>
      <c r="P84" s="126"/>
      <c r="Q84" s="2"/>
    </row>
    <row r="85" spans="2:17" customFormat="1" ht="15" hidden="1">
      <c r="B85" s="2"/>
      <c r="C85" s="206"/>
      <c r="D85" s="2"/>
      <c r="E85" s="2"/>
      <c r="F85" s="2"/>
      <c r="G85" s="2"/>
      <c r="H85" s="2"/>
      <c r="I85" s="2"/>
      <c r="J85" s="2"/>
      <c r="K85" s="2"/>
      <c r="L85" s="2"/>
      <c r="M85" s="2"/>
      <c r="N85" s="126"/>
      <c r="O85" s="126"/>
      <c r="P85" s="126"/>
      <c r="Q85" s="2"/>
    </row>
    <row r="86" spans="2:17" customFormat="1" ht="15" hidden="1">
      <c r="B86" s="2"/>
      <c r="C86" s="206"/>
      <c r="D86" s="2"/>
      <c r="E86" s="2"/>
      <c r="F86" s="2"/>
      <c r="G86" s="2"/>
      <c r="H86" s="2"/>
      <c r="I86" s="2"/>
      <c r="J86" s="2"/>
      <c r="K86" s="2"/>
      <c r="L86" s="2"/>
      <c r="M86" s="2"/>
      <c r="N86" s="126"/>
      <c r="O86" s="126"/>
      <c r="P86" s="126"/>
      <c r="Q86" s="2"/>
    </row>
    <row r="87" spans="2:17" customFormat="1" ht="15" hidden="1">
      <c r="B87" s="2"/>
      <c r="C87" s="206"/>
      <c r="D87" s="2"/>
      <c r="E87" s="2"/>
      <c r="F87" s="2"/>
      <c r="G87" s="2"/>
      <c r="H87" s="2"/>
      <c r="I87" s="2"/>
      <c r="J87" s="2"/>
      <c r="K87" s="2"/>
      <c r="L87" s="2"/>
      <c r="M87" s="2"/>
      <c r="N87" s="126"/>
      <c r="O87" s="126"/>
      <c r="P87" s="126"/>
      <c r="Q87" s="2"/>
    </row>
    <row r="88" spans="2:17" customFormat="1" ht="15" hidden="1">
      <c r="B88" s="2"/>
      <c r="C88" s="206"/>
      <c r="D88" s="2"/>
      <c r="E88" s="2"/>
      <c r="F88" s="2"/>
      <c r="G88" s="2"/>
      <c r="H88" s="2"/>
      <c r="I88" s="2"/>
      <c r="J88" s="2"/>
      <c r="K88" s="2"/>
      <c r="L88" s="2"/>
      <c r="M88" s="2"/>
      <c r="N88" s="126"/>
      <c r="O88" s="126"/>
      <c r="P88" s="126"/>
      <c r="Q88" s="2"/>
    </row>
    <row r="89" spans="2:17" customFormat="1" ht="15" hidden="1">
      <c r="B89" s="2"/>
      <c r="C89" s="206"/>
      <c r="D89" s="2"/>
      <c r="E89" s="2"/>
      <c r="F89" s="2"/>
      <c r="G89" s="2"/>
      <c r="H89" s="2"/>
      <c r="I89" s="2"/>
      <c r="J89" s="2"/>
      <c r="K89" s="2"/>
      <c r="L89" s="2"/>
      <c r="M89" s="2"/>
      <c r="N89" s="126"/>
      <c r="O89" s="126"/>
      <c r="P89" s="126"/>
      <c r="Q89" s="2"/>
    </row>
    <row r="90" spans="2:17" customFormat="1" ht="15" hidden="1">
      <c r="B90" s="2"/>
      <c r="C90" s="206"/>
      <c r="D90" s="2"/>
      <c r="E90" s="2"/>
      <c r="F90" s="2"/>
      <c r="G90" s="2"/>
      <c r="H90" s="2"/>
      <c r="I90" s="2"/>
      <c r="J90" s="2"/>
      <c r="K90" s="2"/>
      <c r="L90" s="2"/>
      <c r="M90" s="2"/>
      <c r="N90" s="126"/>
      <c r="O90" s="126"/>
      <c r="P90" s="126"/>
      <c r="Q90" s="2"/>
    </row>
    <row r="91" spans="2:17" customFormat="1" ht="15" hidden="1">
      <c r="B91" s="2"/>
      <c r="C91" s="206"/>
      <c r="D91" s="2"/>
      <c r="E91" s="2"/>
      <c r="F91" s="2"/>
      <c r="G91" s="2"/>
      <c r="H91" s="2"/>
      <c r="I91" s="2"/>
      <c r="J91" s="2"/>
      <c r="K91" s="2"/>
      <c r="L91" s="2"/>
      <c r="M91" s="2"/>
      <c r="N91" s="126"/>
      <c r="O91" s="126"/>
      <c r="P91" s="126"/>
      <c r="Q91" s="2"/>
    </row>
    <row r="92" spans="2:17" customFormat="1" ht="15" hidden="1">
      <c r="B92" s="2"/>
      <c r="C92" s="206"/>
      <c r="D92" s="2"/>
      <c r="E92" s="2"/>
      <c r="F92" s="2"/>
      <c r="G92" s="2"/>
      <c r="H92" s="2"/>
      <c r="I92" s="2"/>
      <c r="J92" s="2"/>
      <c r="K92" s="2"/>
      <c r="L92" s="2"/>
      <c r="M92" s="2"/>
      <c r="N92" s="126"/>
      <c r="O92" s="126"/>
      <c r="P92" s="126"/>
      <c r="Q92" s="2"/>
    </row>
    <row r="93" spans="2:17" customFormat="1" ht="15" hidden="1">
      <c r="B93" s="2"/>
      <c r="C93" s="206"/>
      <c r="D93" s="2"/>
      <c r="E93" s="2"/>
      <c r="F93" s="2"/>
      <c r="G93" s="2"/>
      <c r="H93" s="2"/>
      <c r="I93" s="2"/>
      <c r="J93" s="2"/>
      <c r="K93" s="2"/>
      <c r="L93" s="2"/>
      <c r="M93" s="2"/>
      <c r="N93" s="126"/>
      <c r="O93" s="126"/>
      <c r="P93" s="126"/>
      <c r="Q93" s="2"/>
    </row>
    <row r="94" spans="2:17" customFormat="1" ht="15" hidden="1">
      <c r="B94" s="2"/>
      <c r="C94" s="206"/>
      <c r="D94" s="2"/>
      <c r="E94" s="2"/>
      <c r="F94" s="2"/>
      <c r="G94" s="2"/>
      <c r="H94" s="2"/>
      <c r="I94" s="2"/>
      <c r="J94" s="2"/>
      <c r="K94" s="2"/>
      <c r="L94" s="2"/>
      <c r="M94" s="2"/>
      <c r="N94" s="126"/>
      <c r="O94" s="126"/>
      <c r="P94" s="126"/>
      <c r="Q94" s="2"/>
    </row>
    <row r="95" spans="2:17" customFormat="1" ht="15" hidden="1">
      <c r="B95" s="2"/>
      <c r="C95" s="206"/>
      <c r="D95" s="2"/>
      <c r="E95" s="2"/>
      <c r="F95" s="2"/>
      <c r="G95" s="2"/>
      <c r="H95" s="2"/>
      <c r="I95" s="2"/>
      <c r="J95" s="2"/>
      <c r="K95" s="2"/>
      <c r="L95" s="2"/>
      <c r="M95" s="2"/>
      <c r="N95" s="126"/>
      <c r="O95" s="126"/>
      <c r="P95" s="126"/>
      <c r="Q95" s="2"/>
    </row>
    <row r="96" spans="2:17" customFormat="1" ht="15" hidden="1">
      <c r="B96" s="2"/>
      <c r="C96" s="206"/>
      <c r="D96" s="2"/>
      <c r="E96" s="2"/>
      <c r="F96" s="2"/>
      <c r="G96" s="2"/>
      <c r="H96" s="2"/>
      <c r="I96" s="2"/>
      <c r="J96" s="2"/>
      <c r="K96" s="2"/>
      <c r="L96" s="2"/>
      <c r="M96" s="2"/>
      <c r="N96" s="126"/>
      <c r="O96" s="126"/>
      <c r="P96" s="126"/>
      <c r="Q96" s="2"/>
    </row>
    <row r="97" spans="2:17" customFormat="1" ht="15" hidden="1">
      <c r="B97" s="2"/>
      <c r="C97" s="206"/>
      <c r="D97" s="2"/>
      <c r="E97" s="2"/>
      <c r="F97" s="2"/>
      <c r="G97" s="2"/>
      <c r="H97" s="2"/>
      <c r="I97" s="2"/>
      <c r="J97" s="2"/>
      <c r="K97" s="2"/>
      <c r="L97" s="2"/>
      <c r="M97" s="2"/>
      <c r="N97" s="126"/>
      <c r="O97" s="126"/>
      <c r="P97" s="126"/>
      <c r="Q97" s="2"/>
    </row>
    <row r="98" spans="2:17" customFormat="1" ht="15" hidden="1">
      <c r="B98" s="2"/>
      <c r="C98" s="206"/>
      <c r="D98" s="2"/>
      <c r="E98" s="2"/>
      <c r="F98" s="2"/>
      <c r="G98" s="2"/>
      <c r="H98" s="2"/>
      <c r="I98" s="2"/>
      <c r="J98" s="2"/>
      <c r="K98" s="2"/>
      <c r="L98" s="2"/>
      <c r="M98" s="2"/>
      <c r="N98" s="126"/>
      <c r="O98" s="126"/>
      <c r="P98" s="126"/>
      <c r="Q98" s="2"/>
    </row>
    <row r="99" spans="2:17" customFormat="1" ht="15" hidden="1">
      <c r="B99" s="2"/>
      <c r="C99" s="206"/>
      <c r="D99" s="2"/>
      <c r="E99" s="2"/>
      <c r="F99" s="2"/>
      <c r="G99" s="2"/>
      <c r="H99" s="2"/>
      <c r="I99" s="2"/>
      <c r="J99" s="2"/>
      <c r="K99" s="2"/>
      <c r="L99" s="2"/>
      <c r="M99" s="2"/>
      <c r="N99" s="126"/>
      <c r="O99" s="126"/>
      <c r="P99" s="126"/>
      <c r="Q99" s="2"/>
    </row>
    <row r="100" spans="2:17" customFormat="1" ht="15" hidden="1">
      <c r="B100" s="2"/>
      <c r="C100" s="206"/>
      <c r="D100" s="2"/>
      <c r="E100" s="2"/>
      <c r="F100" s="2"/>
      <c r="G100" s="2"/>
      <c r="H100" s="2"/>
      <c r="I100" s="2"/>
      <c r="J100" s="2"/>
      <c r="K100" s="2"/>
      <c r="L100" s="2"/>
      <c r="M100" s="2"/>
      <c r="N100" s="126"/>
      <c r="O100" s="126"/>
      <c r="P100" s="126"/>
      <c r="Q100" s="2"/>
    </row>
    <row r="101" spans="2:17" customFormat="1" ht="15" hidden="1">
      <c r="B101" s="2"/>
      <c r="C101" s="206"/>
      <c r="D101" s="2"/>
      <c r="E101" s="2"/>
      <c r="F101" s="2"/>
      <c r="G101" s="2"/>
      <c r="H101" s="2"/>
      <c r="I101" s="2"/>
      <c r="J101" s="2"/>
      <c r="K101" s="2"/>
      <c r="L101" s="2"/>
      <c r="M101" s="2"/>
      <c r="N101" s="126"/>
      <c r="O101" s="126"/>
      <c r="P101" s="126"/>
      <c r="Q101" s="2"/>
    </row>
    <row r="102" spans="2:17" customFormat="1" ht="15" hidden="1">
      <c r="B102" s="2"/>
      <c r="C102" s="206"/>
      <c r="D102" s="2"/>
      <c r="E102" s="2"/>
      <c r="F102" s="2"/>
      <c r="G102" s="2"/>
      <c r="H102" s="2"/>
      <c r="I102" s="2"/>
      <c r="J102" s="2"/>
      <c r="K102" s="2"/>
      <c r="L102" s="2"/>
      <c r="M102" s="2"/>
      <c r="N102" s="126"/>
      <c r="O102" s="126"/>
      <c r="P102" s="126"/>
      <c r="Q102" s="2"/>
    </row>
    <row r="103" spans="2:17" customFormat="1" ht="15" hidden="1">
      <c r="B103" s="2"/>
      <c r="C103" s="206"/>
      <c r="D103" s="2"/>
      <c r="E103" s="2"/>
      <c r="F103" s="2"/>
      <c r="G103" s="2"/>
      <c r="H103" s="2"/>
      <c r="I103" s="2"/>
      <c r="J103" s="2"/>
      <c r="K103" s="2"/>
      <c r="L103" s="2"/>
      <c r="M103" s="2"/>
      <c r="N103" s="126"/>
      <c r="O103" s="126"/>
      <c r="P103" s="126"/>
      <c r="Q103" s="2"/>
    </row>
    <row r="104" spans="2:17" customFormat="1" ht="15" hidden="1">
      <c r="B104" s="2"/>
      <c r="C104" s="206"/>
      <c r="D104" s="2"/>
      <c r="E104" s="2"/>
      <c r="F104" s="2"/>
      <c r="G104" s="2"/>
      <c r="H104" s="2"/>
      <c r="I104" s="2"/>
      <c r="J104" s="2"/>
      <c r="K104" s="2"/>
      <c r="L104" s="2"/>
      <c r="M104" s="2"/>
      <c r="N104" s="126"/>
      <c r="O104" s="126"/>
      <c r="P104" s="126"/>
      <c r="Q104" s="2"/>
    </row>
    <row r="105" spans="2:17" customFormat="1" ht="15" hidden="1">
      <c r="B105" s="2"/>
      <c r="C105" s="206"/>
      <c r="D105" s="2"/>
      <c r="E105" s="2"/>
      <c r="F105" s="2"/>
      <c r="G105" s="2"/>
      <c r="H105" s="2"/>
      <c r="I105" s="2"/>
      <c r="J105" s="2"/>
      <c r="K105" s="2"/>
      <c r="L105" s="2"/>
      <c r="M105" s="2"/>
      <c r="N105" s="126"/>
      <c r="O105" s="126"/>
      <c r="P105" s="126"/>
      <c r="Q105" s="2"/>
    </row>
    <row r="106" spans="2:17" customFormat="1" ht="15" hidden="1">
      <c r="B106" s="2"/>
      <c r="C106" s="206"/>
      <c r="D106" s="2"/>
      <c r="E106" s="2"/>
      <c r="F106" s="2"/>
      <c r="G106" s="2"/>
      <c r="H106" s="2"/>
      <c r="I106" s="2"/>
      <c r="J106" s="2"/>
      <c r="K106" s="2"/>
      <c r="L106" s="2"/>
      <c r="M106" s="2"/>
      <c r="N106" s="126"/>
      <c r="O106" s="126"/>
      <c r="P106" s="126"/>
      <c r="Q106" s="2"/>
    </row>
    <row r="107" spans="2:17" customFormat="1" ht="15" hidden="1">
      <c r="B107" s="2"/>
      <c r="C107" s="206"/>
      <c r="D107" s="2"/>
      <c r="E107" s="2"/>
      <c r="F107" s="2"/>
      <c r="G107" s="2"/>
      <c r="H107" s="2"/>
      <c r="I107" s="2"/>
      <c r="J107" s="2"/>
      <c r="K107" s="2"/>
      <c r="L107" s="2"/>
      <c r="M107" s="2"/>
      <c r="N107" s="126"/>
      <c r="O107" s="126"/>
      <c r="P107" s="126"/>
      <c r="Q107" s="2"/>
    </row>
    <row r="108" spans="2:17" customFormat="1" ht="15" hidden="1">
      <c r="B108" s="2"/>
      <c r="C108" s="206"/>
      <c r="D108" s="2"/>
      <c r="E108" s="2"/>
      <c r="F108" s="2"/>
      <c r="G108" s="2"/>
      <c r="H108" s="2"/>
      <c r="I108" s="2"/>
      <c r="J108" s="2"/>
      <c r="K108" s="2"/>
      <c r="L108" s="2"/>
      <c r="M108" s="2"/>
      <c r="N108" s="126"/>
      <c r="O108" s="126"/>
      <c r="P108" s="126"/>
      <c r="Q108" s="2"/>
    </row>
    <row r="109" spans="2:17" customFormat="1" ht="15" hidden="1">
      <c r="B109" s="2"/>
      <c r="C109" s="206"/>
      <c r="D109" s="2"/>
      <c r="E109" s="2"/>
      <c r="F109" s="2"/>
      <c r="G109" s="2"/>
      <c r="H109" s="2"/>
      <c r="I109" s="2"/>
      <c r="J109" s="2"/>
      <c r="K109" s="2"/>
      <c r="L109" s="2"/>
      <c r="M109" s="2"/>
      <c r="N109" s="126"/>
      <c r="O109" s="126"/>
      <c r="P109" s="126"/>
      <c r="Q109" s="2"/>
    </row>
    <row r="110" spans="2:17" customFormat="1" ht="15" hidden="1">
      <c r="B110" s="2"/>
      <c r="C110" s="206"/>
      <c r="D110" s="2"/>
      <c r="E110" s="2"/>
      <c r="F110" s="2"/>
      <c r="G110" s="2"/>
      <c r="H110" s="2"/>
      <c r="I110" s="2"/>
      <c r="J110" s="2"/>
      <c r="K110" s="2"/>
      <c r="L110" s="2"/>
      <c r="M110" s="2"/>
      <c r="N110" s="126"/>
      <c r="O110" s="126"/>
      <c r="P110" s="126"/>
      <c r="Q110" s="2"/>
    </row>
    <row r="111" spans="2:17" customFormat="1" ht="15" hidden="1">
      <c r="B111" s="2"/>
      <c r="C111" s="206"/>
      <c r="D111" s="2"/>
      <c r="E111" s="2"/>
      <c r="F111" s="2"/>
      <c r="G111" s="2"/>
      <c r="H111" s="2"/>
      <c r="I111" s="2"/>
      <c r="J111" s="2"/>
      <c r="K111" s="2"/>
      <c r="L111" s="2"/>
      <c r="M111" s="2"/>
      <c r="N111" s="126"/>
      <c r="O111" s="126"/>
      <c r="P111" s="126"/>
      <c r="Q111" s="2"/>
    </row>
    <row r="112" spans="2:17" customFormat="1" ht="15" hidden="1">
      <c r="B112" s="2"/>
      <c r="C112" s="206"/>
      <c r="D112" s="2"/>
      <c r="E112" s="2"/>
      <c r="F112" s="2"/>
      <c r="G112" s="2"/>
      <c r="H112" s="2"/>
      <c r="I112" s="2"/>
      <c r="J112" s="2"/>
      <c r="K112" s="2"/>
      <c r="L112" s="2"/>
      <c r="M112" s="2"/>
      <c r="N112" s="126"/>
      <c r="O112" s="126"/>
      <c r="P112" s="126"/>
      <c r="Q112" s="2"/>
    </row>
    <row r="113" spans="2:17" customFormat="1" ht="15" hidden="1">
      <c r="B113" s="2"/>
      <c r="C113" s="206"/>
      <c r="D113" s="2"/>
      <c r="E113" s="2"/>
      <c r="F113" s="2"/>
      <c r="G113" s="2"/>
      <c r="H113" s="2"/>
      <c r="I113" s="2"/>
      <c r="J113" s="2"/>
      <c r="K113" s="2"/>
      <c r="L113" s="2"/>
      <c r="M113" s="2"/>
      <c r="N113" s="126"/>
      <c r="O113" s="126"/>
      <c r="P113" s="126"/>
      <c r="Q113" s="2"/>
    </row>
    <row r="114" spans="2:17" customFormat="1" ht="15" hidden="1">
      <c r="B114" s="2"/>
      <c r="C114" s="206"/>
      <c r="D114" s="2"/>
      <c r="E114" s="2"/>
      <c r="F114" s="2"/>
      <c r="G114" s="2"/>
      <c r="H114" s="2"/>
      <c r="I114" s="2"/>
      <c r="J114" s="2"/>
      <c r="K114" s="2"/>
      <c r="L114" s="2"/>
      <c r="M114" s="2"/>
      <c r="N114" s="126"/>
      <c r="O114" s="126"/>
      <c r="P114" s="126"/>
      <c r="Q114" s="2"/>
    </row>
    <row r="115" spans="2:17" customFormat="1" ht="15" hidden="1">
      <c r="B115" s="2"/>
      <c r="C115" s="206"/>
      <c r="D115" s="2"/>
      <c r="E115" s="2"/>
      <c r="F115" s="2"/>
      <c r="G115" s="2"/>
      <c r="H115" s="2"/>
      <c r="I115" s="2"/>
      <c r="J115" s="2"/>
      <c r="K115" s="2"/>
      <c r="L115" s="2"/>
      <c r="M115" s="2"/>
      <c r="N115" s="126"/>
      <c r="O115" s="126"/>
      <c r="P115" s="126"/>
      <c r="Q115" s="2"/>
    </row>
    <row r="116" spans="2:17" customFormat="1" ht="15" hidden="1">
      <c r="B116" s="2"/>
      <c r="C116" s="206"/>
      <c r="D116" s="2"/>
      <c r="E116" s="2"/>
      <c r="F116" s="2"/>
      <c r="G116" s="2"/>
      <c r="H116" s="2"/>
      <c r="I116" s="2"/>
      <c r="J116" s="2"/>
      <c r="K116" s="2"/>
      <c r="L116" s="2"/>
      <c r="M116" s="2"/>
      <c r="N116" s="126"/>
      <c r="O116" s="126"/>
      <c r="P116" s="126"/>
      <c r="Q116" s="2"/>
    </row>
    <row r="117" spans="2:17" customFormat="1" ht="15" hidden="1">
      <c r="B117" s="2"/>
      <c r="C117" s="206"/>
      <c r="D117" s="2"/>
      <c r="E117" s="2"/>
      <c r="F117" s="2"/>
      <c r="G117" s="2"/>
      <c r="H117" s="2"/>
      <c r="I117" s="2"/>
      <c r="J117" s="2"/>
      <c r="K117" s="2"/>
      <c r="L117" s="2"/>
      <c r="M117" s="2"/>
      <c r="N117" s="126"/>
      <c r="O117" s="126"/>
      <c r="P117" s="126"/>
      <c r="Q117" s="2"/>
    </row>
    <row r="118" spans="2:17" customFormat="1" ht="15" hidden="1">
      <c r="B118" s="2"/>
      <c r="C118" s="206"/>
      <c r="D118" s="2"/>
      <c r="E118" s="2"/>
      <c r="F118" s="2"/>
      <c r="G118" s="2"/>
      <c r="H118" s="2"/>
      <c r="I118" s="2"/>
      <c r="J118" s="2"/>
      <c r="K118" s="2"/>
      <c r="L118" s="2"/>
      <c r="M118" s="2"/>
      <c r="N118" s="126"/>
      <c r="O118" s="126"/>
      <c r="P118" s="126"/>
      <c r="Q118" s="2"/>
    </row>
    <row r="119" spans="2:17" customFormat="1" ht="15" hidden="1">
      <c r="B119" s="2"/>
      <c r="C119" s="206"/>
      <c r="D119" s="2"/>
      <c r="E119" s="2"/>
      <c r="F119" s="2"/>
      <c r="G119" s="2"/>
      <c r="H119" s="2"/>
      <c r="I119" s="2"/>
      <c r="J119" s="2"/>
      <c r="K119" s="2"/>
      <c r="L119" s="2"/>
      <c r="M119" s="2"/>
      <c r="N119" s="126"/>
      <c r="O119" s="126"/>
      <c r="P119" s="126"/>
      <c r="Q119" s="2"/>
    </row>
    <row r="120" spans="2:17" customFormat="1" ht="15" hidden="1">
      <c r="B120" s="2"/>
      <c r="C120" s="206"/>
      <c r="D120" s="2"/>
      <c r="E120" s="2"/>
      <c r="F120" s="2"/>
      <c r="G120" s="2"/>
      <c r="H120" s="2"/>
      <c r="I120" s="2"/>
      <c r="J120" s="2"/>
      <c r="K120" s="2"/>
      <c r="L120" s="2"/>
      <c r="M120" s="2"/>
      <c r="N120" s="126"/>
      <c r="O120" s="126"/>
      <c r="P120" s="126"/>
      <c r="Q120" s="2"/>
    </row>
    <row r="121" spans="2:17" customFormat="1" ht="15" hidden="1">
      <c r="B121" s="2"/>
      <c r="C121" s="206"/>
      <c r="D121" s="2"/>
      <c r="E121" s="2"/>
      <c r="F121" s="2"/>
      <c r="G121" s="2"/>
      <c r="H121" s="2"/>
      <c r="I121" s="2"/>
      <c r="J121" s="2"/>
      <c r="K121" s="2"/>
      <c r="L121" s="2"/>
      <c r="M121" s="2"/>
      <c r="N121" s="126"/>
      <c r="O121" s="126"/>
      <c r="P121" s="126"/>
      <c r="Q121" s="2"/>
    </row>
    <row r="122" spans="2:17" customFormat="1" ht="15" hidden="1">
      <c r="B122" s="2"/>
      <c r="C122" s="206"/>
      <c r="D122" s="2"/>
      <c r="E122" s="2"/>
      <c r="F122" s="2"/>
      <c r="G122" s="2"/>
      <c r="H122" s="2"/>
      <c r="I122" s="2"/>
      <c r="J122" s="2"/>
      <c r="K122" s="2"/>
      <c r="L122" s="2"/>
      <c r="M122" s="2"/>
      <c r="N122" s="126"/>
      <c r="O122" s="126"/>
      <c r="P122" s="126"/>
      <c r="Q122" s="2"/>
    </row>
    <row r="123" spans="2:17" customFormat="1" ht="15" hidden="1">
      <c r="B123" s="2"/>
      <c r="C123" s="206"/>
      <c r="D123" s="2"/>
      <c r="E123" s="2"/>
      <c r="F123" s="2"/>
      <c r="G123" s="2"/>
      <c r="H123" s="2"/>
      <c r="I123" s="2"/>
      <c r="J123" s="2"/>
      <c r="K123" s="2"/>
      <c r="L123" s="2"/>
      <c r="M123" s="2"/>
      <c r="N123" s="126"/>
      <c r="O123" s="126"/>
      <c r="P123" s="126"/>
      <c r="Q123" s="2"/>
    </row>
    <row r="124" spans="2:17" customFormat="1" ht="15" hidden="1">
      <c r="B124" s="2"/>
      <c r="C124" s="206"/>
      <c r="D124" s="2"/>
      <c r="E124" s="2"/>
      <c r="F124" s="2"/>
      <c r="G124" s="2"/>
      <c r="H124" s="2"/>
      <c r="I124" s="2"/>
      <c r="J124" s="2"/>
      <c r="K124" s="2"/>
      <c r="L124" s="2"/>
      <c r="M124" s="2"/>
      <c r="N124" s="126"/>
      <c r="O124" s="126"/>
      <c r="P124" s="126"/>
      <c r="Q124" s="2"/>
    </row>
    <row r="125" spans="2:17" customFormat="1" ht="15" hidden="1">
      <c r="B125" s="2"/>
      <c r="C125" s="206"/>
      <c r="D125" s="2"/>
      <c r="E125" s="2"/>
      <c r="F125" s="2"/>
      <c r="G125" s="2"/>
      <c r="H125" s="2"/>
      <c r="I125" s="2"/>
      <c r="J125" s="2"/>
      <c r="K125" s="2"/>
      <c r="L125" s="2"/>
      <c r="M125" s="2"/>
      <c r="N125" s="126"/>
      <c r="O125" s="126"/>
      <c r="P125" s="126"/>
      <c r="Q125" s="2"/>
    </row>
    <row r="126" spans="2:17" customFormat="1" ht="15" hidden="1">
      <c r="B126" s="2"/>
      <c r="C126" s="206"/>
      <c r="D126" s="2"/>
      <c r="E126" s="2"/>
      <c r="F126" s="2"/>
      <c r="G126" s="2"/>
      <c r="H126" s="2"/>
      <c r="I126" s="2"/>
      <c r="J126" s="2"/>
      <c r="K126" s="2"/>
      <c r="L126" s="2"/>
      <c r="M126" s="2"/>
      <c r="N126" s="126"/>
      <c r="O126" s="126"/>
      <c r="P126" s="126"/>
      <c r="Q126" s="2"/>
    </row>
    <row r="127" spans="2:17" customFormat="1" ht="15" hidden="1">
      <c r="B127" s="2"/>
      <c r="C127" s="206"/>
      <c r="D127" s="2"/>
      <c r="E127" s="2"/>
      <c r="F127" s="2"/>
      <c r="G127" s="2"/>
      <c r="H127" s="2"/>
      <c r="I127" s="2"/>
      <c r="J127" s="2"/>
      <c r="K127" s="2"/>
      <c r="L127" s="2"/>
      <c r="M127" s="2"/>
      <c r="N127" s="126"/>
      <c r="O127" s="126"/>
      <c r="P127" s="126"/>
      <c r="Q127" s="2"/>
    </row>
    <row r="128" spans="2:17" customFormat="1" ht="15" hidden="1">
      <c r="B128" s="2"/>
      <c r="C128" s="206"/>
      <c r="D128" s="2"/>
      <c r="E128" s="2"/>
      <c r="F128" s="2"/>
      <c r="G128" s="2"/>
      <c r="H128" s="2"/>
      <c r="I128" s="2"/>
      <c r="J128" s="2"/>
      <c r="K128" s="2"/>
      <c r="L128" s="2"/>
      <c r="M128" s="2"/>
      <c r="N128" s="126"/>
      <c r="O128" s="126"/>
      <c r="P128" s="126"/>
      <c r="Q128" s="2"/>
    </row>
    <row r="129" spans="2:17" customFormat="1" ht="15" hidden="1">
      <c r="B129" s="2"/>
      <c r="C129" s="206"/>
      <c r="D129" s="2"/>
      <c r="E129" s="2"/>
      <c r="F129" s="2"/>
      <c r="G129" s="2"/>
      <c r="H129" s="2"/>
      <c r="I129" s="2"/>
      <c r="J129" s="2"/>
      <c r="K129" s="2"/>
      <c r="L129" s="2"/>
      <c r="M129" s="2"/>
      <c r="N129" s="126"/>
      <c r="O129" s="126"/>
      <c r="P129" s="126"/>
      <c r="Q129" s="2"/>
    </row>
    <row r="130" spans="2:17" customFormat="1" ht="15" hidden="1">
      <c r="B130" s="2"/>
      <c r="C130" s="206"/>
      <c r="D130" s="2"/>
      <c r="E130" s="2"/>
      <c r="F130" s="2"/>
      <c r="G130" s="2"/>
      <c r="H130" s="2"/>
      <c r="I130" s="2"/>
      <c r="J130" s="2"/>
      <c r="K130" s="2"/>
      <c r="L130" s="2"/>
      <c r="M130" s="2"/>
      <c r="N130" s="126"/>
      <c r="O130" s="126"/>
      <c r="P130" s="126"/>
      <c r="Q130" s="2"/>
    </row>
    <row r="131" spans="2:17" customFormat="1" ht="15" hidden="1">
      <c r="B131" s="2"/>
      <c r="C131" s="206"/>
      <c r="D131" s="2"/>
      <c r="E131" s="2"/>
      <c r="F131" s="2"/>
      <c r="G131" s="2"/>
      <c r="H131" s="2"/>
      <c r="I131" s="2"/>
      <c r="J131" s="2"/>
      <c r="K131" s="2"/>
      <c r="L131" s="2"/>
      <c r="M131" s="2"/>
      <c r="N131" s="126"/>
      <c r="O131" s="126"/>
      <c r="P131" s="126"/>
      <c r="Q131" s="2"/>
    </row>
    <row r="132" spans="2:17" customFormat="1" ht="15" hidden="1">
      <c r="B132" s="2"/>
      <c r="C132" s="206"/>
      <c r="D132" s="2"/>
      <c r="E132" s="2"/>
      <c r="F132" s="2"/>
      <c r="G132" s="2"/>
      <c r="H132" s="2"/>
      <c r="I132" s="2"/>
      <c r="J132" s="2"/>
      <c r="K132" s="2"/>
      <c r="L132" s="2"/>
      <c r="M132" s="2"/>
      <c r="N132" s="126"/>
      <c r="O132" s="126"/>
      <c r="P132" s="126"/>
      <c r="Q132" s="2"/>
    </row>
    <row r="133" spans="2:17" customFormat="1" ht="15" hidden="1">
      <c r="B133" s="2"/>
      <c r="C133" s="206"/>
      <c r="D133" s="2"/>
      <c r="E133" s="2"/>
      <c r="F133" s="2"/>
      <c r="G133" s="2"/>
      <c r="H133" s="2"/>
      <c r="I133" s="2"/>
      <c r="J133" s="2"/>
      <c r="K133" s="2"/>
      <c r="L133" s="2"/>
      <c r="M133" s="2"/>
      <c r="N133" s="126"/>
      <c r="O133" s="126"/>
      <c r="P133" s="126"/>
      <c r="Q133" s="2"/>
    </row>
    <row r="134" spans="2:17" customFormat="1" ht="15" hidden="1">
      <c r="B134" s="2"/>
      <c r="C134" s="206"/>
      <c r="D134" s="2"/>
      <c r="E134" s="2"/>
      <c r="F134" s="2"/>
      <c r="G134" s="2"/>
      <c r="H134" s="2"/>
      <c r="I134" s="2"/>
      <c r="J134" s="2"/>
      <c r="K134" s="2"/>
      <c r="L134" s="2"/>
      <c r="M134" s="2"/>
      <c r="N134" s="126"/>
      <c r="O134" s="126"/>
      <c r="P134" s="126"/>
      <c r="Q134" s="2"/>
    </row>
    <row r="135" spans="2:17" customFormat="1" ht="15" hidden="1">
      <c r="B135" s="2"/>
      <c r="C135" s="206"/>
      <c r="D135" s="2"/>
      <c r="E135" s="2"/>
      <c r="F135" s="2"/>
      <c r="G135" s="2"/>
      <c r="H135" s="2"/>
      <c r="I135" s="2"/>
      <c r="J135" s="2"/>
      <c r="K135" s="2"/>
      <c r="L135" s="2"/>
      <c r="M135" s="2"/>
      <c r="N135" s="126"/>
      <c r="O135" s="126"/>
      <c r="P135" s="126"/>
      <c r="Q135" s="2"/>
    </row>
    <row r="136" spans="2:17" customFormat="1" ht="15" hidden="1">
      <c r="B136" s="2"/>
      <c r="C136" s="206"/>
      <c r="D136" s="2"/>
      <c r="E136" s="2"/>
      <c r="F136" s="2"/>
      <c r="G136" s="2"/>
      <c r="H136" s="2"/>
      <c r="I136" s="2"/>
      <c r="J136" s="2"/>
      <c r="K136" s="2"/>
      <c r="L136" s="2"/>
      <c r="M136" s="2"/>
      <c r="N136" s="126"/>
      <c r="O136" s="126"/>
      <c r="P136" s="126"/>
      <c r="Q136" s="2"/>
    </row>
    <row r="137" spans="2:17" customFormat="1" ht="15" hidden="1">
      <c r="B137" s="2"/>
      <c r="C137" s="206"/>
      <c r="D137" s="2"/>
      <c r="E137" s="2"/>
      <c r="F137" s="2"/>
      <c r="G137" s="2"/>
      <c r="H137" s="2"/>
      <c r="I137" s="2"/>
      <c r="J137" s="2"/>
      <c r="K137" s="2"/>
      <c r="L137" s="2"/>
      <c r="M137" s="2"/>
      <c r="N137" s="126"/>
      <c r="O137" s="126"/>
      <c r="P137" s="126"/>
      <c r="Q137" s="2"/>
    </row>
    <row r="138" spans="2:17" customFormat="1" ht="15" hidden="1">
      <c r="B138" s="2"/>
      <c r="C138" s="206"/>
      <c r="D138" s="2"/>
      <c r="E138" s="2"/>
      <c r="F138" s="2"/>
      <c r="G138" s="2"/>
      <c r="H138" s="2"/>
      <c r="I138" s="2"/>
      <c r="J138" s="2"/>
      <c r="K138" s="2"/>
      <c r="L138" s="2"/>
      <c r="M138" s="2"/>
      <c r="N138" s="126"/>
      <c r="O138" s="126"/>
      <c r="P138" s="126"/>
      <c r="Q138" s="2"/>
    </row>
    <row r="139" spans="2:17" customFormat="1" ht="15" hidden="1">
      <c r="B139" s="2"/>
      <c r="C139" s="206"/>
      <c r="D139" s="2"/>
      <c r="E139" s="2"/>
      <c r="F139" s="2"/>
      <c r="G139" s="2"/>
      <c r="H139" s="2"/>
      <c r="I139" s="2"/>
      <c r="J139" s="2"/>
      <c r="K139" s="2"/>
      <c r="L139" s="2"/>
      <c r="M139" s="2"/>
      <c r="N139" s="126"/>
      <c r="O139" s="126"/>
      <c r="P139" s="126"/>
      <c r="Q139" s="2"/>
    </row>
    <row r="140" spans="2:17" customFormat="1" ht="15" hidden="1">
      <c r="B140" s="2"/>
      <c r="C140" s="206"/>
      <c r="D140" s="2"/>
      <c r="E140" s="2"/>
      <c r="F140" s="2"/>
      <c r="G140" s="2"/>
      <c r="H140" s="2"/>
      <c r="I140" s="2"/>
      <c r="J140" s="2"/>
      <c r="K140" s="2"/>
      <c r="L140" s="2"/>
      <c r="M140" s="2"/>
      <c r="N140" s="126"/>
      <c r="O140" s="126"/>
      <c r="P140" s="126"/>
      <c r="Q140" s="2"/>
    </row>
    <row r="141" spans="2:17" customFormat="1" ht="15" hidden="1">
      <c r="B141" s="2"/>
      <c r="C141" s="206"/>
      <c r="D141" s="2"/>
      <c r="E141" s="2"/>
      <c r="F141" s="2"/>
      <c r="G141" s="2"/>
      <c r="H141" s="2"/>
      <c r="I141" s="2"/>
      <c r="J141" s="2"/>
      <c r="K141" s="2"/>
      <c r="L141" s="2"/>
      <c r="M141" s="2"/>
      <c r="N141" s="126"/>
      <c r="O141" s="126"/>
      <c r="P141" s="126"/>
      <c r="Q141" s="2"/>
    </row>
    <row r="142" spans="2:17" customFormat="1" ht="15" hidden="1">
      <c r="B142" s="2"/>
      <c r="C142" s="206"/>
      <c r="D142" s="2"/>
      <c r="E142" s="2"/>
      <c r="F142" s="2"/>
      <c r="G142" s="2"/>
      <c r="H142" s="2"/>
      <c r="I142" s="2"/>
      <c r="J142" s="2"/>
      <c r="K142" s="2"/>
      <c r="L142" s="2"/>
      <c r="M142" s="2"/>
      <c r="N142" s="126"/>
      <c r="O142" s="126"/>
      <c r="P142" s="126"/>
      <c r="Q142" s="2"/>
    </row>
    <row r="143" spans="2:17" customFormat="1" ht="15" hidden="1">
      <c r="B143" s="2"/>
      <c r="C143" s="206"/>
      <c r="D143" s="2"/>
      <c r="E143" s="2"/>
      <c r="F143" s="2"/>
      <c r="G143" s="2"/>
      <c r="H143" s="2"/>
      <c r="I143" s="2"/>
      <c r="J143" s="2"/>
      <c r="K143" s="2"/>
      <c r="L143" s="2"/>
      <c r="M143" s="2"/>
      <c r="N143" s="126"/>
      <c r="O143" s="126"/>
      <c r="P143" s="126"/>
      <c r="Q143" s="2"/>
    </row>
    <row r="144" spans="2:17" customFormat="1" ht="15" hidden="1">
      <c r="B144" s="2"/>
      <c r="C144" s="206"/>
      <c r="D144" s="2"/>
      <c r="E144" s="2"/>
      <c r="F144" s="2"/>
      <c r="G144" s="2"/>
      <c r="H144" s="2"/>
      <c r="I144" s="2"/>
      <c r="J144" s="2"/>
      <c r="K144" s="2"/>
      <c r="L144" s="2"/>
      <c r="M144" s="2"/>
      <c r="N144" s="126"/>
      <c r="O144" s="126"/>
      <c r="P144" s="126"/>
      <c r="Q144" s="2"/>
    </row>
    <row r="145" spans="2:17" customFormat="1" ht="15" hidden="1">
      <c r="B145" s="2"/>
      <c r="C145" s="206"/>
      <c r="D145" s="2"/>
      <c r="E145" s="2"/>
      <c r="F145" s="2"/>
      <c r="G145" s="2"/>
      <c r="H145" s="2"/>
      <c r="I145" s="2"/>
      <c r="J145" s="2"/>
      <c r="K145" s="2"/>
      <c r="L145" s="2"/>
      <c r="M145" s="2"/>
      <c r="N145" s="126"/>
      <c r="O145" s="126"/>
      <c r="P145" s="126"/>
      <c r="Q145" s="2"/>
    </row>
    <row r="146" spans="2:17" customFormat="1" ht="15" hidden="1">
      <c r="B146" s="2"/>
      <c r="C146" s="206"/>
      <c r="D146" s="2"/>
      <c r="E146" s="2"/>
      <c r="F146" s="2"/>
      <c r="G146" s="2"/>
      <c r="H146" s="2"/>
      <c r="I146" s="2"/>
      <c r="J146" s="2"/>
      <c r="K146" s="2"/>
      <c r="L146" s="2"/>
      <c r="M146" s="2"/>
      <c r="N146" s="126"/>
      <c r="O146" s="126"/>
      <c r="P146" s="126"/>
      <c r="Q146" s="2"/>
    </row>
    <row r="147" spans="2:17" customFormat="1" ht="15" hidden="1">
      <c r="B147" s="2"/>
      <c r="C147" s="206"/>
      <c r="D147" s="2"/>
      <c r="E147" s="2"/>
      <c r="F147" s="2"/>
      <c r="G147" s="2"/>
      <c r="H147" s="2"/>
      <c r="I147" s="2"/>
      <c r="J147" s="2"/>
      <c r="K147" s="2"/>
      <c r="L147" s="2"/>
      <c r="M147" s="2"/>
      <c r="N147" s="126"/>
      <c r="O147" s="126"/>
      <c r="P147" s="126"/>
      <c r="Q147" s="2"/>
    </row>
    <row r="148" spans="2:17" customFormat="1" ht="15" hidden="1">
      <c r="B148" s="2"/>
      <c r="C148" s="206"/>
      <c r="D148" s="2"/>
      <c r="E148" s="2"/>
      <c r="F148" s="2"/>
      <c r="G148" s="2"/>
      <c r="H148" s="2"/>
      <c r="I148" s="2"/>
      <c r="J148" s="2"/>
      <c r="K148" s="2"/>
      <c r="L148" s="2"/>
      <c r="M148" s="2"/>
      <c r="N148" s="126"/>
      <c r="O148" s="126"/>
      <c r="P148" s="126"/>
      <c r="Q148" s="2"/>
    </row>
    <row r="149" spans="2:17" customFormat="1" ht="15" hidden="1">
      <c r="B149" s="2"/>
      <c r="C149" s="206"/>
      <c r="D149" s="2"/>
      <c r="E149" s="2"/>
      <c r="F149" s="2"/>
      <c r="G149" s="2"/>
      <c r="H149" s="2"/>
      <c r="I149" s="2"/>
      <c r="J149" s="2"/>
      <c r="K149" s="2"/>
      <c r="L149" s="2"/>
      <c r="M149" s="2"/>
      <c r="N149" s="126"/>
      <c r="O149" s="126"/>
      <c r="P149" s="126"/>
      <c r="Q149" s="2"/>
    </row>
    <row r="150" spans="2:17" customFormat="1" ht="15" hidden="1">
      <c r="B150" s="2"/>
      <c r="C150" s="206"/>
      <c r="D150" s="2"/>
      <c r="E150" s="2"/>
      <c r="F150" s="2"/>
      <c r="G150" s="2"/>
      <c r="H150" s="2"/>
      <c r="I150" s="2"/>
      <c r="J150" s="2"/>
      <c r="K150" s="2"/>
      <c r="L150" s="2"/>
      <c r="M150" s="2"/>
      <c r="N150" s="126"/>
      <c r="O150" s="126"/>
      <c r="P150" s="126"/>
      <c r="Q150" s="2"/>
    </row>
    <row r="151" spans="2:17" customFormat="1" ht="15" hidden="1">
      <c r="B151" s="2"/>
      <c r="C151" s="206"/>
      <c r="D151" s="2"/>
      <c r="E151" s="2"/>
      <c r="F151" s="2"/>
      <c r="G151" s="2"/>
      <c r="H151" s="2"/>
      <c r="I151" s="2"/>
      <c r="J151" s="2"/>
      <c r="K151" s="2"/>
      <c r="L151" s="2"/>
      <c r="M151" s="2"/>
      <c r="N151" s="126"/>
      <c r="O151" s="126"/>
      <c r="P151" s="126"/>
      <c r="Q151" s="2"/>
    </row>
    <row r="152" spans="2:17" customFormat="1" ht="15" hidden="1">
      <c r="B152" s="2"/>
      <c r="C152" s="206"/>
      <c r="D152" s="2"/>
      <c r="E152" s="2"/>
      <c r="F152" s="2"/>
      <c r="G152" s="2"/>
      <c r="H152" s="2"/>
      <c r="I152" s="2"/>
      <c r="J152" s="2"/>
      <c r="K152" s="2"/>
      <c r="L152" s="2"/>
      <c r="M152" s="2"/>
      <c r="N152" s="126"/>
      <c r="O152" s="126"/>
      <c r="P152" s="126"/>
      <c r="Q152" s="2"/>
    </row>
    <row r="153" spans="2:17" customFormat="1" ht="15" hidden="1">
      <c r="B153" s="2"/>
      <c r="C153" s="206"/>
      <c r="D153" s="2"/>
      <c r="E153" s="2"/>
      <c r="F153" s="2"/>
      <c r="G153" s="2"/>
      <c r="H153" s="2"/>
      <c r="I153" s="2"/>
      <c r="J153" s="2"/>
      <c r="K153" s="2"/>
      <c r="L153" s="2"/>
      <c r="M153" s="2"/>
      <c r="N153" s="126"/>
      <c r="O153" s="126"/>
      <c r="P153" s="126"/>
      <c r="Q153" s="2"/>
    </row>
    <row r="154" spans="2:17" customFormat="1" ht="15" hidden="1">
      <c r="B154" s="2"/>
      <c r="C154" s="206"/>
      <c r="D154" s="2"/>
      <c r="E154" s="2"/>
      <c r="F154" s="2"/>
      <c r="G154" s="2"/>
      <c r="H154" s="2"/>
      <c r="I154" s="2"/>
      <c r="J154" s="2"/>
      <c r="K154" s="2"/>
      <c r="L154" s="2"/>
      <c r="M154" s="2"/>
      <c r="N154" s="126"/>
      <c r="O154" s="126"/>
      <c r="P154" s="126"/>
      <c r="Q154" s="2"/>
    </row>
    <row r="155" spans="2:17" customFormat="1" ht="15" hidden="1">
      <c r="B155" s="2"/>
      <c r="C155" s="206"/>
      <c r="D155" s="2"/>
      <c r="E155" s="2"/>
      <c r="F155" s="2"/>
      <c r="G155" s="2"/>
      <c r="H155" s="2"/>
      <c r="I155" s="2"/>
      <c r="J155" s="2"/>
      <c r="K155" s="2"/>
      <c r="L155" s="2"/>
      <c r="M155" s="2"/>
      <c r="N155" s="126"/>
      <c r="O155" s="126"/>
      <c r="P155" s="126"/>
      <c r="Q155" s="2"/>
    </row>
    <row r="156" spans="2:17" customFormat="1" ht="15" hidden="1">
      <c r="B156" s="2"/>
      <c r="C156" s="206"/>
      <c r="D156" s="2"/>
      <c r="E156" s="2"/>
      <c r="F156" s="2"/>
      <c r="G156" s="2"/>
      <c r="H156" s="2"/>
      <c r="I156" s="2"/>
      <c r="J156" s="2"/>
      <c r="K156" s="2"/>
      <c r="L156" s="2"/>
      <c r="M156" s="2"/>
      <c r="N156" s="126"/>
      <c r="O156" s="126"/>
      <c r="P156" s="126"/>
      <c r="Q156" s="2"/>
    </row>
    <row r="157" spans="2:17" customFormat="1" ht="15" hidden="1">
      <c r="B157" s="2"/>
      <c r="C157" s="206"/>
      <c r="D157" s="2"/>
      <c r="E157" s="2"/>
      <c r="F157" s="2"/>
      <c r="G157" s="2"/>
      <c r="H157" s="2"/>
      <c r="I157" s="2"/>
      <c r="J157" s="2"/>
      <c r="K157" s="2"/>
      <c r="L157" s="2"/>
      <c r="M157" s="2"/>
      <c r="N157" s="126"/>
      <c r="O157" s="126"/>
      <c r="P157" s="126"/>
      <c r="Q157" s="2"/>
    </row>
    <row r="158" spans="2:17" customFormat="1" ht="15" hidden="1">
      <c r="B158" s="2"/>
      <c r="C158" s="206"/>
      <c r="D158" s="2"/>
      <c r="E158" s="2"/>
      <c r="F158" s="2"/>
      <c r="G158" s="2"/>
      <c r="H158" s="2"/>
      <c r="I158" s="2"/>
      <c r="J158" s="2"/>
      <c r="K158" s="2"/>
      <c r="L158" s="2"/>
      <c r="M158" s="2"/>
      <c r="N158" s="126"/>
      <c r="O158" s="126"/>
      <c r="P158" s="126"/>
      <c r="Q158" s="2"/>
    </row>
    <row r="159" spans="2:17" customFormat="1" ht="15" hidden="1">
      <c r="B159" s="2"/>
      <c r="C159" s="206"/>
      <c r="D159" s="2"/>
      <c r="E159" s="2"/>
      <c r="F159" s="2"/>
      <c r="G159" s="2"/>
      <c r="H159" s="2"/>
      <c r="I159" s="2"/>
      <c r="J159" s="2"/>
      <c r="K159" s="2"/>
      <c r="L159" s="2"/>
      <c r="M159" s="2"/>
      <c r="N159" s="126"/>
      <c r="O159" s="126"/>
      <c r="P159" s="126"/>
      <c r="Q159" s="2"/>
    </row>
    <row r="160" spans="2:17" customFormat="1" ht="15" hidden="1">
      <c r="B160" s="2"/>
      <c r="C160" s="206"/>
      <c r="D160" s="2"/>
      <c r="E160" s="2"/>
      <c r="F160" s="2"/>
      <c r="G160" s="2"/>
      <c r="H160" s="2"/>
      <c r="I160" s="2"/>
      <c r="J160" s="2"/>
      <c r="K160" s="2"/>
      <c r="L160" s="2"/>
      <c r="M160" s="2"/>
      <c r="N160" s="126"/>
      <c r="O160" s="126"/>
      <c r="P160" s="126"/>
      <c r="Q160" s="2"/>
    </row>
    <row r="161" spans="2:17" customFormat="1" ht="15" hidden="1">
      <c r="B161" s="2"/>
      <c r="C161" s="206"/>
      <c r="D161" s="2"/>
      <c r="E161" s="2"/>
      <c r="F161" s="2"/>
      <c r="G161" s="2"/>
      <c r="H161" s="2"/>
      <c r="I161" s="2"/>
      <c r="J161" s="2"/>
      <c r="K161" s="2"/>
      <c r="L161" s="2"/>
      <c r="M161" s="2"/>
      <c r="N161" s="126"/>
      <c r="O161" s="126"/>
      <c r="P161" s="126"/>
      <c r="Q161" s="2"/>
    </row>
    <row r="162" spans="2:17" customFormat="1" ht="15" hidden="1">
      <c r="B162" s="2"/>
      <c r="C162" s="206"/>
      <c r="D162" s="2"/>
      <c r="E162" s="2"/>
      <c r="F162" s="2"/>
      <c r="G162" s="2"/>
      <c r="H162" s="2"/>
      <c r="I162" s="2"/>
      <c r="J162" s="2"/>
      <c r="K162" s="2"/>
      <c r="L162" s="2"/>
      <c r="M162" s="2"/>
      <c r="N162" s="126"/>
      <c r="O162" s="126"/>
      <c r="P162" s="126"/>
      <c r="Q162" s="2"/>
    </row>
    <row r="163" spans="2:17" customFormat="1" ht="15" hidden="1">
      <c r="B163" s="2"/>
      <c r="C163" s="206"/>
      <c r="D163" s="2"/>
      <c r="E163" s="2"/>
      <c r="F163" s="2"/>
      <c r="G163" s="2"/>
      <c r="H163" s="2"/>
      <c r="I163" s="2"/>
      <c r="J163" s="2"/>
      <c r="K163" s="2"/>
      <c r="L163" s="2"/>
      <c r="M163" s="2"/>
      <c r="N163" s="126"/>
      <c r="O163" s="126"/>
      <c r="P163" s="126"/>
      <c r="Q163" s="2"/>
    </row>
    <row r="164" spans="2:17" customFormat="1" ht="15" hidden="1">
      <c r="B164" s="2"/>
      <c r="C164" s="206"/>
      <c r="D164" s="2"/>
      <c r="E164" s="2"/>
      <c r="F164" s="2"/>
      <c r="G164" s="2"/>
      <c r="H164" s="2"/>
      <c r="I164" s="2"/>
      <c r="J164" s="2"/>
      <c r="K164" s="2"/>
      <c r="L164" s="2"/>
      <c r="M164" s="2"/>
      <c r="N164" s="126"/>
      <c r="O164" s="126"/>
      <c r="P164" s="126"/>
      <c r="Q164" s="2"/>
    </row>
    <row r="165" spans="2:17" customFormat="1" ht="15" hidden="1">
      <c r="B165" s="2"/>
      <c r="C165" s="206"/>
      <c r="D165" s="2"/>
      <c r="E165" s="2"/>
      <c r="F165" s="2"/>
      <c r="G165" s="2"/>
      <c r="H165" s="2"/>
      <c r="I165" s="2"/>
      <c r="J165" s="2"/>
      <c r="K165" s="2"/>
      <c r="L165" s="2"/>
      <c r="M165" s="2"/>
      <c r="N165" s="126"/>
      <c r="O165" s="126"/>
      <c r="P165" s="126"/>
      <c r="Q165" s="2"/>
    </row>
    <row r="166" spans="2:17" customFormat="1" ht="15" hidden="1">
      <c r="B166" s="2"/>
      <c r="C166" s="206"/>
      <c r="D166" s="2"/>
      <c r="E166" s="2"/>
      <c r="F166" s="2"/>
      <c r="G166" s="2"/>
      <c r="H166" s="2"/>
      <c r="I166" s="2"/>
      <c r="J166" s="2"/>
      <c r="K166" s="2"/>
      <c r="L166" s="2"/>
      <c r="M166" s="2"/>
      <c r="N166" s="126"/>
      <c r="O166" s="126"/>
      <c r="P166" s="126"/>
      <c r="Q166" s="2"/>
    </row>
    <row r="167" spans="2:17" customFormat="1" ht="15" hidden="1">
      <c r="B167" s="2"/>
      <c r="C167" s="206"/>
      <c r="D167" s="2"/>
      <c r="E167" s="2"/>
      <c r="F167" s="2"/>
      <c r="G167" s="2"/>
      <c r="H167" s="2"/>
      <c r="I167" s="2"/>
      <c r="J167" s="2"/>
      <c r="K167" s="2"/>
      <c r="L167" s="2"/>
      <c r="M167" s="2"/>
      <c r="N167" s="126"/>
      <c r="O167" s="126"/>
      <c r="P167" s="126"/>
      <c r="Q167" s="2"/>
    </row>
    <row r="168" spans="2:17" customFormat="1" ht="15" hidden="1">
      <c r="B168" s="2"/>
      <c r="C168" s="206"/>
      <c r="D168" s="2"/>
      <c r="E168" s="2"/>
      <c r="F168" s="2"/>
      <c r="G168" s="2"/>
      <c r="H168" s="2"/>
      <c r="I168" s="2"/>
      <c r="J168" s="2"/>
      <c r="K168" s="2"/>
      <c r="L168" s="2"/>
      <c r="M168" s="2"/>
      <c r="N168" s="126"/>
      <c r="O168" s="126"/>
      <c r="P168" s="126"/>
      <c r="Q168" s="2"/>
    </row>
    <row r="169" spans="2:17" customFormat="1" ht="15" hidden="1">
      <c r="B169" s="2"/>
      <c r="C169" s="206"/>
      <c r="D169" s="2"/>
      <c r="E169" s="2"/>
      <c r="F169" s="2"/>
      <c r="G169" s="2"/>
      <c r="H169" s="2"/>
      <c r="I169" s="2"/>
      <c r="J169" s="2"/>
      <c r="K169" s="2"/>
      <c r="L169" s="2"/>
      <c r="M169" s="2"/>
      <c r="N169" s="126"/>
      <c r="O169" s="126"/>
      <c r="P169" s="126"/>
      <c r="Q169" s="2"/>
    </row>
    <row r="170" spans="2:17" customFormat="1" ht="15" hidden="1">
      <c r="B170" s="2"/>
      <c r="C170" s="206"/>
      <c r="D170" s="2"/>
      <c r="E170" s="2"/>
      <c r="F170" s="2"/>
      <c r="G170" s="2"/>
      <c r="H170" s="2"/>
      <c r="I170" s="2"/>
      <c r="J170" s="2"/>
      <c r="K170" s="2"/>
      <c r="L170" s="2"/>
      <c r="M170" s="2"/>
      <c r="N170" s="126"/>
      <c r="O170" s="126"/>
      <c r="P170" s="126"/>
      <c r="Q170" s="2"/>
    </row>
    <row r="171" spans="2:17" customFormat="1" ht="15" hidden="1">
      <c r="B171" s="2"/>
      <c r="C171" s="206"/>
      <c r="D171" s="2"/>
      <c r="E171" s="2"/>
      <c r="F171" s="2"/>
      <c r="G171" s="2"/>
      <c r="H171" s="2"/>
      <c r="I171" s="2"/>
      <c r="J171" s="2"/>
      <c r="K171" s="2"/>
      <c r="L171" s="2"/>
      <c r="M171" s="2"/>
      <c r="N171" s="126"/>
      <c r="O171" s="126"/>
      <c r="P171" s="126"/>
      <c r="Q171" s="2"/>
    </row>
    <row r="172" spans="2:17" customFormat="1" ht="15" hidden="1">
      <c r="B172" s="2"/>
      <c r="C172" s="206"/>
      <c r="D172" s="2"/>
      <c r="E172" s="2"/>
      <c r="F172" s="2"/>
      <c r="G172" s="2"/>
      <c r="H172" s="2"/>
      <c r="I172" s="2"/>
      <c r="J172" s="2"/>
      <c r="K172" s="2"/>
      <c r="L172" s="2"/>
      <c r="M172" s="2"/>
      <c r="N172" s="126"/>
      <c r="O172" s="126"/>
      <c r="P172" s="126"/>
      <c r="Q172" s="2"/>
    </row>
    <row r="173" spans="2:17" customFormat="1" ht="15" hidden="1">
      <c r="B173" s="2"/>
      <c r="C173" s="206"/>
      <c r="D173" s="2"/>
      <c r="E173" s="2"/>
      <c r="F173" s="2"/>
      <c r="G173" s="2"/>
      <c r="H173" s="2"/>
      <c r="I173" s="2"/>
      <c r="J173" s="2"/>
      <c r="K173" s="2"/>
      <c r="L173" s="2"/>
      <c r="M173" s="2"/>
      <c r="N173" s="126"/>
      <c r="O173" s="126"/>
      <c r="P173" s="126"/>
      <c r="Q173" s="2"/>
    </row>
    <row r="174" spans="2:17" customFormat="1" ht="15" hidden="1">
      <c r="B174" s="2"/>
      <c r="C174" s="206"/>
      <c r="D174" s="2"/>
      <c r="E174" s="2"/>
      <c r="F174" s="2"/>
      <c r="G174" s="2"/>
      <c r="H174" s="2"/>
      <c r="I174" s="2"/>
      <c r="J174" s="2"/>
      <c r="K174" s="2"/>
      <c r="L174" s="2"/>
      <c r="M174" s="2"/>
      <c r="N174" s="126"/>
      <c r="O174" s="126"/>
      <c r="P174" s="126"/>
      <c r="Q174" s="2"/>
    </row>
    <row r="175" spans="2:17" customFormat="1" ht="15" hidden="1">
      <c r="B175" s="2"/>
      <c r="C175" s="206"/>
      <c r="D175" s="2"/>
      <c r="E175" s="2"/>
      <c r="F175" s="2"/>
      <c r="G175" s="2"/>
      <c r="H175" s="2"/>
      <c r="I175" s="2"/>
      <c r="J175" s="2"/>
      <c r="K175" s="2"/>
      <c r="L175" s="2"/>
      <c r="M175" s="2"/>
      <c r="N175" s="126"/>
      <c r="O175" s="126"/>
      <c r="P175" s="126"/>
      <c r="Q175" s="2"/>
    </row>
    <row r="176" spans="2:17" customFormat="1" ht="15" hidden="1">
      <c r="B176" s="2"/>
      <c r="C176" s="206"/>
      <c r="D176" s="2"/>
      <c r="E176" s="2"/>
      <c r="F176" s="2"/>
      <c r="G176" s="2"/>
      <c r="H176" s="2"/>
      <c r="I176" s="2"/>
      <c r="J176" s="2"/>
      <c r="K176" s="2"/>
      <c r="L176" s="2"/>
      <c r="M176" s="2"/>
      <c r="N176" s="126"/>
      <c r="O176" s="126"/>
      <c r="P176" s="126"/>
      <c r="Q176" s="2"/>
    </row>
    <row r="177" spans="2:17" customFormat="1" ht="15" hidden="1">
      <c r="B177" s="2"/>
      <c r="C177" s="206"/>
      <c r="D177" s="2"/>
      <c r="E177" s="2"/>
      <c r="F177" s="2"/>
      <c r="G177" s="2"/>
      <c r="H177" s="2"/>
      <c r="I177" s="2"/>
      <c r="J177" s="2"/>
      <c r="K177" s="2"/>
      <c r="L177" s="2"/>
      <c r="M177" s="2"/>
      <c r="N177" s="126"/>
      <c r="O177" s="126"/>
      <c r="P177" s="126"/>
      <c r="Q177" s="2"/>
    </row>
    <row r="178" spans="2:17" customFormat="1" ht="15" hidden="1">
      <c r="B178" s="2"/>
      <c r="C178" s="206"/>
      <c r="D178" s="2"/>
      <c r="E178" s="2"/>
      <c r="F178" s="2"/>
      <c r="G178" s="2"/>
      <c r="H178" s="2"/>
      <c r="I178" s="2"/>
      <c r="J178" s="2"/>
      <c r="K178" s="2"/>
      <c r="L178" s="2"/>
      <c r="M178" s="2"/>
      <c r="N178" s="126"/>
      <c r="O178" s="126"/>
      <c r="P178" s="126"/>
      <c r="Q178" s="2"/>
    </row>
    <row r="179" spans="2:17" customFormat="1" ht="15" hidden="1">
      <c r="B179" s="2"/>
      <c r="C179" s="206"/>
      <c r="D179" s="2"/>
      <c r="E179" s="2"/>
      <c r="F179" s="2"/>
      <c r="G179" s="2"/>
      <c r="H179" s="2"/>
      <c r="I179" s="2"/>
      <c r="J179" s="2"/>
      <c r="K179" s="2"/>
      <c r="L179" s="2"/>
      <c r="M179" s="2"/>
      <c r="N179" s="126"/>
      <c r="O179" s="126"/>
      <c r="P179" s="126"/>
      <c r="Q179" s="2"/>
    </row>
    <row r="180" spans="2:17" customFormat="1" ht="15" hidden="1">
      <c r="B180" s="2"/>
      <c r="C180" s="206"/>
      <c r="D180" s="2"/>
      <c r="E180" s="2"/>
      <c r="F180" s="2"/>
      <c r="G180" s="2"/>
      <c r="H180" s="2"/>
      <c r="I180" s="2"/>
      <c r="J180" s="2"/>
      <c r="K180" s="2"/>
      <c r="L180" s="2"/>
      <c r="M180" s="2"/>
      <c r="N180" s="126"/>
      <c r="O180" s="126"/>
      <c r="P180" s="126"/>
      <c r="Q180" s="2"/>
    </row>
    <row r="181" spans="2:17" customFormat="1" ht="15" hidden="1">
      <c r="B181" s="2"/>
      <c r="C181" s="206"/>
      <c r="D181" s="2"/>
      <c r="E181" s="2"/>
      <c r="F181" s="2"/>
      <c r="G181" s="2"/>
      <c r="H181" s="2"/>
      <c r="I181" s="2"/>
      <c r="J181" s="2"/>
      <c r="K181" s="2"/>
      <c r="L181" s="2"/>
      <c r="M181" s="2"/>
      <c r="N181" s="126"/>
      <c r="O181" s="126"/>
      <c r="P181" s="126"/>
      <c r="Q181" s="2"/>
    </row>
    <row r="182" spans="2:17" customFormat="1" ht="15" hidden="1">
      <c r="B182" s="2"/>
      <c r="C182" s="206"/>
      <c r="D182" s="2"/>
      <c r="E182" s="2"/>
      <c r="F182" s="2"/>
      <c r="G182" s="2"/>
      <c r="H182" s="2"/>
      <c r="I182" s="2"/>
      <c r="J182" s="2"/>
      <c r="K182" s="2"/>
      <c r="L182" s="2"/>
      <c r="M182" s="2"/>
      <c r="N182" s="126"/>
      <c r="O182" s="126"/>
      <c r="P182" s="126"/>
      <c r="Q182" s="2"/>
    </row>
    <row r="183" spans="2:17" customFormat="1" ht="15" hidden="1">
      <c r="B183" s="2"/>
      <c r="C183" s="206"/>
      <c r="D183" s="2"/>
      <c r="E183" s="2"/>
      <c r="F183" s="2"/>
      <c r="G183" s="2"/>
      <c r="H183" s="2"/>
      <c r="I183" s="2"/>
      <c r="J183" s="2"/>
      <c r="K183" s="2"/>
      <c r="L183" s="2"/>
      <c r="M183" s="2"/>
      <c r="N183" s="126"/>
      <c r="O183" s="126"/>
      <c r="P183" s="126"/>
      <c r="Q183" s="2"/>
    </row>
    <row r="184" spans="2:17" customFormat="1" ht="15" hidden="1">
      <c r="B184" s="2"/>
      <c r="C184" s="206"/>
      <c r="D184" s="2"/>
      <c r="E184" s="2"/>
      <c r="F184" s="2"/>
      <c r="G184" s="2"/>
      <c r="H184" s="2"/>
      <c r="I184" s="2"/>
      <c r="J184" s="2"/>
      <c r="K184" s="2"/>
      <c r="L184" s="2"/>
      <c r="M184" s="2"/>
      <c r="N184" s="126"/>
      <c r="O184" s="126"/>
      <c r="P184" s="126"/>
      <c r="Q184" s="2"/>
    </row>
    <row r="185" spans="2:17" customFormat="1" ht="15" hidden="1">
      <c r="B185" s="2"/>
      <c r="C185" s="206"/>
      <c r="D185" s="2"/>
      <c r="E185" s="2"/>
      <c r="F185" s="2"/>
      <c r="G185" s="2"/>
      <c r="H185" s="2"/>
      <c r="I185" s="2"/>
      <c r="J185" s="2"/>
      <c r="K185" s="2"/>
      <c r="L185" s="2"/>
      <c r="M185" s="2"/>
      <c r="N185" s="126"/>
      <c r="O185" s="126"/>
      <c r="P185" s="126"/>
      <c r="Q185" s="2"/>
    </row>
    <row r="186" spans="2:17" customFormat="1" ht="15" hidden="1">
      <c r="B186" s="2"/>
      <c r="C186" s="206"/>
      <c r="D186" s="2"/>
      <c r="E186" s="2"/>
      <c r="F186" s="2"/>
      <c r="G186" s="2"/>
      <c r="H186" s="2"/>
      <c r="I186" s="2"/>
      <c r="J186" s="2"/>
      <c r="K186" s="2"/>
      <c r="L186" s="2"/>
      <c r="M186" s="2"/>
      <c r="N186" s="126"/>
      <c r="O186" s="126"/>
      <c r="P186" s="126"/>
      <c r="Q186" s="2"/>
    </row>
    <row r="187" spans="2:17" customFormat="1" ht="15" hidden="1">
      <c r="B187" s="2"/>
      <c r="C187" s="206"/>
      <c r="D187" s="2"/>
      <c r="E187" s="2"/>
      <c r="F187" s="2"/>
      <c r="G187" s="2"/>
      <c r="H187" s="2"/>
      <c r="I187" s="2"/>
      <c r="J187" s="2"/>
      <c r="K187" s="2"/>
      <c r="L187" s="2"/>
      <c r="M187" s="2"/>
      <c r="N187" s="126"/>
      <c r="O187" s="126"/>
      <c r="P187" s="126"/>
      <c r="Q187" s="2"/>
    </row>
    <row r="188" spans="2:17" customFormat="1" ht="15" hidden="1">
      <c r="B188" s="2"/>
      <c r="C188" s="206"/>
      <c r="D188" s="2"/>
      <c r="E188" s="2"/>
      <c r="F188" s="2"/>
      <c r="G188" s="2"/>
      <c r="H188" s="2"/>
      <c r="I188" s="2"/>
      <c r="J188" s="2"/>
      <c r="K188" s="2"/>
      <c r="L188" s="2"/>
      <c r="M188" s="2"/>
      <c r="N188" s="126"/>
      <c r="O188" s="126"/>
      <c r="P188" s="126"/>
      <c r="Q188" s="2"/>
    </row>
    <row r="189" spans="2:17" customFormat="1" ht="15" hidden="1">
      <c r="B189" s="2"/>
      <c r="C189" s="206"/>
      <c r="D189" s="2"/>
      <c r="E189" s="2"/>
      <c r="F189" s="2"/>
      <c r="G189" s="2"/>
      <c r="H189" s="2"/>
      <c r="I189" s="2"/>
      <c r="J189" s="2"/>
      <c r="K189" s="2"/>
      <c r="L189" s="2"/>
      <c r="M189" s="2"/>
      <c r="N189" s="126"/>
      <c r="O189" s="126"/>
      <c r="P189" s="126"/>
      <c r="Q189" s="2"/>
    </row>
    <row r="190" spans="2:17" customFormat="1" ht="15" hidden="1">
      <c r="B190" s="2"/>
      <c r="C190" s="206"/>
      <c r="D190" s="2"/>
      <c r="E190" s="2"/>
      <c r="F190" s="2"/>
      <c r="G190" s="2"/>
      <c r="H190" s="2"/>
      <c r="I190" s="2"/>
      <c r="J190" s="2"/>
      <c r="K190" s="2"/>
      <c r="L190" s="2"/>
      <c r="M190" s="2"/>
      <c r="N190" s="126"/>
      <c r="O190" s="126"/>
      <c r="P190" s="126"/>
      <c r="Q190" s="2"/>
    </row>
    <row r="191" spans="2:17" customFormat="1" ht="15" hidden="1">
      <c r="B191" s="2"/>
      <c r="C191" s="206"/>
      <c r="D191" s="2"/>
      <c r="E191" s="2"/>
      <c r="F191" s="2"/>
      <c r="G191" s="2"/>
      <c r="H191" s="2"/>
      <c r="I191" s="2"/>
      <c r="J191" s="2"/>
      <c r="K191" s="2"/>
      <c r="L191" s="2"/>
      <c r="M191" s="2"/>
      <c r="N191" s="126"/>
      <c r="O191" s="126"/>
      <c r="P191" s="126"/>
      <c r="Q191" s="2"/>
    </row>
    <row r="192" spans="2:17" customFormat="1" ht="15" hidden="1">
      <c r="B192" s="2"/>
      <c r="C192" s="206"/>
      <c r="D192" s="2"/>
      <c r="E192" s="2"/>
      <c r="F192" s="2"/>
      <c r="G192" s="2"/>
      <c r="H192" s="2"/>
      <c r="I192" s="2"/>
      <c r="J192" s="2"/>
      <c r="K192" s="2"/>
      <c r="L192" s="2"/>
      <c r="M192" s="2"/>
      <c r="N192" s="126"/>
      <c r="O192" s="126"/>
      <c r="P192" s="126"/>
      <c r="Q192" s="2"/>
    </row>
    <row r="193" spans="2:17" customFormat="1" ht="15" hidden="1">
      <c r="B193" s="2"/>
      <c r="C193" s="206"/>
      <c r="D193" s="2"/>
      <c r="E193" s="2"/>
      <c r="F193" s="2"/>
      <c r="G193" s="2"/>
      <c r="H193" s="2"/>
      <c r="I193" s="2"/>
      <c r="J193" s="2"/>
      <c r="K193" s="2"/>
      <c r="L193" s="2"/>
      <c r="M193" s="2"/>
      <c r="N193" s="126"/>
      <c r="O193" s="126"/>
      <c r="P193" s="126"/>
      <c r="Q193" s="2"/>
    </row>
    <row r="194" spans="2:17" customFormat="1" ht="15" hidden="1">
      <c r="B194" s="2"/>
      <c r="C194" s="206"/>
      <c r="D194" s="2"/>
      <c r="E194" s="2"/>
      <c r="F194" s="2"/>
      <c r="G194" s="2"/>
      <c r="H194" s="2"/>
      <c r="I194" s="2"/>
      <c r="J194" s="2"/>
      <c r="K194" s="2"/>
      <c r="L194" s="2"/>
      <c r="M194" s="2"/>
      <c r="N194" s="126"/>
      <c r="O194" s="126"/>
      <c r="P194" s="126"/>
      <c r="Q194" s="2"/>
    </row>
    <row r="195" spans="2:17" customFormat="1" ht="15" hidden="1">
      <c r="B195" s="2"/>
      <c r="C195" s="206"/>
      <c r="D195" s="2"/>
      <c r="E195" s="2"/>
      <c r="F195" s="2"/>
      <c r="G195" s="2"/>
      <c r="H195" s="2"/>
      <c r="I195" s="2"/>
      <c r="J195" s="2"/>
      <c r="K195" s="2"/>
      <c r="L195" s="2"/>
      <c r="M195" s="2"/>
      <c r="N195" s="126"/>
      <c r="O195" s="126"/>
      <c r="P195" s="126"/>
      <c r="Q195" s="2"/>
    </row>
    <row r="196" spans="2:17" customFormat="1" ht="15" hidden="1">
      <c r="B196" s="2"/>
      <c r="C196" s="206"/>
      <c r="D196" s="2"/>
      <c r="E196" s="2"/>
      <c r="F196" s="2"/>
      <c r="G196" s="2"/>
      <c r="H196" s="2"/>
      <c r="I196" s="2"/>
      <c r="J196" s="2"/>
      <c r="K196" s="2"/>
      <c r="L196" s="2"/>
      <c r="M196" s="2"/>
      <c r="N196" s="126"/>
      <c r="O196" s="126"/>
      <c r="P196" s="126"/>
      <c r="Q196" s="2"/>
    </row>
    <row r="197" spans="2:17" customFormat="1" ht="15" hidden="1">
      <c r="B197" s="2"/>
      <c r="C197" s="206"/>
      <c r="D197" s="2"/>
      <c r="E197" s="2"/>
      <c r="F197" s="2"/>
      <c r="G197" s="2"/>
      <c r="H197" s="2"/>
      <c r="I197" s="2"/>
      <c r="J197" s="2"/>
      <c r="K197" s="2"/>
      <c r="L197" s="2"/>
      <c r="M197" s="2"/>
      <c r="N197" s="126"/>
      <c r="O197" s="126"/>
      <c r="P197" s="126"/>
      <c r="Q197" s="2"/>
    </row>
    <row r="198" spans="2:17" customFormat="1" ht="15" hidden="1">
      <c r="B198" s="2"/>
      <c r="C198" s="206"/>
      <c r="D198" s="2"/>
      <c r="E198" s="2"/>
      <c r="F198" s="2"/>
      <c r="G198" s="2"/>
      <c r="H198" s="2"/>
      <c r="I198" s="2"/>
      <c r="J198" s="2"/>
      <c r="K198" s="2"/>
      <c r="L198" s="2"/>
      <c r="M198" s="2"/>
      <c r="N198" s="126"/>
      <c r="O198" s="126"/>
      <c r="P198" s="126"/>
      <c r="Q198" s="2"/>
    </row>
    <row r="199" spans="2:17" customFormat="1" ht="15" hidden="1">
      <c r="B199" s="2"/>
      <c r="C199" s="206"/>
      <c r="D199" s="2"/>
      <c r="E199" s="2"/>
      <c r="F199" s="2"/>
      <c r="G199" s="2"/>
      <c r="H199" s="2"/>
      <c r="I199" s="2"/>
      <c r="J199" s="2"/>
      <c r="K199" s="2"/>
      <c r="L199" s="2"/>
      <c r="M199" s="2"/>
      <c r="N199" s="126"/>
      <c r="O199" s="126"/>
      <c r="P199" s="126"/>
      <c r="Q199" s="2"/>
    </row>
    <row r="200" spans="2:17" customFormat="1" ht="15" hidden="1">
      <c r="B200" s="2"/>
      <c r="C200" s="206"/>
      <c r="D200" s="2"/>
      <c r="E200" s="2"/>
      <c r="F200" s="2"/>
      <c r="G200" s="2"/>
      <c r="H200" s="2"/>
      <c r="I200" s="2"/>
      <c r="J200" s="2"/>
      <c r="K200" s="2"/>
      <c r="L200" s="2"/>
      <c r="M200" s="2"/>
      <c r="N200" s="126"/>
      <c r="O200" s="126"/>
      <c r="P200" s="126"/>
      <c r="Q200" s="2"/>
    </row>
    <row r="201" spans="2:17" customFormat="1" ht="15" hidden="1">
      <c r="B201" s="2"/>
      <c r="C201" s="206"/>
      <c r="D201" s="2"/>
      <c r="E201" s="2"/>
      <c r="F201" s="2"/>
      <c r="G201" s="2"/>
      <c r="H201" s="2"/>
      <c r="I201" s="2"/>
      <c r="J201" s="2"/>
      <c r="K201" s="2"/>
      <c r="L201" s="2"/>
      <c r="M201" s="2"/>
      <c r="N201" s="126"/>
      <c r="O201" s="126"/>
      <c r="P201" s="126"/>
      <c r="Q201" s="2"/>
    </row>
    <row r="202" spans="2:17" customFormat="1" ht="15" hidden="1">
      <c r="B202" s="2"/>
      <c r="C202" s="206"/>
      <c r="D202" s="2"/>
      <c r="E202" s="2"/>
      <c r="F202" s="2"/>
      <c r="G202" s="2"/>
      <c r="H202" s="2"/>
      <c r="I202" s="2"/>
      <c r="J202" s="2"/>
      <c r="K202" s="2"/>
      <c r="L202" s="2"/>
      <c r="M202" s="2"/>
      <c r="N202" s="126"/>
      <c r="O202" s="126"/>
      <c r="P202" s="126"/>
      <c r="Q202" s="2"/>
    </row>
    <row r="203" spans="2:17" customFormat="1" ht="15" hidden="1">
      <c r="B203" s="2"/>
      <c r="C203" s="206"/>
      <c r="D203" s="2"/>
      <c r="E203" s="2"/>
      <c r="F203" s="2"/>
      <c r="G203" s="2"/>
      <c r="H203" s="2"/>
      <c r="I203" s="2"/>
      <c r="J203" s="2"/>
      <c r="K203" s="2"/>
      <c r="L203" s="2"/>
      <c r="M203" s="2"/>
      <c r="N203" s="126"/>
      <c r="O203" s="126"/>
      <c r="P203" s="126"/>
      <c r="Q203" s="2"/>
    </row>
    <row r="204" spans="2:17" customFormat="1" ht="15" hidden="1">
      <c r="B204" s="2"/>
      <c r="C204" s="206"/>
      <c r="D204" s="2"/>
      <c r="E204" s="2"/>
      <c r="F204" s="2"/>
      <c r="G204" s="2"/>
      <c r="H204" s="2"/>
      <c r="I204" s="2"/>
      <c r="J204" s="2"/>
      <c r="K204" s="2"/>
      <c r="L204" s="2"/>
      <c r="M204" s="2"/>
      <c r="N204" s="126"/>
      <c r="O204" s="126"/>
      <c r="P204" s="126"/>
      <c r="Q204" s="2"/>
    </row>
    <row r="205" spans="2:17" customFormat="1" ht="15" hidden="1">
      <c r="B205" s="2"/>
      <c r="C205" s="206"/>
      <c r="D205" s="2"/>
      <c r="E205" s="2"/>
      <c r="F205" s="2"/>
      <c r="G205" s="2"/>
      <c r="H205" s="2"/>
      <c r="I205" s="2"/>
      <c r="J205" s="2"/>
      <c r="K205" s="2"/>
      <c r="L205" s="2"/>
      <c r="M205" s="2"/>
      <c r="N205" s="126"/>
      <c r="O205" s="126"/>
      <c r="P205" s="126"/>
      <c r="Q205" s="2"/>
    </row>
    <row r="206" spans="2:17" customFormat="1" ht="15" hidden="1">
      <c r="B206" s="2"/>
      <c r="C206" s="206"/>
      <c r="D206" s="2"/>
      <c r="E206" s="2"/>
      <c r="F206" s="2"/>
      <c r="G206" s="2"/>
      <c r="H206" s="2"/>
      <c r="I206" s="2"/>
      <c r="J206" s="2"/>
      <c r="K206" s="2"/>
      <c r="L206" s="2"/>
      <c r="M206" s="2"/>
      <c r="N206" s="126"/>
      <c r="O206" s="126"/>
      <c r="P206" s="126"/>
      <c r="Q206" s="2"/>
    </row>
    <row r="207" spans="2:17" customFormat="1" ht="15" hidden="1">
      <c r="B207" s="2"/>
      <c r="C207" s="206"/>
      <c r="D207" s="2"/>
      <c r="E207" s="2"/>
      <c r="F207" s="2"/>
      <c r="G207" s="2"/>
      <c r="H207" s="2"/>
      <c r="I207" s="2"/>
      <c r="J207" s="2"/>
      <c r="K207" s="2"/>
      <c r="L207" s="2"/>
      <c r="M207" s="2"/>
      <c r="N207" s="126"/>
      <c r="O207" s="126"/>
      <c r="P207" s="126"/>
      <c r="Q207" s="2"/>
    </row>
    <row r="208" spans="2:17" customFormat="1" ht="15" hidden="1">
      <c r="B208" s="2"/>
      <c r="C208" s="206"/>
      <c r="D208" s="2"/>
      <c r="E208" s="2"/>
      <c r="F208" s="2"/>
      <c r="G208" s="2"/>
      <c r="H208" s="2"/>
      <c r="I208" s="2"/>
      <c r="J208" s="2"/>
      <c r="K208" s="2"/>
      <c r="L208" s="2"/>
      <c r="M208" s="2"/>
      <c r="N208" s="126"/>
      <c r="O208" s="126"/>
      <c r="P208" s="126"/>
      <c r="Q208" s="2"/>
    </row>
    <row r="209" spans="2:17" customFormat="1" ht="15" hidden="1">
      <c r="B209" s="2"/>
      <c r="C209" s="206"/>
      <c r="D209" s="2"/>
      <c r="E209" s="2"/>
      <c r="F209" s="2"/>
      <c r="G209" s="2"/>
      <c r="H209" s="2"/>
      <c r="I209" s="2"/>
      <c r="J209" s="2"/>
      <c r="K209" s="2"/>
      <c r="L209" s="2"/>
      <c r="M209" s="2"/>
      <c r="N209" s="126"/>
      <c r="O209" s="126"/>
      <c r="P209" s="126"/>
      <c r="Q209" s="2"/>
    </row>
    <row r="210" spans="2:17" customFormat="1" ht="15" hidden="1">
      <c r="B210" s="2"/>
      <c r="C210" s="206"/>
      <c r="D210" s="2"/>
      <c r="E210" s="2"/>
      <c r="F210" s="2"/>
      <c r="G210" s="2"/>
      <c r="H210" s="2"/>
      <c r="I210" s="2"/>
      <c r="J210" s="2"/>
      <c r="K210" s="2"/>
      <c r="L210" s="2"/>
      <c r="M210" s="2"/>
      <c r="N210" s="126"/>
      <c r="O210" s="126"/>
      <c r="P210" s="126"/>
      <c r="Q210" s="2"/>
    </row>
    <row r="211" spans="2:17" customFormat="1" ht="15" hidden="1">
      <c r="B211" s="2"/>
      <c r="C211" s="206"/>
      <c r="D211" s="2"/>
      <c r="E211" s="2"/>
      <c r="F211" s="2"/>
      <c r="G211" s="2"/>
      <c r="H211" s="2"/>
      <c r="I211" s="2"/>
      <c r="J211" s="2"/>
      <c r="K211" s="2"/>
      <c r="L211" s="2"/>
      <c r="M211" s="2"/>
      <c r="N211" s="126"/>
      <c r="O211" s="126"/>
      <c r="P211" s="126"/>
      <c r="Q211" s="2"/>
    </row>
    <row r="212" spans="2:17" customFormat="1" ht="15" hidden="1">
      <c r="B212" s="2"/>
      <c r="C212" s="206"/>
      <c r="D212" s="2"/>
      <c r="E212" s="2"/>
      <c r="F212" s="2"/>
      <c r="G212" s="2"/>
      <c r="H212" s="2"/>
      <c r="I212" s="2"/>
      <c r="J212" s="2"/>
      <c r="K212" s="2"/>
      <c r="L212" s="2"/>
      <c r="M212" s="2"/>
      <c r="N212" s="126"/>
      <c r="O212" s="126"/>
      <c r="P212" s="126"/>
      <c r="Q212" s="2"/>
    </row>
    <row r="213" spans="2:17" customFormat="1" ht="15" hidden="1">
      <c r="B213" s="2"/>
      <c r="C213" s="206"/>
      <c r="D213" s="2"/>
      <c r="E213" s="2"/>
      <c r="F213" s="2"/>
      <c r="G213" s="2"/>
      <c r="H213" s="2"/>
      <c r="I213" s="2"/>
      <c r="J213" s="2"/>
      <c r="K213" s="2"/>
      <c r="L213" s="2"/>
      <c r="M213" s="2"/>
      <c r="N213" s="126"/>
      <c r="O213" s="126"/>
      <c r="P213" s="126"/>
      <c r="Q213" s="2"/>
    </row>
    <row r="214" spans="2:17" customFormat="1" ht="15" hidden="1">
      <c r="B214" s="2"/>
      <c r="C214" s="206"/>
      <c r="D214" s="2"/>
      <c r="E214" s="2"/>
      <c r="F214" s="2"/>
      <c r="G214" s="2"/>
      <c r="H214" s="2"/>
      <c r="I214" s="2"/>
      <c r="J214" s="2"/>
      <c r="K214" s="2"/>
      <c r="L214" s="2"/>
      <c r="M214" s="2"/>
      <c r="N214" s="126"/>
      <c r="O214" s="126"/>
      <c r="P214" s="126"/>
      <c r="Q214" s="2"/>
    </row>
    <row r="215" spans="2:17" customFormat="1" ht="15" hidden="1">
      <c r="B215" s="2"/>
      <c r="C215" s="206"/>
      <c r="D215" s="2"/>
      <c r="E215" s="2"/>
      <c r="F215" s="2"/>
      <c r="G215" s="2"/>
      <c r="H215" s="2"/>
      <c r="I215" s="2"/>
      <c r="J215" s="2"/>
      <c r="K215" s="2"/>
      <c r="L215" s="2"/>
      <c r="M215" s="2"/>
      <c r="N215" s="126"/>
      <c r="O215" s="126"/>
      <c r="P215" s="126"/>
      <c r="Q215" s="2"/>
    </row>
    <row r="216" spans="2:17" customFormat="1" ht="15" hidden="1">
      <c r="B216" s="2"/>
      <c r="C216" s="206"/>
      <c r="D216" s="2"/>
      <c r="E216" s="2"/>
      <c r="F216" s="2"/>
      <c r="G216" s="2"/>
      <c r="H216" s="2"/>
      <c r="I216" s="2"/>
      <c r="J216" s="2"/>
      <c r="K216" s="2"/>
      <c r="L216" s="2"/>
      <c r="M216" s="2"/>
      <c r="N216" s="126"/>
      <c r="O216" s="126"/>
      <c r="P216" s="126"/>
      <c r="Q216" s="2"/>
    </row>
    <row r="217" spans="2:17" customFormat="1" ht="15" hidden="1">
      <c r="B217" s="2"/>
      <c r="C217" s="206"/>
      <c r="D217" s="2"/>
      <c r="E217" s="2"/>
      <c r="F217" s="2"/>
      <c r="G217" s="2"/>
      <c r="H217" s="2"/>
      <c r="I217" s="2"/>
      <c r="J217" s="2"/>
      <c r="K217" s="2"/>
      <c r="L217" s="2"/>
      <c r="M217" s="2"/>
      <c r="N217" s="126"/>
      <c r="O217" s="126"/>
      <c r="P217" s="126"/>
      <c r="Q217" s="2"/>
    </row>
    <row r="218" spans="2:17" customFormat="1" ht="15" hidden="1">
      <c r="B218" s="2"/>
      <c r="C218" s="206"/>
      <c r="D218" s="2"/>
      <c r="E218" s="2"/>
      <c r="F218" s="2"/>
      <c r="G218" s="2"/>
      <c r="H218" s="2"/>
      <c r="I218" s="2"/>
      <c r="J218" s="2"/>
      <c r="K218" s="2"/>
      <c r="L218" s="2"/>
      <c r="M218" s="2"/>
      <c r="N218" s="126"/>
      <c r="O218" s="126"/>
      <c r="P218" s="126"/>
      <c r="Q218" s="2"/>
    </row>
    <row r="219" spans="2:17" customFormat="1" ht="15" hidden="1">
      <c r="B219" s="2"/>
      <c r="C219" s="206"/>
      <c r="D219" s="2"/>
      <c r="E219" s="2"/>
      <c r="F219" s="2"/>
      <c r="G219" s="2"/>
      <c r="H219" s="2"/>
      <c r="I219" s="2"/>
      <c r="J219" s="2"/>
      <c r="K219" s="2"/>
      <c r="L219" s="2"/>
      <c r="M219" s="2"/>
      <c r="N219" s="126"/>
      <c r="O219" s="126"/>
      <c r="P219" s="126"/>
      <c r="Q219" s="2"/>
    </row>
    <row r="220" spans="2:17" customFormat="1" ht="15" hidden="1">
      <c r="B220" s="2"/>
      <c r="C220" s="206"/>
      <c r="D220" s="2"/>
      <c r="E220" s="2"/>
      <c r="F220" s="2"/>
      <c r="G220" s="2"/>
      <c r="H220" s="2"/>
      <c r="I220" s="2"/>
      <c r="J220" s="2"/>
      <c r="K220" s="2"/>
      <c r="L220" s="2"/>
      <c r="M220" s="2"/>
      <c r="N220" s="126"/>
      <c r="O220" s="126"/>
      <c r="P220" s="126"/>
      <c r="Q220" s="2"/>
    </row>
    <row r="221" spans="2:17" customFormat="1" ht="15" hidden="1">
      <c r="B221" s="2"/>
      <c r="C221" s="206"/>
      <c r="D221" s="2"/>
      <c r="E221" s="2"/>
      <c r="F221" s="2"/>
      <c r="G221" s="2"/>
      <c r="H221" s="2"/>
      <c r="I221" s="2"/>
      <c r="J221" s="2"/>
      <c r="K221" s="2"/>
      <c r="L221" s="2"/>
      <c r="M221" s="2"/>
      <c r="N221" s="126"/>
      <c r="O221" s="126"/>
      <c r="P221" s="126"/>
      <c r="Q221" s="2"/>
    </row>
    <row r="222" spans="2:17" customFormat="1" ht="15" hidden="1">
      <c r="B222" s="2"/>
      <c r="C222" s="206"/>
      <c r="D222" s="2"/>
      <c r="E222" s="2"/>
      <c r="F222" s="2"/>
      <c r="G222" s="2"/>
      <c r="H222" s="2"/>
      <c r="I222" s="2"/>
      <c r="J222" s="2"/>
      <c r="K222" s="2"/>
      <c r="L222" s="2"/>
      <c r="M222" s="2"/>
      <c r="N222" s="126"/>
      <c r="O222" s="126"/>
      <c r="P222" s="126"/>
      <c r="Q222" s="2"/>
    </row>
    <row r="223" spans="2:17" customFormat="1" ht="15" hidden="1">
      <c r="B223" s="2"/>
      <c r="C223" s="206"/>
      <c r="D223" s="2"/>
      <c r="E223" s="2"/>
      <c r="F223" s="2"/>
      <c r="G223" s="2"/>
      <c r="H223" s="2"/>
      <c r="I223" s="2"/>
      <c r="J223" s="2"/>
      <c r="K223" s="2"/>
      <c r="L223" s="2"/>
      <c r="M223" s="2"/>
      <c r="N223" s="126"/>
      <c r="O223" s="126"/>
      <c r="P223" s="126"/>
      <c r="Q223" s="2"/>
    </row>
    <row r="224" spans="2:17" customFormat="1" ht="15" hidden="1">
      <c r="B224" s="2"/>
      <c r="C224" s="206"/>
      <c r="D224" s="2"/>
      <c r="E224" s="2"/>
      <c r="F224" s="2"/>
      <c r="G224" s="2"/>
      <c r="H224" s="2"/>
      <c r="I224" s="2"/>
      <c r="J224" s="2"/>
      <c r="K224" s="2"/>
      <c r="L224" s="2"/>
      <c r="M224" s="2"/>
      <c r="N224" s="126"/>
      <c r="O224" s="126"/>
      <c r="P224" s="126"/>
      <c r="Q224" s="2"/>
    </row>
    <row r="225" spans="2:17" customFormat="1" ht="15" hidden="1">
      <c r="B225" s="2"/>
      <c r="C225" s="206"/>
      <c r="D225" s="2"/>
      <c r="E225" s="2"/>
      <c r="F225" s="2"/>
      <c r="G225" s="2"/>
      <c r="H225" s="2"/>
      <c r="I225" s="2"/>
      <c r="J225" s="2"/>
      <c r="K225" s="2"/>
      <c r="L225" s="2"/>
      <c r="M225" s="2"/>
      <c r="N225" s="126"/>
      <c r="O225" s="126"/>
      <c r="P225" s="126"/>
      <c r="Q225" s="2"/>
    </row>
    <row r="226" spans="2:17" customFormat="1" ht="15" hidden="1">
      <c r="B226" s="2"/>
      <c r="C226" s="206"/>
      <c r="D226" s="2"/>
      <c r="E226" s="2"/>
      <c r="F226" s="2"/>
      <c r="G226" s="2"/>
      <c r="H226" s="2"/>
      <c r="I226" s="2"/>
      <c r="J226" s="2"/>
      <c r="K226" s="2"/>
      <c r="L226" s="2"/>
      <c r="M226" s="2"/>
      <c r="N226" s="126"/>
      <c r="O226" s="126"/>
      <c r="P226" s="126"/>
      <c r="Q226" s="2"/>
    </row>
    <row r="227" spans="2:17" customFormat="1" ht="15" hidden="1">
      <c r="B227" s="2"/>
      <c r="C227" s="206"/>
      <c r="D227" s="2"/>
      <c r="E227" s="2"/>
      <c r="F227" s="2"/>
      <c r="G227" s="2"/>
      <c r="H227" s="2"/>
      <c r="I227" s="2"/>
      <c r="J227" s="2"/>
      <c r="K227" s="2"/>
      <c r="L227" s="2"/>
      <c r="M227" s="2"/>
      <c r="N227" s="126"/>
      <c r="O227" s="126"/>
      <c r="P227" s="126"/>
      <c r="Q227" s="2"/>
    </row>
    <row r="228" spans="2:17" customFormat="1" ht="15" hidden="1">
      <c r="B228" s="2"/>
      <c r="C228" s="206"/>
      <c r="D228" s="2"/>
      <c r="E228" s="2"/>
      <c r="F228" s="2"/>
      <c r="G228" s="2"/>
      <c r="H228" s="2"/>
      <c r="I228" s="2"/>
      <c r="J228" s="2"/>
      <c r="K228" s="2"/>
      <c r="L228" s="2"/>
      <c r="M228" s="2"/>
      <c r="N228" s="126"/>
      <c r="O228" s="126"/>
      <c r="P228" s="126"/>
      <c r="Q228" s="2"/>
    </row>
    <row r="229" spans="2:17" customFormat="1" ht="15" hidden="1">
      <c r="B229" s="2"/>
      <c r="C229" s="206"/>
      <c r="D229" s="2"/>
      <c r="E229" s="2"/>
      <c r="F229" s="2"/>
      <c r="G229" s="2"/>
      <c r="H229" s="2"/>
      <c r="I229" s="2"/>
      <c r="J229" s="2"/>
      <c r="K229" s="2"/>
      <c r="L229" s="2"/>
      <c r="M229" s="2"/>
      <c r="N229" s="126"/>
      <c r="O229" s="126"/>
      <c r="P229" s="126"/>
      <c r="Q229" s="2"/>
    </row>
    <row r="230" spans="2:17" customFormat="1" ht="15" hidden="1">
      <c r="B230" s="2"/>
      <c r="C230" s="206"/>
      <c r="D230" s="2"/>
      <c r="E230" s="2"/>
      <c r="F230" s="2"/>
      <c r="G230" s="2"/>
      <c r="H230" s="2"/>
      <c r="I230" s="2"/>
      <c r="J230" s="2"/>
      <c r="K230" s="2"/>
      <c r="L230" s="2"/>
      <c r="M230" s="2"/>
      <c r="N230" s="126"/>
      <c r="O230" s="126"/>
      <c r="P230" s="126"/>
      <c r="Q230" s="2"/>
    </row>
    <row r="231" spans="2:17" customFormat="1" ht="15" hidden="1">
      <c r="B231" s="2"/>
      <c r="C231" s="206"/>
      <c r="D231" s="2"/>
      <c r="E231" s="2"/>
      <c r="F231" s="2"/>
      <c r="G231" s="2"/>
      <c r="H231" s="2"/>
      <c r="I231" s="2"/>
      <c r="J231" s="2"/>
      <c r="K231" s="2"/>
      <c r="L231" s="2"/>
      <c r="M231" s="2"/>
      <c r="N231" s="126"/>
      <c r="O231" s="126"/>
      <c r="P231" s="126"/>
      <c r="Q231" s="2"/>
    </row>
    <row r="232" spans="2:17" customFormat="1" ht="15" hidden="1">
      <c r="B232" s="2"/>
      <c r="C232" s="206"/>
      <c r="D232" s="2"/>
      <c r="E232" s="2"/>
      <c r="F232" s="2"/>
      <c r="G232" s="2"/>
      <c r="H232" s="2"/>
      <c r="I232" s="2"/>
      <c r="J232" s="2"/>
      <c r="K232" s="2"/>
      <c r="L232" s="2"/>
      <c r="M232" s="2"/>
      <c r="N232" s="126"/>
      <c r="O232" s="126"/>
      <c r="P232" s="126"/>
      <c r="Q232" s="2"/>
    </row>
    <row r="233" spans="2:17" customFormat="1" ht="15" hidden="1">
      <c r="B233" s="2"/>
      <c r="C233" s="206"/>
      <c r="D233" s="2"/>
      <c r="E233" s="2"/>
      <c r="F233" s="2"/>
      <c r="G233" s="2"/>
      <c r="H233" s="2"/>
      <c r="I233" s="2"/>
      <c r="J233" s="2"/>
      <c r="K233" s="2"/>
      <c r="L233" s="2"/>
      <c r="M233" s="2"/>
      <c r="N233" s="126"/>
      <c r="O233" s="126"/>
      <c r="P233" s="126"/>
      <c r="Q233" s="2"/>
    </row>
    <row r="234" spans="2:17" customFormat="1" ht="15" hidden="1">
      <c r="B234" s="2"/>
      <c r="C234" s="206"/>
      <c r="D234" s="2"/>
      <c r="E234" s="2"/>
      <c r="F234" s="2"/>
      <c r="G234" s="2"/>
      <c r="H234" s="2"/>
      <c r="I234" s="2"/>
      <c r="J234" s="2"/>
      <c r="K234" s="2"/>
      <c r="L234" s="2"/>
      <c r="M234" s="2"/>
      <c r="N234" s="126"/>
      <c r="O234" s="126"/>
      <c r="P234" s="126"/>
      <c r="Q234" s="2"/>
    </row>
    <row r="235" spans="2:17" customFormat="1" ht="15" hidden="1">
      <c r="B235" s="2"/>
      <c r="C235" s="206"/>
      <c r="D235" s="2"/>
      <c r="E235" s="2"/>
      <c r="F235" s="2"/>
      <c r="G235" s="2"/>
      <c r="H235" s="2"/>
      <c r="I235" s="2"/>
      <c r="J235" s="2"/>
      <c r="K235" s="2"/>
      <c r="L235" s="2"/>
      <c r="M235" s="2"/>
      <c r="N235" s="126"/>
      <c r="O235" s="126"/>
      <c r="P235" s="126"/>
      <c r="Q235" s="2"/>
    </row>
    <row r="236" spans="2:17" customFormat="1" ht="15" hidden="1">
      <c r="B236" s="2"/>
      <c r="C236" s="206"/>
      <c r="D236" s="2"/>
      <c r="E236" s="2"/>
      <c r="F236" s="2"/>
      <c r="G236" s="2"/>
      <c r="H236" s="2"/>
      <c r="I236" s="2"/>
      <c r="J236" s="2"/>
      <c r="K236" s="2"/>
      <c r="L236" s="2"/>
      <c r="M236" s="2"/>
      <c r="N236" s="126"/>
      <c r="O236" s="126"/>
      <c r="P236" s="126"/>
      <c r="Q236" s="2"/>
    </row>
    <row r="237" spans="2:17" customFormat="1" ht="15" hidden="1">
      <c r="B237" s="2"/>
      <c r="C237" s="206"/>
      <c r="D237" s="2"/>
      <c r="E237" s="2"/>
      <c r="F237" s="2"/>
      <c r="G237" s="2"/>
      <c r="H237" s="2"/>
      <c r="I237" s="2"/>
      <c r="J237" s="2"/>
      <c r="K237" s="2"/>
      <c r="L237" s="2"/>
      <c r="M237" s="2"/>
      <c r="N237" s="126"/>
      <c r="O237" s="126"/>
      <c r="P237" s="126"/>
      <c r="Q237" s="2"/>
    </row>
    <row r="238" spans="2:17" customFormat="1" ht="15" hidden="1">
      <c r="B238" s="2"/>
      <c r="C238" s="206"/>
      <c r="D238" s="2"/>
      <c r="E238" s="2"/>
      <c r="F238" s="2"/>
      <c r="G238" s="2"/>
      <c r="H238" s="2"/>
      <c r="I238" s="2"/>
      <c r="J238" s="2"/>
      <c r="K238" s="2"/>
      <c r="L238" s="2"/>
      <c r="M238" s="2"/>
      <c r="N238" s="126"/>
      <c r="O238" s="126"/>
      <c r="P238" s="126"/>
      <c r="Q238" s="2"/>
    </row>
    <row r="239" spans="2:17" customFormat="1" ht="15" hidden="1">
      <c r="B239" s="2"/>
      <c r="C239" s="206"/>
      <c r="D239" s="2"/>
      <c r="E239" s="2"/>
      <c r="F239" s="2"/>
      <c r="G239" s="2"/>
      <c r="H239" s="2"/>
      <c r="I239" s="2"/>
      <c r="J239" s="2"/>
      <c r="K239" s="2"/>
      <c r="L239" s="2"/>
      <c r="M239" s="2"/>
      <c r="N239" s="126"/>
      <c r="O239" s="126"/>
      <c r="P239" s="126"/>
      <c r="Q239" s="2"/>
    </row>
    <row r="240" spans="2:17" customFormat="1" ht="15" hidden="1">
      <c r="B240" s="2"/>
      <c r="C240" s="206"/>
      <c r="D240" s="2"/>
      <c r="E240" s="2"/>
      <c r="F240" s="2"/>
      <c r="G240" s="2"/>
      <c r="H240" s="2"/>
      <c r="I240" s="2"/>
      <c r="J240" s="2"/>
      <c r="K240" s="2"/>
      <c r="L240" s="2"/>
      <c r="M240" s="2"/>
      <c r="N240" s="126"/>
      <c r="O240" s="126"/>
      <c r="P240" s="126"/>
      <c r="Q240" s="2"/>
    </row>
    <row r="241" spans="2:17" customFormat="1" ht="15" hidden="1">
      <c r="B241" s="2"/>
      <c r="C241" s="206"/>
      <c r="D241" s="2"/>
      <c r="E241" s="2"/>
      <c r="F241" s="2"/>
      <c r="G241" s="2"/>
      <c r="H241" s="2"/>
      <c r="I241" s="2"/>
      <c r="J241" s="2"/>
      <c r="K241" s="2"/>
      <c r="L241" s="2"/>
      <c r="M241" s="2"/>
      <c r="N241" s="126"/>
      <c r="O241" s="126"/>
      <c r="P241" s="126"/>
      <c r="Q241" s="2"/>
    </row>
    <row r="242" spans="2:17" customFormat="1" ht="15" hidden="1">
      <c r="B242" s="2"/>
      <c r="C242" s="206"/>
      <c r="D242" s="2"/>
      <c r="E242" s="2"/>
      <c r="F242" s="2"/>
      <c r="G242" s="2"/>
      <c r="H242" s="2"/>
      <c r="I242" s="2"/>
      <c r="J242" s="2"/>
      <c r="K242" s="2"/>
      <c r="L242" s="2"/>
      <c r="M242" s="2"/>
      <c r="N242" s="126"/>
      <c r="O242" s="126"/>
      <c r="P242" s="126"/>
      <c r="Q242" s="2"/>
    </row>
    <row r="243" spans="2:17" customFormat="1" ht="15" hidden="1">
      <c r="B243" s="2"/>
      <c r="C243" s="206"/>
      <c r="D243" s="2"/>
      <c r="E243" s="2"/>
      <c r="F243" s="2"/>
      <c r="G243" s="2"/>
      <c r="H243" s="2"/>
      <c r="I243" s="2"/>
      <c r="J243" s="2"/>
      <c r="K243" s="2"/>
      <c r="L243" s="2"/>
      <c r="M243" s="2"/>
      <c r="N243" s="126"/>
      <c r="O243" s="126"/>
      <c r="P243" s="126"/>
      <c r="Q243" s="2"/>
    </row>
    <row r="244" spans="2:17" customFormat="1" ht="15" hidden="1">
      <c r="B244" s="2"/>
      <c r="C244" s="206"/>
      <c r="D244" s="2"/>
      <c r="E244" s="2"/>
      <c r="F244" s="2"/>
      <c r="G244" s="2"/>
      <c r="H244" s="2"/>
      <c r="I244" s="2"/>
      <c r="J244" s="2"/>
      <c r="K244" s="2"/>
      <c r="L244" s="2"/>
      <c r="M244" s="2"/>
      <c r="N244" s="126"/>
      <c r="O244" s="126"/>
      <c r="P244" s="126"/>
      <c r="Q244" s="2"/>
    </row>
    <row r="245" spans="2:17" customFormat="1" ht="15" hidden="1">
      <c r="B245" s="2"/>
      <c r="C245" s="206"/>
      <c r="D245" s="2"/>
      <c r="E245" s="2"/>
      <c r="F245" s="2"/>
      <c r="G245" s="2"/>
      <c r="H245" s="2"/>
      <c r="I245" s="2"/>
      <c r="J245" s="2"/>
      <c r="K245" s="2"/>
      <c r="L245" s="2"/>
      <c r="M245" s="2"/>
      <c r="N245" s="126"/>
      <c r="O245" s="126"/>
      <c r="P245" s="126"/>
      <c r="Q245" s="2"/>
    </row>
    <row r="246" spans="2:17" customFormat="1" ht="15" hidden="1">
      <c r="B246" s="2"/>
      <c r="C246" s="206"/>
      <c r="D246" s="2"/>
      <c r="E246" s="2"/>
      <c r="F246" s="2"/>
      <c r="G246" s="2"/>
      <c r="H246" s="2"/>
      <c r="I246" s="2"/>
      <c r="J246" s="2"/>
      <c r="K246" s="2"/>
      <c r="L246" s="2"/>
      <c r="M246" s="2"/>
      <c r="N246" s="126"/>
      <c r="O246" s="126"/>
      <c r="P246" s="126"/>
      <c r="Q246" s="2"/>
    </row>
    <row r="247" spans="2:17" customFormat="1" ht="15" hidden="1">
      <c r="B247" s="2"/>
      <c r="C247" s="206"/>
      <c r="D247" s="2"/>
      <c r="E247" s="2"/>
      <c r="F247" s="2"/>
      <c r="G247" s="2"/>
      <c r="H247" s="2"/>
      <c r="I247" s="2"/>
      <c r="J247" s="2"/>
      <c r="K247" s="2"/>
      <c r="L247" s="2"/>
      <c r="M247" s="2"/>
      <c r="N247" s="126"/>
      <c r="O247" s="126"/>
      <c r="P247" s="126"/>
      <c r="Q247" s="2"/>
    </row>
    <row r="248" spans="2:17" customFormat="1" ht="15" hidden="1">
      <c r="B248" s="2"/>
      <c r="C248" s="206"/>
      <c r="D248" s="2"/>
      <c r="E248" s="2"/>
      <c r="F248" s="2"/>
      <c r="G248" s="2"/>
      <c r="H248" s="2"/>
      <c r="I248" s="2"/>
      <c r="J248" s="2"/>
      <c r="K248" s="2"/>
      <c r="L248" s="2"/>
      <c r="M248" s="2"/>
      <c r="N248" s="126"/>
      <c r="O248" s="126"/>
      <c r="P248" s="126"/>
      <c r="Q248" s="2"/>
    </row>
    <row r="249" spans="2:17" customFormat="1" ht="15" hidden="1">
      <c r="B249" s="2"/>
      <c r="C249" s="206"/>
      <c r="D249" s="2"/>
      <c r="E249" s="2"/>
      <c r="F249" s="2"/>
      <c r="G249" s="2"/>
      <c r="H249" s="2"/>
      <c r="I249" s="2"/>
      <c r="J249" s="2"/>
      <c r="K249" s="2"/>
      <c r="L249" s="2"/>
      <c r="M249" s="2"/>
      <c r="N249" s="126"/>
      <c r="O249" s="126"/>
      <c r="P249" s="126"/>
      <c r="Q249" s="2"/>
    </row>
    <row r="250" spans="2:17" customFormat="1" ht="15" hidden="1">
      <c r="B250" s="2"/>
      <c r="C250" s="206"/>
      <c r="D250" s="2"/>
      <c r="E250" s="2"/>
      <c r="F250" s="2"/>
      <c r="G250" s="2"/>
      <c r="H250" s="2"/>
      <c r="I250" s="2"/>
      <c r="J250" s="2"/>
      <c r="K250" s="2"/>
      <c r="L250" s="2"/>
      <c r="M250" s="2"/>
      <c r="N250" s="126"/>
      <c r="O250" s="126"/>
      <c r="P250" s="126"/>
      <c r="Q250" s="2"/>
    </row>
    <row r="251" spans="2:17" customFormat="1" ht="15" hidden="1">
      <c r="B251" s="2"/>
      <c r="C251" s="206"/>
      <c r="D251" s="2"/>
      <c r="E251" s="2"/>
      <c r="F251" s="2"/>
      <c r="G251" s="2"/>
      <c r="H251" s="2"/>
      <c r="I251" s="2"/>
      <c r="J251" s="2"/>
      <c r="K251" s="2"/>
      <c r="L251" s="2"/>
      <c r="M251" s="2"/>
      <c r="N251" s="126"/>
      <c r="O251" s="126"/>
      <c r="P251" s="126"/>
      <c r="Q251" s="2"/>
    </row>
    <row r="252" spans="2:17" customFormat="1" ht="15" hidden="1">
      <c r="B252" s="2"/>
      <c r="C252" s="206"/>
      <c r="D252" s="2"/>
      <c r="E252" s="2"/>
      <c r="F252" s="2"/>
      <c r="G252" s="2"/>
      <c r="H252" s="2"/>
      <c r="I252" s="2"/>
      <c r="J252" s="2"/>
      <c r="K252" s="2"/>
      <c r="L252" s="2"/>
      <c r="M252" s="2"/>
      <c r="N252" s="126"/>
      <c r="O252" s="126"/>
      <c r="P252" s="126"/>
      <c r="Q252" s="2"/>
    </row>
    <row r="253" spans="2:17" customFormat="1" ht="15" hidden="1">
      <c r="B253" s="2"/>
      <c r="C253" s="206"/>
      <c r="D253" s="2"/>
      <c r="E253" s="2"/>
      <c r="F253" s="2"/>
      <c r="G253" s="2"/>
      <c r="H253" s="2"/>
      <c r="I253" s="2"/>
      <c r="J253" s="2"/>
      <c r="K253" s="2"/>
      <c r="L253" s="2"/>
      <c r="M253" s="2"/>
      <c r="N253" s="126"/>
      <c r="O253" s="126"/>
      <c r="P253" s="126"/>
      <c r="Q253" s="2"/>
    </row>
    <row r="254" spans="2:17" customFormat="1" ht="15" hidden="1">
      <c r="B254" s="2"/>
      <c r="C254" s="206"/>
      <c r="D254" s="2"/>
      <c r="E254" s="2"/>
      <c r="F254" s="2"/>
      <c r="G254" s="2"/>
      <c r="H254" s="2"/>
      <c r="I254" s="2"/>
      <c r="J254" s="2"/>
      <c r="K254" s="2"/>
      <c r="L254" s="2"/>
      <c r="M254" s="2"/>
      <c r="N254" s="126"/>
      <c r="O254" s="126"/>
      <c r="P254" s="126"/>
      <c r="Q254" s="2"/>
    </row>
    <row r="255" spans="2:17" customFormat="1" ht="15" hidden="1">
      <c r="B255" s="2"/>
      <c r="C255" s="206"/>
      <c r="D255" s="2"/>
      <c r="E255" s="2"/>
      <c r="F255" s="2"/>
      <c r="G255" s="2"/>
      <c r="H255" s="2"/>
      <c r="I255" s="2"/>
      <c r="J255" s="2"/>
      <c r="K255" s="2"/>
      <c r="L255" s="2"/>
      <c r="M255" s="2"/>
      <c r="N255" s="126"/>
      <c r="O255" s="126"/>
      <c r="P255" s="126"/>
      <c r="Q255" s="2"/>
    </row>
    <row r="256" spans="2:17" customFormat="1" ht="15" hidden="1">
      <c r="B256" s="2"/>
      <c r="C256" s="206"/>
      <c r="D256" s="2"/>
      <c r="E256" s="2"/>
      <c r="F256" s="2"/>
      <c r="G256" s="2"/>
      <c r="H256" s="2"/>
      <c r="I256" s="2"/>
      <c r="J256" s="2"/>
      <c r="K256" s="2"/>
      <c r="L256" s="2"/>
      <c r="M256" s="2"/>
      <c r="N256" s="126"/>
      <c r="O256" s="126"/>
      <c r="P256" s="126"/>
      <c r="Q256" s="2"/>
    </row>
    <row r="257" spans="2:17" customFormat="1" ht="15" hidden="1">
      <c r="B257" s="2"/>
      <c r="C257" s="206"/>
      <c r="D257" s="2"/>
      <c r="E257" s="2"/>
      <c r="F257" s="2"/>
      <c r="G257" s="2"/>
      <c r="H257" s="2"/>
      <c r="I257" s="2"/>
      <c r="J257" s="2"/>
      <c r="K257" s="2"/>
      <c r="L257" s="2"/>
      <c r="M257" s="2"/>
      <c r="N257" s="126"/>
      <c r="O257" s="126"/>
      <c r="P257" s="126"/>
      <c r="Q257" s="2"/>
    </row>
    <row r="258" spans="2:17" customFormat="1" ht="15" hidden="1">
      <c r="B258" s="2"/>
      <c r="C258" s="206"/>
      <c r="D258" s="2"/>
      <c r="E258" s="2"/>
      <c r="F258" s="2"/>
      <c r="G258" s="2"/>
      <c r="H258" s="2"/>
      <c r="I258" s="2"/>
      <c r="J258" s="2"/>
      <c r="K258" s="2"/>
      <c r="L258" s="2"/>
      <c r="M258" s="2"/>
      <c r="N258" s="126"/>
      <c r="O258" s="126"/>
      <c r="P258" s="126"/>
      <c r="Q258" s="2"/>
    </row>
    <row r="259" spans="2:17" customFormat="1" ht="15" hidden="1">
      <c r="B259" s="2"/>
      <c r="C259" s="206"/>
      <c r="D259" s="2"/>
      <c r="E259" s="2"/>
      <c r="F259" s="2"/>
      <c r="G259" s="2"/>
      <c r="H259" s="2"/>
      <c r="I259" s="2"/>
      <c r="J259" s="2"/>
      <c r="K259" s="2"/>
      <c r="L259" s="2"/>
      <c r="M259" s="2"/>
      <c r="N259" s="126"/>
      <c r="O259" s="126"/>
      <c r="P259" s="126"/>
      <c r="Q259" s="2"/>
    </row>
    <row r="260" spans="2:17" customFormat="1" ht="15" hidden="1">
      <c r="B260" s="2"/>
      <c r="C260" s="206"/>
      <c r="D260" s="2"/>
      <c r="E260" s="2"/>
      <c r="F260" s="2"/>
      <c r="G260" s="2"/>
      <c r="H260" s="2"/>
      <c r="I260" s="2"/>
      <c r="J260" s="2"/>
      <c r="K260" s="2"/>
      <c r="L260" s="2"/>
      <c r="M260" s="2"/>
      <c r="N260" s="126"/>
      <c r="O260" s="126"/>
      <c r="P260" s="126"/>
      <c r="Q260" s="2"/>
    </row>
    <row r="261" spans="2:17" customFormat="1" ht="15" hidden="1">
      <c r="B261" s="2"/>
      <c r="C261" s="206"/>
      <c r="D261" s="2"/>
      <c r="E261" s="2"/>
      <c r="F261" s="2"/>
      <c r="G261" s="2"/>
      <c r="H261" s="2"/>
      <c r="I261" s="2"/>
      <c r="J261" s="2"/>
      <c r="K261" s="2"/>
      <c r="L261" s="2"/>
      <c r="M261" s="2"/>
      <c r="N261" s="126"/>
      <c r="O261" s="126"/>
      <c r="P261" s="126"/>
      <c r="Q261" s="2"/>
    </row>
    <row r="262" spans="2:17" customFormat="1" ht="15" hidden="1">
      <c r="B262" s="2"/>
      <c r="C262" s="206"/>
      <c r="D262" s="2"/>
      <c r="E262" s="2"/>
      <c r="F262" s="2"/>
      <c r="G262" s="2"/>
      <c r="H262" s="2"/>
      <c r="I262" s="2"/>
      <c r="J262" s="2"/>
      <c r="K262" s="2"/>
      <c r="L262" s="2"/>
      <c r="M262" s="2"/>
      <c r="N262" s="126"/>
      <c r="O262" s="126"/>
      <c r="P262" s="126"/>
      <c r="Q262" s="2"/>
    </row>
    <row r="263" spans="2:17" customFormat="1" ht="15" hidden="1">
      <c r="B263" s="2"/>
      <c r="C263" s="206"/>
      <c r="D263" s="2"/>
      <c r="E263" s="2"/>
      <c r="F263" s="2"/>
      <c r="G263" s="2"/>
      <c r="H263" s="2"/>
      <c r="I263" s="2"/>
      <c r="J263" s="2"/>
      <c r="K263" s="2"/>
      <c r="L263" s="2"/>
      <c r="M263" s="2"/>
      <c r="N263" s="126"/>
      <c r="O263" s="126"/>
      <c r="P263" s="126"/>
      <c r="Q263" s="2"/>
    </row>
    <row r="264" spans="2:17" customFormat="1" ht="15" hidden="1">
      <c r="B264" s="2"/>
      <c r="C264" s="206"/>
      <c r="D264" s="2"/>
      <c r="E264" s="2"/>
      <c r="F264" s="2"/>
      <c r="G264" s="2"/>
      <c r="H264" s="2"/>
      <c r="I264" s="2"/>
      <c r="J264" s="2"/>
      <c r="K264" s="2"/>
      <c r="L264" s="2"/>
      <c r="M264" s="2"/>
      <c r="N264" s="126"/>
      <c r="O264" s="126"/>
      <c r="P264" s="126"/>
      <c r="Q264" s="2"/>
    </row>
    <row r="265" spans="2:17" customFormat="1" ht="15" hidden="1">
      <c r="B265" s="2"/>
      <c r="C265" s="206"/>
      <c r="D265" s="2"/>
      <c r="E265" s="2"/>
      <c r="F265" s="2"/>
      <c r="G265" s="2"/>
      <c r="H265" s="2"/>
      <c r="I265" s="2"/>
      <c r="J265" s="2"/>
      <c r="K265" s="2"/>
      <c r="L265" s="2"/>
      <c r="M265" s="2"/>
      <c r="N265" s="126"/>
      <c r="O265" s="126"/>
      <c r="P265" s="126"/>
      <c r="Q265" s="2"/>
    </row>
    <row r="266" spans="2:17" customFormat="1" ht="15" hidden="1">
      <c r="B266" s="2"/>
      <c r="C266" s="206"/>
      <c r="D266" s="2"/>
      <c r="E266" s="2"/>
      <c r="F266" s="2"/>
      <c r="G266" s="2"/>
      <c r="H266" s="2"/>
      <c r="I266" s="2"/>
      <c r="J266" s="2"/>
      <c r="K266" s="2"/>
      <c r="L266" s="2"/>
      <c r="M266" s="2"/>
      <c r="N266" s="126"/>
      <c r="O266" s="126"/>
      <c r="P266" s="126"/>
      <c r="Q266" s="2"/>
    </row>
    <row r="267" spans="2:17" customFormat="1" ht="15" hidden="1">
      <c r="B267" s="2"/>
      <c r="C267" s="206"/>
      <c r="D267" s="2"/>
      <c r="E267" s="2"/>
      <c r="F267" s="2"/>
      <c r="G267" s="2"/>
      <c r="H267" s="2"/>
      <c r="I267" s="2"/>
      <c r="J267" s="2"/>
      <c r="K267" s="2"/>
      <c r="L267" s="2"/>
      <c r="M267" s="2"/>
      <c r="N267" s="126"/>
      <c r="O267" s="126"/>
      <c r="P267" s="126"/>
      <c r="Q267" s="2"/>
    </row>
    <row r="268" spans="2:17" customFormat="1" ht="15" hidden="1">
      <c r="B268" s="2"/>
      <c r="C268" s="206"/>
      <c r="D268" s="2"/>
      <c r="E268" s="2"/>
      <c r="F268" s="2"/>
      <c r="G268" s="2"/>
      <c r="H268" s="2"/>
      <c r="I268" s="2"/>
      <c r="J268" s="2"/>
      <c r="K268" s="2"/>
      <c r="L268" s="2"/>
      <c r="M268" s="2"/>
      <c r="N268" s="126"/>
      <c r="O268" s="126"/>
      <c r="P268" s="126"/>
      <c r="Q268" s="2"/>
    </row>
    <row r="269" spans="2:17" customFormat="1" ht="15" hidden="1">
      <c r="B269" s="2"/>
      <c r="C269" s="206"/>
      <c r="D269" s="2"/>
      <c r="E269" s="2"/>
      <c r="F269" s="2"/>
      <c r="G269" s="2"/>
      <c r="H269" s="2"/>
      <c r="I269" s="2"/>
      <c r="J269" s="2"/>
      <c r="K269" s="2"/>
      <c r="L269" s="2"/>
      <c r="M269" s="2"/>
      <c r="N269" s="126"/>
      <c r="O269" s="126"/>
      <c r="P269" s="126"/>
      <c r="Q269" s="2"/>
    </row>
    <row r="270" spans="2:17" customFormat="1" ht="15" hidden="1">
      <c r="B270" s="2"/>
      <c r="C270" s="206"/>
      <c r="D270" s="2"/>
      <c r="E270" s="2"/>
      <c r="F270" s="2"/>
      <c r="G270" s="2"/>
      <c r="H270" s="2"/>
      <c r="I270" s="2"/>
      <c r="J270" s="2"/>
      <c r="K270" s="2"/>
      <c r="L270" s="2"/>
      <c r="M270" s="2"/>
      <c r="N270" s="126"/>
      <c r="O270" s="126"/>
      <c r="P270" s="126"/>
      <c r="Q270" s="2"/>
    </row>
    <row r="271" spans="2:17" customFormat="1" ht="15" hidden="1">
      <c r="B271" s="2"/>
      <c r="C271" s="206"/>
      <c r="D271" s="2"/>
      <c r="E271" s="2"/>
      <c r="F271" s="2"/>
      <c r="G271" s="2"/>
      <c r="H271" s="2"/>
      <c r="I271" s="2"/>
      <c r="J271" s="2"/>
      <c r="K271" s="2"/>
      <c r="L271" s="2"/>
      <c r="M271" s="2"/>
      <c r="N271" s="126"/>
      <c r="O271" s="126"/>
      <c r="P271" s="126"/>
      <c r="Q271" s="2"/>
    </row>
    <row r="272" spans="2:17" customFormat="1" ht="15" hidden="1">
      <c r="B272" s="2"/>
      <c r="C272" s="206"/>
      <c r="D272" s="2"/>
      <c r="E272" s="2"/>
      <c r="F272" s="2"/>
      <c r="G272" s="2"/>
      <c r="H272" s="2"/>
      <c r="I272" s="2"/>
      <c r="J272" s="2"/>
      <c r="K272" s="2"/>
      <c r="L272" s="2"/>
      <c r="M272" s="2"/>
      <c r="N272" s="126"/>
      <c r="O272" s="126"/>
      <c r="P272" s="126"/>
      <c r="Q272" s="2"/>
    </row>
    <row r="273" spans="2:17" customFormat="1" ht="15" hidden="1">
      <c r="B273" s="2"/>
      <c r="C273" s="206"/>
      <c r="D273" s="2"/>
      <c r="E273" s="2"/>
      <c r="F273" s="2"/>
      <c r="G273" s="2"/>
      <c r="H273" s="2"/>
      <c r="I273" s="2"/>
      <c r="J273" s="2"/>
      <c r="K273" s="2"/>
      <c r="L273" s="2"/>
      <c r="M273" s="2"/>
      <c r="N273" s="126"/>
      <c r="O273" s="126"/>
      <c r="P273" s="126"/>
      <c r="Q273" s="2"/>
    </row>
    <row r="274" spans="2:17" customFormat="1" ht="15" hidden="1">
      <c r="B274" s="2"/>
      <c r="C274" s="206"/>
      <c r="D274" s="2"/>
      <c r="E274" s="2"/>
      <c r="F274" s="2"/>
      <c r="G274" s="2"/>
      <c r="H274" s="2"/>
      <c r="I274" s="2"/>
      <c r="J274" s="2"/>
      <c r="K274" s="2"/>
      <c r="L274" s="2"/>
      <c r="M274" s="2"/>
      <c r="N274" s="126"/>
      <c r="O274" s="126"/>
      <c r="P274" s="126"/>
      <c r="Q274" s="2"/>
    </row>
    <row r="275" spans="2:17" customFormat="1" ht="15" hidden="1">
      <c r="B275" s="2"/>
      <c r="C275" s="206"/>
      <c r="D275" s="2"/>
      <c r="E275" s="2"/>
      <c r="F275" s="2"/>
      <c r="G275" s="2"/>
      <c r="H275" s="2"/>
      <c r="I275" s="2"/>
      <c r="J275" s="2"/>
      <c r="K275" s="2"/>
      <c r="L275" s="2"/>
      <c r="M275" s="2"/>
      <c r="N275" s="126"/>
      <c r="O275" s="126"/>
      <c r="P275" s="126"/>
      <c r="Q275" s="2"/>
    </row>
    <row r="276" spans="2:17" customFormat="1" ht="15" hidden="1">
      <c r="B276" s="2"/>
      <c r="C276" s="206"/>
      <c r="D276" s="2"/>
      <c r="E276" s="2"/>
      <c r="F276" s="2"/>
      <c r="G276" s="2"/>
      <c r="H276" s="2"/>
      <c r="I276" s="2"/>
      <c r="J276" s="2"/>
      <c r="K276" s="2"/>
      <c r="L276" s="2"/>
      <c r="M276" s="2"/>
      <c r="N276" s="126"/>
      <c r="O276" s="126"/>
      <c r="P276" s="126"/>
      <c r="Q276" s="2"/>
    </row>
    <row r="277" spans="2:17" customFormat="1" ht="15" hidden="1">
      <c r="B277" s="2"/>
      <c r="C277" s="206"/>
      <c r="D277" s="2"/>
      <c r="E277" s="2"/>
      <c r="F277" s="2"/>
      <c r="G277" s="2"/>
      <c r="H277" s="2"/>
      <c r="I277" s="2"/>
      <c r="J277" s="2"/>
      <c r="K277" s="2"/>
      <c r="L277" s="2"/>
      <c r="M277" s="2"/>
      <c r="N277" s="126"/>
      <c r="O277" s="126"/>
      <c r="P277" s="126"/>
      <c r="Q277" s="2"/>
    </row>
    <row r="278" spans="2:17" customFormat="1" ht="15" hidden="1">
      <c r="B278" s="2"/>
      <c r="C278" s="206"/>
      <c r="D278" s="2"/>
      <c r="E278" s="2"/>
      <c r="F278" s="2"/>
      <c r="G278" s="2"/>
      <c r="H278" s="2"/>
      <c r="I278" s="2"/>
      <c r="J278" s="2"/>
      <c r="K278" s="2"/>
      <c r="L278" s="2"/>
      <c r="M278" s="2"/>
      <c r="N278" s="126"/>
      <c r="O278" s="126"/>
      <c r="P278" s="126"/>
      <c r="Q278" s="2"/>
    </row>
    <row r="279" spans="2:17" customFormat="1" ht="15" hidden="1">
      <c r="B279" s="2"/>
      <c r="C279" s="206"/>
      <c r="D279" s="2"/>
      <c r="E279" s="2"/>
      <c r="F279" s="2"/>
      <c r="G279" s="2"/>
      <c r="H279" s="2"/>
      <c r="I279" s="2"/>
      <c r="J279" s="2"/>
      <c r="K279" s="2"/>
      <c r="L279" s="2"/>
      <c r="M279" s="2"/>
      <c r="N279" s="126"/>
      <c r="O279" s="126"/>
      <c r="P279" s="126"/>
      <c r="Q279" s="2"/>
    </row>
    <row r="280" spans="2:17" customFormat="1" ht="15" hidden="1">
      <c r="B280" s="2"/>
      <c r="C280" s="206"/>
      <c r="D280" s="2"/>
      <c r="E280" s="2"/>
      <c r="F280" s="2"/>
      <c r="G280" s="2"/>
      <c r="H280" s="2"/>
      <c r="I280" s="2"/>
      <c r="J280" s="2"/>
      <c r="K280" s="2"/>
      <c r="L280" s="2"/>
      <c r="M280" s="2"/>
      <c r="N280" s="126"/>
      <c r="O280" s="126"/>
      <c r="P280" s="126"/>
      <c r="Q280" s="2"/>
    </row>
    <row r="281" spans="2:17" customFormat="1" ht="15" hidden="1">
      <c r="B281" s="2"/>
      <c r="C281" s="206"/>
      <c r="D281" s="2"/>
      <c r="E281" s="2"/>
      <c r="F281" s="2"/>
      <c r="G281" s="2"/>
      <c r="H281" s="2"/>
      <c r="I281" s="2"/>
      <c r="J281" s="2"/>
      <c r="K281" s="2"/>
      <c r="L281" s="2"/>
      <c r="M281" s="2"/>
      <c r="N281" s="126"/>
      <c r="O281" s="126"/>
      <c r="P281" s="126"/>
      <c r="Q281" s="2"/>
    </row>
    <row r="282" spans="2:17" customFormat="1" ht="15" hidden="1">
      <c r="B282" s="2"/>
      <c r="C282" s="206"/>
      <c r="D282" s="2"/>
      <c r="E282" s="2"/>
      <c r="F282" s="2"/>
      <c r="G282" s="2"/>
      <c r="H282" s="2"/>
      <c r="I282" s="2"/>
      <c r="J282" s="2"/>
      <c r="K282" s="2"/>
      <c r="L282" s="2"/>
      <c r="M282" s="2"/>
      <c r="N282" s="126"/>
      <c r="O282" s="126"/>
      <c r="P282" s="126"/>
      <c r="Q282" s="2"/>
    </row>
    <row r="283" spans="2:17" customFormat="1" ht="15" hidden="1">
      <c r="B283" s="2"/>
      <c r="C283" s="206"/>
      <c r="D283" s="2"/>
      <c r="E283" s="2"/>
      <c r="F283" s="2"/>
      <c r="G283" s="2"/>
      <c r="H283" s="2"/>
      <c r="I283" s="2"/>
      <c r="J283" s="2"/>
      <c r="K283" s="2"/>
      <c r="L283" s="2"/>
      <c r="M283" s="2"/>
      <c r="N283" s="126"/>
      <c r="O283" s="126"/>
      <c r="P283" s="126"/>
      <c r="Q283" s="2"/>
    </row>
    <row r="284" spans="2:17" customFormat="1" ht="15" hidden="1">
      <c r="B284" s="2"/>
      <c r="C284" s="206"/>
      <c r="D284" s="2"/>
      <c r="E284" s="2"/>
      <c r="F284" s="2"/>
      <c r="G284" s="2"/>
      <c r="H284" s="2"/>
      <c r="I284" s="2"/>
      <c r="J284" s="2"/>
      <c r="K284" s="2"/>
      <c r="L284" s="2"/>
      <c r="M284" s="2"/>
      <c r="N284" s="126"/>
      <c r="O284" s="126"/>
      <c r="P284" s="126"/>
      <c r="Q284" s="2"/>
    </row>
    <row r="285" spans="2:17" customFormat="1" ht="15" hidden="1">
      <c r="B285" s="2"/>
      <c r="C285" s="206"/>
      <c r="D285" s="2"/>
      <c r="E285" s="2"/>
      <c r="F285" s="2"/>
      <c r="G285" s="2"/>
      <c r="H285" s="2"/>
      <c r="I285" s="2"/>
      <c r="J285" s="2"/>
      <c r="K285" s="2"/>
      <c r="L285" s="2"/>
      <c r="M285" s="2"/>
      <c r="N285" s="126"/>
      <c r="O285" s="126"/>
      <c r="P285" s="126"/>
      <c r="Q285" s="2"/>
    </row>
    <row r="286" spans="2:17" customFormat="1" ht="15" hidden="1">
      <c r="B286" s="2"/>
      <c r="C286" s="206"/>
      <c r="D286" s="2"/>
      <c r="E286" s="2"/>
      <c r="F286" s="2"/>
      <c r="G286" s="2"/>
      <c r="H286" s="2"/>
      <c r="I286" s="2"/>
      <c r="J286" s="2"/>
      <c r="K286" s="2"/>
      <c r="L286" s="2"/>
      <c r="M286" s="2"/>
      <c r="N286" s="126"/>
      <c r="O286" s="126"/>
      <c r="P286" s="126"/>
      <c r="Q286" s="2"/>
    </row>
    <row r="287" spans="2:17" customFormat="1" ht="15" hidden="1">
      <c r="B287" s="2"/>
      <c r="C287" s="206"/>
      <c r="D287" s="2"/>
      <c r="E287" s="2"/>
      <c r="F287" s="2"/>
      <c r="G287" s="2"/>
      <c r="H287" s="2"/>
      <c r="I287" s="2"/>
      <c r="J287" s="2"/>
      <c r="K287" s="2"/>
      <c r="L287" s="2"/>
      <c r="M287" s="2"/>
      <c r="N287" s="126"/>
      <c r="O287" s="126"/>
      <c r="P287" s="126"/>
      <c r="Q287" s="2"/>
    </row>
    <row r="288" spans="2:17" customFormat="1" ht="15" hidden="1">
      <c r="B288" s="2"/>
      <c r="C288" s="206"/>
      <c r="D288" s="2"/>
      <c r="E288" s="2"/>
      <c r="F288" s="2"/>
      <c r="G288" s="2"/>
      <c r="H288" s="2"/>
      <c r="I288" s="2"/>
      <c r="J288" s="2"/>
      <c r="K288" s="2"/>
      <c r="L288" s="2"/>
      <c r="M288" s="2"/>
      <c r="N288" s="126"/>
      <c r="O288" s="126"/>
      <c r="P288" s="126"/>
      <c r="Q288" s="2"/>
    </row>
    <row r="289" spans="2:17" customFormat="1" ht="15" hidden="1">
      <c r="B289" s="2"/>
      <c r="C289" s="206"/>
      <c r="D289" s="2"/>
      <c r="E289" s="2"/>
      <c r="F289" s="2"/>
      <c r="G289" s="2"/>
      <c r="H289" s="2"/>
      <c r="I289" s="2"/>
      <c r="J289" s="2"/>
      <c r="K289" s="2"/>
      <c r="L289" s="2"/>
      <c r="M289" s="2"/>
      <c r="N289" s="126"/>
      <c r="O289" s="126"/>
      <c r="P289" s="126"/>
      <c r="Q289" s="2"/>
    </row>
    <row r="290" spans="2:17" customFormat="1" ht="15" hidden="1">
      <c r="B290" s="2"/>
      <c r="C290" s="206"/>
      <c r="D290" s="2"/>
      <c r="E290" s="2"/>
      <c r="F290" s="2"/>
      <c r="G290" s="2"/>
      <c r="H290" s="2"/>
      <c r="I290" s="2"/>
      <c r="J290" s="2"/>
      <c r="K290" s="2"/>
      <c r="L290" s="2"/>
      <c r="M290" s="2"/>
      <c r="N290" s="126"/>
      <c r="O290" s="126"/>
      <c r="P290" s="126"/>
      <c r="Q290" s="2"/>
    </row>
    <row r="291" spans="2:17" customFormat="1" ht="15" hidden="1">
      <c r="B291" s="2"/>
      <c r="C291" s="206"/>
      <c r="D291" s="2"/>
      <c r="E291" s="2"/>
      <c r="F291" s="2"/>
      <c r="G291" s="2"/>
      <c r="H291" s="2"/>
      <c r="I291" s="2"/>
      <c r="J291" s="2"/>
      <c r="K291" s="2"/>
      <c r="L291" s="2"/>
      <c r="M291" s="2"/>
      <c r="N291" s="126"/>
      <c r="O291" s="126"/>
      <c r="P291" s="126"/>
      <c r="Q291" s="2"/>
    </row>
    <row r="292" spans="2:17" customFormat="1" ht="15" hidden="1">
      <c r="B292" s="2"/>
      <c r="C292" s="206"/>
      <c r="D292" s="2"/>
      <c r="E292" s="2"/>
      <c r="F292" s="2"/>
      <c r="G292" s="2"/>
      <c r="H292" s="2"/>
      <c r="I292" s="2"/>
      <c r="J292" s="2"/>
      <c r="K292" s="2"/>
      <c r="L292" s="2"/>
      <c r="M292" s="2"/>
      <c r="N292" s="126"/>
      <c r="O292" s="126"/>
      <c r="P292" s="126"/>
      <c r="Q292" s="2"/>
    </row>
    <row r="293" spans="2:17" customFormat="1" ht="15" hidden="1">
      <c r="B293" s="2"/>
      <c r="C293" s="206"/>
      <c r="D293" s="2"/>
      <c r="E293" s="2"/>
      <c r="F293" s="2"/>
      <c r="G293" s="2"/>
      <c r="H293" s="2"/>
      <c r="I293" s="2"/>
      <c r="J293" s="2"/>
      <c r="K293" s="2"/>
      <c r="L293" s="2"/>
      <c r="M293" s="2"/>
      <c r="N293" s="126"/>
      <c r="O293" s="126"/>
      <c r="P293" s="126"/>
      <c r="Q293" s="2"/>
    </row>
    <row r="294" spans="2:17" customFormat="1" ht="15" hidden="1">
      <c r="B294" s="2"/>
      <c r="C294" s="206"/>
      <c r="D294" s="2"/>
      <c r="E294" s="2"/>
      <c r="F294" s="2"/>
      <c r="G294" s="2"/>
      <c r="H294" s="2"/>
      <c r="I294" s="2"/>
      <c r="J294" s="2"/>
      <c r="K294" s="2"/>
      <c r="L294" s="2"/>
      <c r="M294" s="2"/>
      <c r="N294" s="126"/>
      <c r="O294" s="126"/>
      <c r="P294" s="126"/>
      <c r="Q294" s="2"/>
    </row>
    <row r="295" spans="2:17" customFormat="1" ht="15" hidden="1">
      <c r="B295" s="2"/>
      <c r="C295" s="206"/>
      <c r="D295" s="2"/>
      <c r="E295" s="2"/>
      <c r="F295" s="2"/>
      <c r="G295" s="2"/>
      <c r="H295" s="2"/>
      <c r="I295" s="2"/>
      <c r="J295" s="2"/>
      <c r="K295" s="2"/>
      <c r="L295" s="2"/>
      <c r="M295" s="2"/>
      <c r="N295" s="126"/>
      <c r="O295" s="126"/>
      <c r="P295" s="126"/>
      <c r="Q295" s="2"/>
    </row>
    <row r="296" spans="2:17" customFormat="1" ht="15" hidden="1">
      <c r="B296" s="2"/>
      <c r="C296" s="206"/>
      <c r="D296" s="2"/>
      <c r="E296" s="2"/>
      <c r="F296" s="2"/>
      <c r="G296" s="2"/>
      <c r="H296" s="2"/>
      <c r="I296" s="2"/>
      <c r="J296" s="2"/>
      <c r="K296" s="2"/>
      <c r="L296" s="2"/>
      <c r="M296" s="2"/>
      <c r="N296" s="126"/>
      <c r="O296" s="126"/>
      <c r="P296" s="126"/>
      <c r="Q296" s="2"/>
    </row>
    <row r="297" spans="2:17" customFormat="1" ht="15" hidden="1">
      <c r="B297" s="2"/>
      <c r="C297" s="206"/>
      <c r="D297" s="2"/>
      <c r="E297" s="2"/>
      <c r="F297" s="2"/>
      <c r="G297" s="2"/>
      <c r="H297" s="2"/>
      <c r="I297" s="2"/>
      <c r="J297" s="2"/>
      <c r="K297" s="2"/>
      <c r="L297" s="2"/>
      <c r="M297" s="2"/>
      <c r="N297" s="126"/>
      <c r="O297" s="126"/>
      <c r="P297" s="126"/>
      <c r="Q297" s="2"/>
    </row>
    <row r="298" spans="2:17" customFormat="1" ht="15" hidden="1">
      <c r="B298" s="2"/>
      <c r="C298" s="206"/>
      <c r="D298" s="2"/>
      <c r="E298" s="2"/>
      <c r="F298" s="2"/>
      <c r="G298" s="2"/>
      <c r="H298" s="2"/>
      <c r="I298" s="2"/>
      <c r="J298" s="2"/>
      <c r="K298" s="2"/>
      <c r="L298" s="2"/>
      <c r="M298" s="2"/>
      <c r="N298" s="126"/>
      <c r="O298" s="126"/>
      <c r="P298" s="126"/>
      <c r="Q298" s="2"/>
    </row>
    <row r="299" spans="2:17" customFormat="1" ht="15" hidden="1">
      <c r="B299" s="2"/>
      <c r="C299" s="206"/>
      <c r="D299" s="2"/>
      <c r="E299" s="2"/>
      <c r="F299" s="2"/>
      <c r="G299" s="2"/>
      <c r="H299" s="2"/>
      <c r="I299" s="2"/>
      <c r="J299" s="2"/>
      <c r="K299" s="2"/>
      <c r="L299" s="2"/>
      <c r="M299" s="2"/>
      <c r="N299" s="126"/>
      <c r="O299" s="126"/>
      <c r="P299" s="126"/>
      <c r="Q299" s="2"/>
    </row>
    <row r="300" spans="2:17" customFormat="1" ht="15" hidden="1">
      <c r="B300" s="2"/>
      <c r="C300" s="206"/>
      <c r="D300" s="2"/>
      <c r="E300" s="2"/>
      <c r="F300" s="2"/>
      <c r="G300" s="2"/>
      <c r="H300" s="2"/>
      <c r="I300" s="2"/>
      <c r="J300" s="2"/>
      <c r="K300" s="2"/>
      <c r="L300" s="2"/>
      <c r="M300" s="2"/>
      <c r="N300" s="126"/>
      <c r="O300" s="126"/>
      <c r="P300" s="126"/>
      <c r="Q300" s="2"/>
    </row>
    <row r="301" spans="2:17" customFormat="1" ht="15" hidden="1">
      <c r="B301" s="2"/>
      <c r="C301" s="206"/>
      <c r="D301" s="2"/>
      <c r="E301" s="2"/>
      <c r="F301" s="2"/>
      <c r="G301" s="2"/>
      <c r="H301" s="2"/>
      <c r="I301" s="2"/>
      <c r="J301" s="2"/>
      <c r="K301" s="2"/>
      <c r="L301" s="2"/>
      <c r="M301" s="2"/>
      <c r="N301" s="126"/>
      <c r="O301" s="126"/>
      <c r="P301" s="126"/>
      <c r="Q301" s="2"/>
    </row>
    <row r="302" spans="2:17" customFormat="1" ht="15" hidden="1">
      <c r="B302" s="2"/>
      <c r="C302" s="206"/>
      <c r="D302" s="2"/>
      <c r="E302" s="2"/>
      <c r="F302" s="2"/>
      <c r="G302" s="2"/>
      <c r="H302" s="2"/>
      <c r="I302" s="2"/>
      <c r="J302" s="2"/>
      <c r="K302" s="2"/>
      <c r="L302" s="2"/>
      <c r="M302" s="2"/>
      <c r="N302" s="126"/>
      <c r="O302" s="126"/>
      <c r="P302" s="126"/>
      <c r="Q302" s="2"/>
    </row>
    <row r="303" spans="2:17" customFormat="1" ht="15" hidden="1">
      <c r="B303" s="2"/>
      <c r="C303" s="206"/>
      <c r="D303" s="2"/>
      <c r="E303" s="2"/>
      <c r="F303" s="2"/>
      <c r="G303" s="2"/>
      <c r="H303" s="2"/>
      <c r="I303" s="2"/>
      <c r="J303" s="2"/>
      <c r="K303" s="2"/>
      <c r="L303" s="2"/>
      <c r="M303" s="2"/>
      <c r="N303" s="126"/>
      <c r="O303" s="126"/>
      <c r="P303" s="126"/>
      <c r="Q303" s="2"/>
    </row>
    <row r="304" spans="2:17" customFormat="1" ht="15" hidden="1">
      <c r="B304" s="2"/>
      <c r="C304" s="206"/>
      <c r="D304" s="2"/>
      <c r="E304" s="2"/>
      <c r="F304" s="2"/>
      <c r="G304" s="2"/>
      <c r="H304" s="2"/>
      <c r="I304" s="2"/>
      <c r="J304" s="2"/>
      <c r="K304" s="2"/>
      <c r="L304" s="2"/>
      <c r="M304" s="2"/>
      <c r="N304" s="126"/>
      <c r="O304" s="126"/>
      <c r="P304" s="126"/>
      <c r="Q304" s="2"/>
    </row>
    <row r="305" spans="2:17" customFormat="1" ht="15" hidden="1">
      <c r="B305" s="2"/>
      <c r="C305" s="206"/>
      <c r="D305" s="2"/>
      <c r="E305" s="2"/>
      <c r="F305" s="2"/>
      <c r="G305" s="2"/>
      <c r="H305" s="2"/>
      <c r="I305" s="2"/>
      <c r="J305" s="2"/>
      <c r="K305" s="2"/>
      <c r="L305" s="2"/>
      <c r="M305" s="2"/>
      <c r="N305" s="126"/>
      <c r="O305" s="126"/>
      <c r="P305" s="126"/>
      <c r="Q305" s="2"/>
    </row>
    <row r="306" spans="2:17" customFormat="1" ht="15" hidden="1">
      <c r="B306" s="2"/>
      <c r="C306" s="206"/>
      <c r="D306" s="2"/>
      <c r="E306" s="2"/>
      <c r="F306" s="2"/>
      <c r="G306" s="2"/>
      <c r="H306" s="2"/>
      <c r="I306" s="2"/>
      <c r="J306" s="2"/>
      <c r="K306" s="2"/>
      <c r="L306" s="2"/>
      <c r="M306" s="2"/>
      <c r="N306" s="126"/>
      <c r="O306" s="126"/>
      <c r="P306" s="126"/>
      <c r="Q306" s="2"/>
    </row>
    <row r="307" spans="2:17" customFormat="1" ht="15" hidden="1">
      <c r="B307" s="2"/>
      <c r="C307" s="206"/>
      <c r="D307" s="2"/>
      <c r="E307" s="2"/>
      <c r="F307" s="2"/>
      <c r="G307" s="2"/>
      <c r="H307" s="2"/>
      <c r="I307" s="2"/>
      <c r="J307" s="2"/>
      <c r="K307" s="2"/>
      <c r="L307" s="2"/>
      <c r="M307" s="2"/>
      <c r="N307" s="126"/>
      <c r="O307" s="126"/>
      <c r="P307" s="126"/>
      <c r="Q307" s="2"/>
    </row>
    <row r="308" spans="2:17" customFormat="1" ht="15" hidden="1">
      <c r="B308" s="2"/>
      <c r="C308" s="206"/>
      <c r="D308" s="2"/>
      <c r="E308" s="2"/>
      <c r="F308" s="2"/>
      <c r="G308" s="2"/>
      <c r="H308" s="2"/>
      <c r="I308" s="2"/>
      <c r="J308" s="2"/>
      <c r="K308" s="2"/>
      <c r="L308" s="2"/>
      <c r="M308" s="2"/>
      <c r="N308" s="126"/>
      <c r="O308" s="126"/>
      <c r="P308" s="126"/>
      <c r="Q308" s="2"/>
    </row>
    <row r="309" spans="2:17" customFormat="1" ht="15" hidden="1">
      <c r="B309" s="2"/>
      <c r="C309" s="206"/>
      <c r="D309" s="2"/>
      <c r="E309" s="2"/>
      <c r="F309" s="2"/>
      <c r="G309" s="2"/>
      <c r="H309" s="2"/>
      <c r="I309" s="2"/>
      <c r="J309" s="2"/>
      <c r="K309" s="2"/>
      <c r="L309" s="2"/>
      <c r="M309" s="2"/>
      <c r="N309" s="126"/>
      <c r="O309" s="126"/>
      <c r="P309" s="126"/>
      <c r="Q309" s="2"/>
    </row>
    <row r="310" spans="2:17" customFormat="1" ht="15" hidden="1">
      <c r="B310" s="2"/>
      <c r="C310" s="206"/>
      <c r="D310" s="2"/>
      <c r="E310" s="2"/>
      <c r="F310" s="2"/>
      <c r="G310" s="2"/>
      <c r="H310" s="2"/>
      <c r="I310" s="2"/>
      <c r="J310" s="2"/>
      <c r="K310" s="2"/>
      <c r="L310" s="2"/>
      <c r="M310" s="2"/>
      <c r="N310" s="126"/>
      <c r="O310" s="126"/>
      <c r="P310" s="126"/>
      <c r="Q310" s="2"/>
    </row>
    <row r="311" spans="2:17" customFormat="1" ht="15" hidden="1">
      <c r="B311" s="2"/>
      <c r="C311" s="206"/>
      <c r="D311" s="2"/>
      <c r="E311" s="2"/>
      <c r="F311" s="2"/>
      <c r="G311" s="2"/>
      <c r="H311" s="2"/>
      <c r="I311" s="2"/>
      <c r="J311" s="2"/>
      <c r="K311" s="2"/>
      <c r="L311" s="2"/>
      <c r="M311" s="2"/>
      <c r="N311" s="126"/>
      <c r="O311" s="126"/>
      <c r="P311" s="126"/>
      <c r="Q311" s="2"/>
    </row>
    <row r="312" spans="2:17" customFormat="1" ht="15" hidden="1">
      <c r="B312" s="2"/>
      <c r="C312" s="206"/>
      <c r="D312" s="2"/>
      <c r="E312" s="2"/>
      <c r="F312" s="2"/>
      <c r="G312" s="2"/>
      <c r="H312" s="2"/>
      <c r="I312" s="2"/>
      <c r="J312" s="2"/>
      <c r="K312" s="2"/>
      <c r="L312" s="2"/>
      <c r="M312" s="2"/>
      <c r="N312" s="126"/>
      <c r="O312" s="126"/>
      <c r="P312" s="126"/>
      <c r="Q312" s="2"/>
    </row>
    <row r="313" spans="2:17" customFormat="1" ht="15" hidden="1">
      <c r="B313" s="2"/>
      <c r="C313" s="206"/>
      <c r="D313" s="2"/>
      <c r="E313" s="2"/>
      <c r="F313" s="2"/>
      <c r="G313" s="2"/>
      <c r="H313" s="2"/>
      <c r="I313" s="2"/>
      <c r="J313" s="2"/>
      <c r="K313" s="2"/>
      <c r="L313" s="2"/>
      <c r="M313" s="2"/>
      <c r="N313" s="126"/>
      <c r="O313" s="126"/>
      <c r="P313" s="126"/>
      <c r="Q313" s="2"/>
    </row>
    <row r="314" spans="2:17" customFormat="1" ht="15" hidden="1">
      <c r="B314" s="2"/>
      <c r="C314" s="206"/>
      <c r="D314" s="2"/>
      <c r="E314" s="2"/>
      <c r="F314" s="2"/>
      <c r="G314" s="2"/>
      <c r="H314" s="2"/>
      <c r="I314" s="2"/>
      <c r="J314" s="2"/>
      <c r="K314" s="2"/>
      <c r="L314" s="2"/>
      <c r="M314" s="2"/>
      <c r="N314" s="126"/>
      <c r="O314" s="126"/>
      <c r="P314" s="126"/>
      <c r="Q314" s="2"/>
    </row>
    <row r="315" spans="2:17" customFormat="1" ht="15" hidden="1">
      <c r="B315" s="2"/>
      <c r="C315" s="206"/>
      <c r="D315" s="2"/>
      <c r="E315" s="2"/>
      <c r="F315" s="2"/>
      <c r="G315" s="2"/>
      <c r="H315" s="2"/>
      <c r="I315" s="2"/>
      <c r="J315" s="2"/>
      <c r="K315" s="2"/>
      <c r="L315" s="2"/>
      <c r="M315" s="2"/>
      <c r="N315" s="126"/>
      <c r="O315" s="126"/>
      <c r="P315" s="126"/>
      <c r="Q315" s="2"/>
    </row>
    <row r="316" spans="2:17" customFormat="1" ht="15" hidden="1">
      <c r="B316" s="2"/>
      <c r="C316" s="206"/>
      <c r="D316" s="2"/>
      <c r="E316" s="2"/>
      <c r="F316" s="2"/>
      <c r="G316" s="2"/>
      <c r="H316" s="2"/>
      <c r="I316" s="2"/>
      <c r="J316" s="2"/>
      <c r="K316" s="2"/>
      <c r="L316" s="2"/>
      <c r="M316" s="2"/>
      <c r="N316" s="126"/>
      <c r="O316" s="126"/>
      <c r="P316" s="126"/>
      <c r="Q316" s="2"/>
    </row>
    <row r="317" spans="2:17" customFormat="1" ht="15" hidden="1">
      <c r="B317" s="2"/>
      <c r="C317" s="206"/>
      <c r="D317" s="2"/>
      <c r="E317" s="2"/>
      <c r="F317" s="2"/>
      <c r="G317" s="2"/>
      <c r="H317" s="2"/>
      <c r="I317" s="2"/>
      <c r="J317" s="2"/>
      <c r="K317" s="2"/>
      <c r="L317" s="2"/>
      <c r="M317" s="2"/>
      <c r="N317" s="126"/>
      <c r="O317" s="126"/>
      <c r="P317" s="126"/>
      <c r="Q317" s="2"/>
    </row>
    <row r="318" spans="2:17" customFormat="1" ht="15" hidden="1">
      <c r="B318" s="2"/>
      <c r="C318" s="206"/>
      <c r="D318" s="2"/>
      <c r="E318" s="2"/>
      <c r="F318" s="2"/>
      <c r="G318" s="2"/>
      <c r="H318" s="2"/>
      <c r="I318" s="2"/>
      <c r="J318" s="2"/>
      <c r="K318" s="2"/>
      <c r="L318" s="2"/>
      <c r="M318" s="2"/>
      <c r="N318" s="126"/>
      <c r="O318" s="126"/>
      <c r="P318" s="126"/>
      <c r="Q318" s="2"/>
    </row>
    <row r="319" spans="2:17" customFormat="1" ht="15" hidden="1">
      <c r="B319" s="2"/>
      <c r="C319" s="206"/>
      <c r="D319" s="2"/>
      <c r="E319" s="2"/>
      <c r="F319" s="2"/>
      <c r="G319" s="2"/>
      <c r="H319" s="2"/>
      <c r="I319" s="2"/>
      <c r="J319" s="2"/>
      <c r="K319" s="2"/>
      <c r="L319" s="2"/>
      <c r="M319" s="2"/>
      <c r="N319" s="126"/>
      <c r="O319" s="126"/>
      <c r="P319" s="126"/>
      <c r="Q319" s="2"/>
    </row>
    <row r="320" spans="2:17" customFormat="1" ht="15" hidden="1">
      <c r="B320" s="2"/>
      <c r="C320" s="206"/>
      <c r="D320" s="2"/>
      <c r="E320" s="2"/>
      <c r="F320" s="2"/>
      <c r="G320" s="2"/>
      <c r="H320" s="2"/>
      <c r="I320" s="2"/>
      <c r="J320" s="2"/>
      <c r="K320" s="2"/>
      <c r="L320" s="2"/>
      <c r="M320" s="2"/>
      <c r="N320" s="126"/>
      <c r="O320" s="126"/>
      <c r="P320" s="126"/>
      <c r="Q320" s="2"/>
    </row>
    <row r="321" spans="2:17" customFormat="1" ht="15" hidden="1">
      <c r="B321" s="2"/>
      <c r="C321" s="206"/>
      <c r="D321" s="2"/>
      <c r="E321" s="2"/>
      <c r="F321" s="2"/>
      <c r="G321" s="2"/>
      <c r="H321" s="2"/>
      <c r="I321" s="2"/>
      <c r="J321" s="2"/>
      <c r="K321" s="2"/>
      <c r="L321" s="2"/>
      <c r="M321" s="2"/>
      <c r="N321" s="126"/>
      <c r="O321" s="126"/>
      <c r="P321" s="126"/>
      <c r="Q321" s="2"/>
    </row>
    <row r="322" spans="2:17" customFormat="1" ht="15" hidden="1">
      <c r="B322" s="2"/>
      <c r="C322" s="206"/>
      <c r="D322" s="2"/>
      <c r="E322" s="2"/>
      <c r="F322" s="2"/>
      <c r="G322" s="2"/>
      <c r="H322" s="2"/>
      <c r="I322" s="2"/>
      <c r="J322" s="2"/>
      <c r="K322" s="2"/>
      <c r="L322" s="2"/>
      <c r="M322" s="2"/>
      <c r="N322" s="126"/>
      <c r="O322" s="126"/>
      <c r="P322" s="126"/>
      <c r="Q322" s="2"/>
    </row>
    <row r="323" spans="2:17" customFormat="1" ht="15" hidden="1">
      <c r="B323" s="2"/>
      <c r="C323" s="206"/>
      <c r="D323" s="2"/>
      <c r="E323" s="2"/>
      <c r="F323" s="2"/>
      <c r="G323" s="2"/>
      <c r="H323" s="2"/>
      <c r="I323" s="2"/>
      <c r="J323" s="2"/>
      <c r="K323" s="2"/>
      <c r="L323" s="2"/>
      <c r="M323" s="2"/>
      <c r="N323" s="126"/>
      <c r="O323" s="126"/>
      <c r="P323" s="126"/>
      <c r="Q323" s="2"/>
    </row>
    <row r="324" spans="2:17" customFormat="1" ht="15" hidden="1">
      <c r="B324" s="2"/>
      <c r="C324" s="206"/>
      <c r="D324" s="2"/>
      <c r="E324" s="2"/>
      <c r="F324" s="2"/>
      <c r="G324" s="2"/>
      <c r="H324" s="2"/>
      <c r="I324" s="2"/>
      <c r="J324" s="2"/>
      <c r="K324" s="2"/>
      <c r="L324" s="2"/>
      <c r="M324" s="2"/>
      <c r="N324" s="126"/>
      <c r="O324" s="126"/>
      <c r="P324" s="126"/>
      <c r="Q324" s="2"/>
    </row>
    <row r="325" spans="2:17" customFormat="1" ht="15" hidden="1">
      <c r="B325" s="2"/>
      <c r="C325" s="206"/>
      <c r="D325" s="2"/>
      <c r="E325" s="2"/>
      <c r="F325" s="2"/>
      <c r="G325" s="2"/>
      <c r="H325" s="2"/>
      <c r="I325" s="2"/>
      <c r="J325" s="2"/>
      <c r="K325" s="2"/>
      <c r="L325" s="2"/>
      <c r="M325" s="2"/>
      <c r="N325" s="126"/>
      <c r="O325" s="126"/>
      <c r="P325" s="126"/>
      <c r="Q325" s="2"/>
    </row>
    <row r="326" spans="2:17" customFormat="1" ht="15" hidden="1">
      <c r="B326" s="2"/>
      <c r="C326" s="206"/>
      <c r="D326" s="2"/>
      <c r="E326" s="2"/>
      <c r="F326" s="2"/>
      <c r="G326" s="2"/>
      <c r="H326" s="2"/>
      <c r="I326" s="2"/>
      <c r="J326" s="2"/>
      <c r="K326" s="2"/>
      <c r="L326" s="2"/>
      <c r="M326" s="2"/>
      <c r="N326" s="126"/>
      <c r="O326" s="126"/>
      <c r="P326" s="126"/>
      <c r="Q326" s="2"/>
    </row>
    <row r="327" spans="2:17" customFormat="1" ht="15" hidden="1">
      <c r="B327" s="2"/>
      <c r="C327" s="206"/>
      <c r="D327" s="2"/>
      <c r="E327" s="2"/>
      <c r="F327" s="2"/>
      <c r="G327" s="2"/>
      <c r="H327" s="2"/>
      <c r="I327" s="2"/>
      <c r="J327" s="2"/>
      <c r="K327" s="2"/>
      <c r="L327" s="2"/>
      <c r="M327" s="2"/>
      <c r="N327" s="126"/>
      <c r="O327" s="126"/>
      <c r="P327" s="126"/>
      <c r="Q327" s="2"/>
    </row>
    <row r="328" spans="2:17" customFormat="1" ht="15" hidden="1">
      <c r="B328" s="2"/>
      <c r="C328" s="206"/>
      <c r="D328" s="2"/>
      <c r="E328" s="2"/>
      <c r="F328" s="2"/>
      <c r="G328" s="2"/>
      <c r="H328" s="2"/>
      <c r="I328" s="2"/>
      <c r="J328" s="2"/>
      <c r="K328" s="2"/>
      <c r="L328" s="2"/>
      <c r="M328" s="2"/>
      <c r="N328" s="126"/>
      <c r="O328" s="126"/>
      <c r="P328" s="126"/>
      <c r="Q328" s="2"/>
    </row>
    <row r="329" spans="2:17" customFormat="1" ht="15" hidden="1">
      <c r="B329" s="2"/>
      <c r="C329" s="206"/>
      <c r="D329" s="2"/>
      <c r="E329" s="2"/>
      <c r="F329" s="2"/>
      <c r="G329" s="2"/>
      <c r="H329" s="2"/>
      <c r="I329" s="2"/>
      <c r="J329" s="2"/>
      <c r="K329" s="2"/>
      <c r="L329" s="2"/>
      <c r="M329" s="2"/>
      <c r="N329" s="126"/>
      <c r="O329" s="126"/>
      <c r="P329" s="126"/>
      <c r="Q329" s="2"/>
    </row>
    <row r="330" spans="2:17" customFormat="1" ht="15" hidden="1">
      <c r="B330" s="2"/>
      <c r="C330" s="206"/>
      <c r="D330" s="2"/>
      <c r="E330" s="2"/>
      <c r="F330" s="2"/>
      <c r="G330" s="2"/>
      <c r="H330" s="2"/>
      <c r="I330" s="2"/>
      <c r="J330" s="2"/>
      <c r="K330" s="2"/>
      <c r="L330" s="2"/>
      <c r="M330" s="2"/>
      <c r="N330" s="126"/>
      <c r="O330" s="126"/>
      <c r="P330" s="126"/>
      <c r="Q330" s="2"/>
    </row>
    <row r="331" spans="2:17" customFormat="1" ht="15" hidden="1">
      <c r="B331" s="2"/>
      <c r="C331" s="206"/>
      <c r="D331" s="2"/>
      <c r="E331" s="2"/>
      <c r="F331" s="2"/>
      <c r="G331" s="2"/>
      <c r="H331" s="2"/>
      <c r="I331" s="2"/>
      <c r="J331" s="2"/>
      <c r="K331" s="2"/>
      <c r="L331" s="2"/>
      <c r="M331" s="2"/>
      <c r="N331" s="126"/>
      <c r="O331" s="126"/>
      <c r="P331" s="126"/>
      <c r="Q331" s="2"/>
    </row>
    <row r="332" spans="2:17" customFormat="1" ht="15" hidden="1">
      <c r="B332" s="2"/>
      <c r="C332" s="206"/>
      <c r="D332" s="2"/>
      <c r="E332" s="2"/>
      <c r="F332" s="2"/>
      <c r="G332" s="2"/>
      <c r="H332" s="2"/>
      <c r="I332" s="2"/>
      <c r="J332" s="2"/>
      <c r="K332" s="2"/>
      <c r="L332" s="2"/>
      <c r="M332" s="2"/>
      <c r="N332" s="126"/>
      <c r="O332" s="126"/>
      <c r="P332" s="126"/>
      <c r="Q332" s="2"/>
    </row>
    <row r="333" spans="2:17" customFormat="1" ht="15" hidden="1">
      <c r="B333" s="2"/>
      <c r="C333" s="206"/>
      <c r="D333" s="2"/>
      <c r="E333" s="2"/>
      <c r="F333" s="2"/>
      <c r="G333" s="2"/>
      <c r="H333" s="2"/>
      <c r="I333" s="2"/>
      <c r="J333" s="2"/>
      <c r="K333" s="2"/>
      <c r="L333" s="2"/>
      <c r="M333" s="2"/>
      <c r="N333" s="126"/>
      <c r="O333" s="126"/>
      <c r="P333" s="126"/>
      <c r="Q333" s="2"/>
    </row>
    <row r="334" spans="2:17" customFormat="1" ht="15" hidden="1">
      <c r="B334" s="2"/>
      <c r="C334" s="206"/>
      <c r="D334" s="2"/>
      <c r="E334" s="2"/>
      <c r="F334" s="2"/>
      <c r="G334" s="2"/>
      <c r="H334" s="2"/>
      <c r="I334" s="2"/>
      <c r="J334" s="2"/>
      <c r="K334" s="2"/>
      <c r="L334" s="2"/>
      <c r="M334" s="2"/>
      <c r="N334" s="126"/>
      <c r="O334" s="126"/>
      <c r="P334" s="126"/>
      <c r="Q334" s="2"/>
    </row>
    <row r="335" spans="2:17" customFormat="1" ht="15" hidden="1">
      <c r="B335" s="2"/>
      <c r="C335" s="206"/>
      <c r="D335" s="2"/>
      <c r="E335" s="2"/>
      <c r="F335" s="2"/>
      <c r="G335" s="2"/>
      <c r="H335" s="2"/>
      <c r="I335" s="2"/>
      <c r="J335" s="2"/>
      <c r="K335" s="2"/>
      <c r="L335" s="2"/>
      <c r="M335" s="2"/>
      <c r="N335" s="126"/>
      <c r="O335" s="126"/>
      <c r="P335" s="126"/>
      <c r="Q335" s="2"/>
    </row>
    <row r="336" spans="2:17" customFormat="1" ht="15" hidden="1">
      <c r="B336" s="2"/>
      <c r="C336" s="206"/>
      <c r="D336" s="2"/>
      <c r="E336" s="2"/>
      <c r="F336" s="2"/>
      <c r="G336" s="2"/>
      <c r="H336" s="2"/>
      <c r="I336" s="2"/>
      <c r="J336" s="2"/>
      <c r="K336" s="2"/>
      <c r="L336" s="2"/>
      <c r="M336" s="2"/>
      <c r="N336" s="126"/>
      <c r="O336" s="126"/>
      <c r="P336" s="126"/>
      <c r="Q336" s="2"/>
    </row>
    <row r="337" spans="2:17" customFormat="1" ht="15" hidden="1">
      <c r="B337" s="2"/>
      <c r="C337" s="206"/>
      <c r="D337" s="2"/>
      <c r="E337" s="2"/>
      <c r="F337" s="2"/>
      <c r="G337" s="2"/>
      <c r="H337" s="2"/>
      <c r="I337" s="2"/>
      <c r="J337" s="2"/>
      <c r="K337" s="2"/>
      <c r="L337" s="2"/>
      <c r="M337" s="2"/>
      <c r="N337" s="126"/>
      <c r="O337" s="126"/>
      <c r="P337" s="126"/>
      <c r="Q337" s="2"/>
    </row>
    <row r="338" spans="2:17" customFormat="1" ht="15" hidden="1">
      <c r="B338" s="2"/>
      <c r="C338" s="206"/>
      <c r="D338" s="2"/>
      <c r="E338" s="2"/>
      <c r="F338" s="2"/>
      <c r="G338" s="2"/>
      <c r="H338" s="2"/>
      <c r="I338" s="2"/>
      <c r="J338" s="2"/>
      <c r="K338" s="2"/>
      <c r="L338" s="2"/>
      <c r="M338" s="2"/>
      <c r="N338" s="126"/>
      <c r="O338" s="126"/>
      <c r="P338" s="126"/>
      <c r="Q338" s="2"/>
    </row>
    <row r="339" spans="2:17" customFormat="1" ht="15" hidden="1">
      <c r="B339" s="2"/>
      <c r="C339" s="206"/>
      <c r="D339" s="2"/>
      <c r="E339" s="2"/>
      <c r="F339" s="2"/>
      <c r="G339" s="2"/>
      <c r="H339" s="2"/>
      <c r="I339" s="2"/>
      <c r="J339" s="2"/>
      <c r="K339" s="2"/>
      <c r="L339" s="2"/>
      <c r="M339" s="2"/>
      <c r="N339" s="126"/>
      <c r="O339" s="126"/>
      <c r="P339" s="126"/>
      <c r="Q339" s="2"/>
    </row>
    <row r="340" spans="2:17" customFormat="1" ht="15" hidden="1">
      <c r="B340" s="2"/>
      <c r="C340" s="206"/>
      <c r="D340" s="2"/>
      <c r="E340" s="2"/>
      <c r="F340" s="2"/>
      <c r="G340" s="2"/>
      <c r="H340" s="2"/>
      <c r="I340" s="2"/>
      <c r="J340" s="2"/>
      <c r="K340" s="2"/>
      <c r="L340" s="2"/>
      <c r="M340" s="2"/>
      <c r="N340" s="126"/>
      <c r="O340" s="126"/>
      <c r="P340" s="126"/>
      <c r="Q340" s="2"/>
    </row>
    <row r="341" spans="2:17" customFormat="1" ht="15" hidden="1">
      <c r="B341" s="2"/>
      <c r="C341" s="206"/>
      <c r="D341" s="2"/>
      <c r="E341" s="2"/>
      <c r="F341" s="2"/>
      <c r="G341" s="2"/>
      <c r="H341" s="2"/>
      <c r="I341" s="2"/>
      <c r="J341" s="2"/>
      <c r="K341" s="2"/>
      <c r="L341" s="2"/>
      <c r="M341" s="2"/>
      <c r="N341" s="126"/>
      <c r="O341" s="126"/>
      <c r="P341" s="126"/>
      <c r="Q341" s="2"/>
    </row>
    <row r="342" spans="2:17" customFormat="1" ht="15" hidden="1">
      <c r="B342" s="2"/>
      <c r="C342" s="206"/>
      <c r="D342" s="2"/>
      <c r="E342" s="2"/>
      <c r="F342" s="2"/>
      <c r="G342" s="2"/>
      <c r="H342" s="2"/>
      <c r="I342" s="2"/>
      <c r="J342" s="2"/>
      <c r="K342" s="2"/>
      <c r="L342" s="2"/>
      <c r="M342" s="2"/>
      <c r="N342" s="126"/>
      <c r="O342" s="126"/>
      <c r="P342" s="126"/>
      <c r="Q342" s="2"/>
    </row>
    <row r="343" spans="2:17" customFormat="1" ht="15" hidden="1">
      <c r="B343" s="2"/>
      <c r="C343" s="206"/>
      <c r="D343" s="2"/>
      <c r="E343" s="2"/>
      <c r="F343" s="2"/>
      <c r="G343" s="2"/>
      <c r="H343" s="2"/>
      <c r="I343" s="2"/>
      <c r="J343" s="2"/>
      <c r="K343" s="2"/>
      <c r="L343" s="2"/>
      <c r="M343" s="2"/>
      <c r="N343" s="126"/>
      <c r="O343" s="126"/>
      <c r="P343" s="126"/>
      <c r="Q343" s="2"/>
    </row>
    <row r="344" spans="2:17" customFormat="1" ht="15" hidden="1">
      <c r="B344" s="2"/>
      <c r="C344" s="206"/>
      <c r="D344" s="2"/>
      <c r="E344" s="2"/>
      <c r="F344" s="2"/>
      <c r="G344" s="2"/>
      <c r="H344" s="2"/>
      <c r="I344" s="2"/>
      <c r="J344" s="2"/>
      <c r="K344" s="2"/>
      <c r="L344" s="2"/>
      <c r="M344" s="2"/>
      <c r="N344" s="126"/>
      <c r="O344" s="126"/>
      <c r="P344" s="126"/>
      <c r="Q344" s="2"/>
    </row>
    <row r="345" spans="2:17" customFormat="1" ht="15" hidden="1">
      <c r="B345" s="2"/>
      <c r="C345" s="206"/>
      <c r="D345" s="2"/>
      <c r="E345" s="2"/>
      <c r="F345" s="2"/>
      <c r="G345" s="2"/>
      <c r="H345" s="2"/>
      <c r="I345" s="2"/>
      <c r="J345" s="2"/>
      <c r="K345" s="2"/>
      <c r="L345" s="2"/>
      <c r="M345" s="2"/>
      <c r="N345" s="126"/>
      <c r="O345" s="126"/>
      <c r="P345" s="126"/>
      <c r="Q345" s="2"/>
    </row>
    <row r="346" spans="2:17" customFormat="1" ht="15" hidden="1">
      <c r="B346" s="2"/>
      <c r="C346" s="206"/>
      <c r="D346" s="2"/>
      <c r="E346" s="2"/>
      <c r="F346" s="2"/>
      <c r="G346" s="2"/>
      <c r="H346" s="2"/>
      <c r="I346" s="2"/>
      <c r="J346" s="2"/>
      <c r="K346" s="2"/>
      <c r="L346" s="2"/>
      <c r="M346" s="2"/>
      <c r="N346" s="126"/>
      <c r="O346" s="126"/>
      <c r="P346" s="126"/>
      <c r="Q346" s="2"/>
    </row>
    <row r="347" spans="2:17" customFormat="1" ht="15" hidden="1">
      <c r="B347" s="2"/>
      <c r="C347" s="206"/>
      <c r="D347" s="2"/>
      <c r="E347" s="2"/>
      <c r="F347" s="2"/>
      <c r="G347" s="2"/>
      <c r="H347" s="2"/>
      <c r="I347" s="2"/>
      <c r="J347" s="2"/>
      <c r="K347" s="2"/>
      <c r="L347" s="2"/>
      <c r="M347" s="2"/>
      <c r="N347" s="126"/>
      <c r="O347" s="126"/>
      <c r="P347" s="126"/>
      <c r="Q347" s="2"/>
    </row>
    <row r="348" spans="2:17" customFormat="1" ht="15" hidden="1">
      <c r="B348" s="2"/>
      <c r="C348" s="206"/>
      <c r="D348" s="2"/>
      <c r="E348" s="2"/>
      <c r="F348" s="2"/>
      <c r="G348" s="2"/>
      <c r="H348" s="2"/>
      <c r="I348" s="2"/>
      <c r="J348" s="2"/>
      <c r="K348" s="2"/>
      <c r="L348" s="2"/>
      <c r="M348" s="2"/>
      <c r="N348" s="126"/>
      <c r="O348" s="126"/>
      <c r="P348" s="126"/>
      <c r="Q348" s="2"/>
    </row>
    <row r="349" spans="2:17" customFormat="1" ht="15" hidden="1">
      <c r="B349" s="2"/>
      <c r="C349" s="206"/>
      <c r="D349" s="2"/>
      <c r="E349" s="2"/>
      <c r="F349" s="2"/>
      <c r="G349" s="2"/>
      <c r="H349" s="2"/>
      <c r="I349" s="2"/>
      <c r="J349" s="2"/>
      <c r="K349" s="2"/>
      <c r="L349" s="2"/>
      <c r="M349" s="2"/>
      <c r="N349" s="126"/>
      <c r="O349" s="126"/>
      <c r="P349" s="126"/>
      <c r="Q349" s="2"/>
    </row>
    <row r="350" spans="2:17" customFormat="1" ht="15" hidden="1">
      <c r="B350" s="2"/>
      <c r="C350" s="206"/>
      <c r="D350" s="2"/>
      <c r="E350" s="2"/>
      <c r="F350" s="2"/>
      <c r="G350" s="2"/>
      <c r="H350" s="2"/>
      <c r="I350" s="2"/>
      <c r="J350" s="2"/>
      <c r="K350" s="2"/>
      <c r="L350" s="2"/>
      <c r="M350" s="2"/>
      <c r="N350" s="126"/>
      <c r="O350" s="126"/>
      <c r="P350" s="126"/>
      <c r="Q350" s="2"/>
    </row>
    <row r="351" spans="2:17" customFormat="1" ht="15" hidden="1">
      <c r="B351" s="2"/>
      <c r="C351" s="206"/>
      <c r="D351" s="2"/>
      <c r="E351" s="2"/>
      <c r="F351" s="2"/>
      <c r="G351" s="2"/>
      <c r="H351" s="2"/>
      <c r="I351" s="2"/>
      <c r="J351" s="2"/>
      <c r="K351" s="2"/>
      <c r="L351" s="2"/>
      <c r="M351" s="2"/>
      <c r="N351" s="126"/>
      <c r="O351" s="126"/>
      <c r="P351" s="126"/>
      <c r="Q351" s="2"/>
    </row>
    <row r="352" spans="2:17" customFormat="1" ht="15" hidden="1">
      <c r="B352" s="2"/>
      <c r="C352" s="206"/>
      <c r="D352" s="2"/>
      <c r="E352" s="2"/>
      <c r="F352" s="2"/>
      <c r="G352" s="2"/>
      <c r="H352" s="2"/>
      <c r="I352" s="2"/>
      <c r="J352" s="2"/>
      <c r="K352" s="2"/>
      <c r="L352" s="2"/>
      <c r="M352" s="2"/>
      <c r="N352" s="126"/>
      <c r="O352" s="126"/>
      <c r="P352" s="126"/>
      <c r="Q352" s="2"/>
    </row>
    <row r="353" spans="2:17" customFormat="1" ht="15" hidden="1">
      <c r="B353" s="2"/>
      <c r="C353" s="206"/>
      <c r="D353" s="2"/>
      <c r="E353" s="2"/>
      <c r="F353" s="2"/>
      <c r="G353" s="2"/>
      <c r="H353" s="2"/>
      <c r="I353" s="2"/>
      <c r="J353" s="2"/>
      <c r="K353" s="2"/>
      <c r="L353" s="2"/>
      <c r="M353" s="2"/>
      <c r="N353" s="126"/>
      <c r="O353" s="126"/>
      <c r="P353" s="126"/>
      <c r="Q353" s="2"/>
    </row>
    <row r="354" spans="2:17" customFormat="1" ht="15" hidden="1">
      <c r="B354" s="2"/>
      <c r="C354" s="206"/>
      <c r="D354" s="2"/>
      <c r="E354" s="2"/>
      <c r="F354" s="2"/>
      <c r="G354" s="2"/>
      <c r="H354" s="2"/>
      <c r="I354" s="2"/>
      <c r="J354" s="2"/>
      <c r="K354" s="2"/>
      <c r="L354" s="2"/>
      <c r="M354" s="2"/>
      <c r="N354" s="126"/>
      <c r="O354" s="126"/>
      <c r="P354" s="126"/>
      <c r="Q354" s="2"/>
    </row>
    <row r="355" spans="2:17" customFormat="1" ht="15" hidden="1">
      <c r="B355" s="2"/>
      <c r="C355" s="206"/>
      <c r="D355" s="2"/>
      <c r="E355" s="2"/>
      <c r="F355" s="2"/>
      <c r="G355" s="2"/>
      <c r="H355" s="2"/>
      <c r="I355" s="2"/>
      <c r="J355" s="2"/>
      <c r="K355" s="2"/>
      <c r="L355" s="2"/>
      <c r="M355" s="2"/>
      <c r="N355" s="126"/>
      <c r="O355" s="126"/>
      <c r="P355" s="126"/>
      <c r="Q355" s="2"/>
    </row>
    <row r="356" spans="2:17" customFormat="1" ht="15" hidden="1">
      <c r="B356" s="2"/>
      <c r="C356" s="206"/>
      <c r="D356" s="2"/>
      <c r="E356" s="2"/>
      <c r="F356" s="2"/>
      <c r="G356" s="2"/>
      <c r="H356" s="2"/>
      <c r="I356" s="2"/>
      <c r="J356" s="2"/>
      <c r="K356" s="2"/>
      <c r="L356" s="2"/>
      <c r="M356" s="2"/>
      <c r="N356" s="126"/>
      <c r="O356" s="126"/>
      <c r="P356" s="126"/>
      <c r="Q356" s="2"/>
    </row>
    <row r="357" spans="2:17" customFormat="1" ht="15" hidden="1">
      <c r="B357" s="2"/>
      <c r="C357" s="206"/>
      <c r="D357" s="2"/>
      <c r="E357" s="2"/>
      <c r="F357" s="2"/>
      <c r="G357" s="2"/>
      <c r="H357" s="2"/>
      <c r="I357" s="2"/>
      <c r="J357" s="2"/>
      <c r="K357" s="2"/>
      <c r="L357" s="2"/>
      <c r="M357" s="2"/>
      <c r="N357" s="126"/>
      <c r="O357" s="126"/>
      <c r="P357" s="126"/>
      <c r="Q357" s="2"/>
    </row>
    <row r="358" spans="2:17" customFormat="1" ht="15" hidden="1">
      <c r="B358" s="2"/>
      <c r="C358" s="206"/>
      <c r="D358" s="2"/>
      <c r="E358" s="2"/>
      <c r="F358" s="2"/>
      <c r="G358" s="2"/>
      <c r="H358" s="2"/>
      <c r="I358" s="2"/>
      <c r="J358" s="2"/>
      <c r="K358" s="2"/>
      <c r="L358" s="2"/>
      <c r="M358" s="2"/>
      <c r="N358" s="126"/>
      <c r="O358" s="126"/>
      <c r="P358" s="126"/>
      <c r="Q358" s="2"/>
    </row>
    <row r="359" spans="2:17" customFormat="1" ht="15" hidden="1">
      <c r="B359" s="2"/>
      <c r="C359" s="206"/>
      <c r="D359" s="2"/>
      <c r="E359" s="2"/>
      <c r="F359" s="2"/>
      <c r="G359" s="2"/>
      <c r="H359" s="2"/>
      <c r="I359" s="2"/>
      <c r="J359" s="2"/>
      <c r="K359" s="2"/>
      <c r="L359" s="2"/>
      <c r="M359" s="2"/>
      <c r="N359" s="126"/>
      <c r="O359" s="126"/>
      <c r="P359" s="126"/>
      <c r="Q359" s="2"/>
    </row>
    <row r="360" spans="2:17" customFormat="1" ht="15" hidden="1">
      <c r="B360" s="2"/>
      <c r="C360" s="206"/>
      <c r="D360" s="2"/>
      <c r="E360" s="2"/>
      <c r="F360" s="2"/>
      <c r="G360" s="2"/>
      <c r="H360" s="2"/>
      <c r="I360" s="2"/>
      <c r="J360" s="2"/>
      <c r="K360" s="2"/>
      <c r="L360" s="2"/>
      <c r="M360" s="2"/>
      <c r="N360" s="126"/>
      <c r="O360" s="126"/>
      <c r="P360" s="126"/>
      <c r="Q360" s="2"/>
    </row>
    <row r="361" spans="2:17" customFormat="1" ht="15" hidden="1">
      <c r="B361" s="2"/>
      <c r="C361" s="206"/>
      <c r="D361" s="2"/>
      <c r="E361" s="2"/>
      <c r="F361" s="2"/>
      <c r="G361" s="2"/>
      <c r="H361" s="2"/>
      <c r="I361" s="2"/>
      <c r="J361" s="2"/>
      <c r="K361" s="2"/>
      <c r="L361" s="2"/>
      <c r="M361" s="2"/>
      <c r="N361" s="126"/>
      <c r="O361" s="126"/>
      <c r="P361" s="126"/>
      <c r="Q361" s="2"/>
    </row>
    <row r="362" spans="2:17" customFormat="1" ht="15" hidden="1">
      <c r="B362" s="2"/>
      <c r="C362" s="206"/>
      <c r="D362" s="2"/>
      <c r="E362" s="2"/>
      <c r="F362" s="2"/>
      <c r="G362" s="2"/>
      <c r="H362" s="2"/>
      <c r="I362" s="2"/>
      <c r="J362" s="2"/>
      <c r="K362" s="2"/>
      <c r="L362" s="2"/>
      <c r="M362" s="2"/>
      <c r="N362" s="126"/>
      <c r="O362" s="126"/>
      <c r="P362" s="126"/>
      <c r="Q362" s="2"/>
    </row>
    <row r="363" spans="2:17" customFormat="1" ht="15" hidden="1">
      <c r="B363" s="2"/>
      <c r="C363" s="206"/>
      <c r="D363" s="2"/>
      <c r="E363" s="2"/>
      <c r="F363" s="2"/>
      <c r="G363" s="2"/>
      <c r="H363" s="2"/>
      <c r="I363" s="2"/>
      <c r="J363" s="2"/>
      <c r="K363" s="2"/>
      <c r="L363" s="2"/>
      <c r="M363" s="2"/>
      <c r="N363" s="126"/>
      <c r="O363" s="126"/>
      <c r="P363" s="126"/>
      <c r="Q363" s="2"/>
    </row>
    <row r="364" spans="2:17" customFormat="1" ht="15" hidden="1">
      <c r="B364" s="2"/>
      <c r="C364" s="206"/>
      <c r="D364" s="2"/>
      <c r="E364" s="2"/>
      <c r="F364" s="2"/>
      <c r="G364" s="2"/>
      <c r="H364" s="2"/>
      <c r="I364" s="2"/>
      <c r="J364" s="2"/>
      <c r="K364" s="2"/>
      <c r="L364" s="2"/>
      <c r="M364" s="2"/>
      <c r="N364" s="126"/>
      <c r="O364" s="126"/>
      <c r="P364" s="126"/>
      <c r="Q364" s="2"/>
    </row>
    <row r="365" spans="2:17" customFormat="1" ht="15" hidden="1">
      <c r="B365" s="2"/>
      <c r="C365" s="206"/>
      <c r="D365" s="2"/>
      <c r="E365" s="2"/>
      <c r="F365" s="2"/>
      <c r="G365" s="2"/>
      <c r="H365" s="2"/>
      <c r="I365" s="2"/>
      <c r="J365" s="2"/>
      <c r="K365" s="2"/>
      <c r="L365" s="2"/>
      <c r="M365" s="2"/>
      <c r="N365" s="126"/>
      <c r="O365" s="126"/>
      <c r="P365" s="126"/>
      <c r="Q365" s="2"/>
    </row>
    <row r="366" spans="2:17" customFormat="1" ht="15" hidden="1">
      <c r="B366" s="2"/>
      <c r="C366" s="206"/>
      <c r="D366" s="2"/>
      <c r="E366" s="2"/>
      <c r="F366" s="2"/>
      <c r="G366" s="2"/>
      <c r="H366" s="2"/>
      <c r="I366" s="2"/>
      <c r="J366" s="2"/>
      <c r="K366" s="2"/>
      <c r="L366" s="2"/>
      <c r="M366" s="2"/>
      <c r="N366" s="126"/>
      <c r="O366" s="126"/>
      <c r="P366" s="126"/>
      <c r="Q366" s="2"/>
    </row>
    <row r="367" spans="2:17" customFormat="1" ht="15" hidden="1">
      <c r="B367" s="2"/>
      <c r="C367" s="206"/>
      <c r="D367" s="2"/>
      <c r="E367" s="2"/>
      <c r="F367" s="2"/>
      <c r="G367" s="2"/>
      <c r="H367" s="2"/>
      <c r="I367" s="2"/>
      <c r="J367" s="2"/>
      <c r="K367" s="2"/>
      <c r="L367" s="2"/>
      <c r="M367" s="2"/>
      <c r="N367" s="126"/>
      <c r="O367" s="126"/>
      <c r="P367" s="126"/>
      <c r="Q367" s="2"/>
    </row>
    <row r="368" spans="2:17" customFormat="1" ht="15" hidden="1">
      <c r="B368" s="2"/>
      <c r="C368" s="206"/>
      <c r="D368" s="2"/>
      <c r="E368" s="2"/>
      <c r="F368" s="2"/>
      <c r="G368" s="2"/>
      <c r="H368" s="2"/>
      <c r="I368" s="2"/>
      <c r="J368" s="2"/>
      <c r="K368" s="2"/>
      <c r="L368" s="2"/>
      <c r="M368" s="2"/>
      <c r="N368" s="126"/>
      <c r="O368" s="126"/>
      <c r="P368" s="126"/>
      <c r="Q368" s="2"/>
    </row>
    <row r="369" spans="2:17" customFormat="1" ht="15" hidden="1">
      <c r="B369" s="2"/>
      <c r="C369" s="206"/>
      <c r="D369" s="2"/>
      <c r="E369" s="2"/>
      <c r="F369" s="2"/>
      <c r="G369" s="2"/>
      <c r="H369" s="2"/>
      <c r="I369" s="2"/>
      <c r="J369" s="2"/>
      <c r="K369" s="2"/>
      <c r="L369" s="2"/>
      <c r="M369" s="2"/>
      <c r="N369" s="126"/>
      <c r="O369" s="126"/>
      <c r="P369" s="126"/>
      <c r="Q369" s="2"/>
    </row>
    <row r="370" spans="2:17" customFormat="1" ht="15" hidden="1">
      <c r="B370" s="2"/>
      <c r="C370" s="206"/>
      <c r="D370" s="2"/>
      <c r="E370" s="2"/>
      <c r="F370" s="2"/>
      <c r="G370" s="2"/>
      <c r="H370" s="2"/>
      <c r="I370" s="2"/>
      <c r="J370" s="2"/>
      <c r="K370" s="2"/>
      <c r="L370" s="2"/>
      <c r="M370" s="2"/>
      <c r="N370" s="126"/>
      <c r="O370" s="126"/>
      <c r="P370" s="126"/>
      <c r="Q370" s="2"/>
    </row>
    <row r="371" spans="2:17" customFormat="1" ht="15" hidden="1">
      <c r="B371" s="2"/>
      <c r="C371" s="206"/>
      <c r="D371" s="2"/>
      <c r="E371" s="2"/>
      <c r="F371" s="2"/>
      <c r="G371" s="2"/>
      <c r="H371" s="2"/>
      <c r="I371" s="2"/>
      <c r="J371" s="2"/>
      <c r="K371" s="2"/>
      <c r="L371" s="2"/>
      <c r="M371" s="2"/>
      <c r="N371" s="126"/>
      <c r="O371" s="126"/>
      <c r="P371" s="126"/>
      <c r="Q371" s="2"/>
    </row>
    <row r="372" spans="2:17" customFormat="1" ht="15" hidden="1">
      <c r="B372" s="2"/>
      <c r="C372" s="206"/>
      <c r="D372" s="2"/>
      <c r="E372" s="2"/>
      <c r="F372" s="2"/>
      <c r="G372" s="2"/>
      <c r="H372" s="2"/>
      <c r="I372" s="2"/>
      <c r="J372" s="2"/>
      <c r="K372" s="2"/>
      <c r="L372" s="2"/>
      <c r="M372" s="2"/>
      <c r="N372" s="126"/>
      <c r="O372" s="126"/>
      <c r="P372" s="126"/>
      <c r="Q372" s="2"/>
    </row>
    <row r="373" spans="2:17" customFormat="1" ht="15" hidden="1">
      <c r="B373" s="2"/>
      <c r="C373" s="206"/>
      <c r="D373" s="2"/>
      <c r="E373" s="2"/>
      <c r="F373" s="2"/>
      <c r="G373" s="2"/>
      <c r="H373" s="2"/>
      <c r="I373" s="2"/>
      <c r="J373" s="2"/>
      <c r="K373" s="2"/>
      <c r="L373" s="2"/>
      <c r="M373" s="2"/>
      <c r="N373" s="126"/>
      <c r="O373" s="126"/>
      <c r="P373" s="126"/>
      <c r="Q373" s="2"/>
    </row>
    <row r="374" spans="2:17" customFormat="1" ht="15" hidden="1">
      <c r="B374" s="2"/>
      <c r="C374" s="206"/>
      <c r="D374" s="2"/>
      <c r="E374" s="2"/>
      <c r="F374" s="2"/>
      <c r="G374" s="2"/>
      <c r="H374" s="2"/>
      <c r="I374" s="2"/>
      <c r="J374" s="2"/>
      <c r="K374" s="2"/>
      <c r="L374" s="2"/>
      <c r="M374" s="2"/>
      <c r="N374" s="126"/>
      <c r="O374" s="126"/>
      <c r="P374" s="126"/>
      <c r="Q374" s="2"/>
    </row>
    <row r="375" spans="2:17" customFormat="1" ht="15" hidden="1">
      <c r="B375" s="2"/>
      <c r="C375" s="206"/>
      <c r="D375" s="2"/>
      <c r="E375" s="2"/>
      <c r="F375" s="2"/>
      <c r="G375" s="2"/>
      <c r="H375" s="2"/>
      <c r="I375" s="2"/>
      <c r="J375" s="2"/>
      <c r="K375" s="2"/>
      <c r="L375" s="2"/>
      <c r="M375" s="2"/>
      <c r="N375" s="126"/>
      <c r="O375" s="126"/>
      <c r="P375" s="126"/>
      <c r="Q375" s="2"/>
    </row>
    <row r="376" spans="2:17" customFormat="1" ht="15" hidden="1">
      <c r="B376" s="2"/>
      <c r="C376" s="206"/>
      <c r="D376" s="2"/>
      <c r="E376" s="2"/>
      <c r="F376" s="2"/>
      <c r="G376" s="2"/>
      <c r="H376" s="2"/>
      <c r="I376" s="2"/>
      <c r="J376" s="2"/>
      <c r="K376" s="2"/>
      <c r="L376" s="2"/>
      <c r="M376" s="2"/>
      <c r="N376" s="126"/>
      <c r="O376" s="126"/>
      <c r="P376" s="126"/>
      <c r="Q376" s="2"/>
    </row>
    <row r="377" spans="2:17" customFormat="1" ht="15" hidden="1">
      <c r="B377" s="2"/>
      <c r="C377" s="206"/>
      <c r="D377" s="2"/>
      <c r="E377" s="2"/>
      <c r="F377" s="2"/>
      <c r="G377" s="2"/>
      <c r="H377" s="2"/>
      <c r="I377" s="2"/>
      <c r="J377" s="2"/>
      <c r="K377" s="2"/>
      <c r="L377" s="2"/>
      <c r="M377" s="2"/>
      <c r="N377" s="126"/>
      <c r="O377" s="126"/>
      <c r="P377" s="126"/>
      <c r="Q377" s="2"/>
    </row>
    <row r="378" spans="2:17" customFormat="1" ht="15" hidden="1">
      <c r="B378" s="2"/>
      <c r="C378" s="206"/>
      <c r="D378" s="2"/>
      <c r="E378" s="2"/>
      <c r="F378" s="2"/>
      <c r="G378" s="2"/>
      <c r="H378" s="2"/>
      <c r="I378" s="2"/>
      <c r="J378" s="2"/>
      <c r="K378" s="2"/>
      <c r="L378" s="2"/>
      <c r="M378" s="2"/>
      <c r="N378" s="126"/>
      <c r="O378" s="126"/>
      <c r="P378" s="126"/>
      <c r="Q378" s="2"/>
    </row>
    <row r="379" spans="2:17" customFormat="1" ht="15" hidden="1">
      <c r="B379" s="2"/>
      <c r="C379" s="206"/>
      <c r="D379" s="2"/>
      <c r="E379" s="2"/>
      <c r="F379" s="2"/>
      <c r="G379" s="2"/>
      <c r="H379" s="2"/>
      <c r="I379" s="2"/>
      <c r="J379" s="2"/>
      <c r="K379" s="2"/>
      <c r="L379" s="2"/>
      <c r="M379" s="2"/>
      <c r="N379" s="126"/>
      <c r="O379" s="126"/>
      <c r="P379" s="126"/>
      <c r="Q379" s="2"/>
    </row>
    <row r="380" spans="2:17" customFormat="1" ht="15" hidden="1">
      <c r="B380" s="2"/>
      <c r="C380" s="206"/>
      <c r="D380" s="2"/>
      <c r="E380" s="2"/>
      <c r="F380" s="2"/>
      <c r="G380" s="2"/>
      <c r="H380" s="2"/>
      <c r="I380" s="2"/>
      <c r="J380" s="2"/>
      <c r="K380" s="2"/>
      <c r="L380" s="2"/>
      <c r="M380" s="2"/>
      <c r="N380" s="126"/>
      <c r="O380" s="126"/>
      <c r="P380" s="126"/>
      <c r="Q380" s="2"/>
    </row>
    <row r="381" spans="2:17" customFormat="1" ht="15" hidden="1">
      <c r="B381" s="2"/>
      <c r="C381" s="206"/>
      <c r="D381" s="2"/>
      <c r="E381" s="2"/>
      <c r="F381" s="2"/>
      <c r="G381" s="2"/>
      <c r="H381" s="2"/>
      <c r="I381" s="2"/>
      <c r="J381" s="2"/>
      <c r="K381" s="2"/>
      <c r="L381" s="2"/>
      <c r="M381" s="2"/>
      <c r="N381" s="126"/>
      <c r="O381" s="126"/>
      <c r="P381" s="126"/>
      <c r="Q381" s="2"/>
    </row>
    <row r="382" spans="2:17" customFormat="1" ht="15" hidden="1">
      <c r="B382" s="2"/>
      <c r="C382" s="206"/>
      <c r="D382" s="2"/>
      <c r="E382" s="2"/>
      <c r="F382" s="2"/>
      <c r="G382" s="2"/>
      <c r="H382" s="2"/>
      <c r="I382" s="2"/>
      <c r="J382" s="2"/>
      <c r="K382" s="2"/>
      <c r="L382" s="2"/>
      <c r="M382" s="2"/>
      <c r="N382" s="126"/>
      <c r="O382" s="126"/>
      <c r="P382" s="126"/>
      <c r="Q382" s="2"/>
    </row>
    <row r="383" spans="2:17" customFormat="1" ht="15" hidden="1">
      <c r="B383" s="2"/>
      <c r="C383" s="206"/>
      <c r="D383" s="2"/>
      <c r="E383" s="2"/>
      <c r="F383" s="2"/>
      <c r="G383" s="2"/>
      <c r="H383" s="2"/>
      <c r="I383" s="2"/>
      <c r="J383" s="2"/>
      <c r="K383" s="2"/>
      <c r="L383" s="2"/>
      <c r="M383" s="2"/>
      <c r="N383" s="126"/>
      <c r="O383" s="126"/>
      <c r="P383" s="126"/>
      <c r="Q383" s="2"/>
    </row>
    <row r="384" spans="2:17" customFormat="1" ht="15" hidden="1">
      <c r="B384" s="2"/>
      <c r="C384" s="206"/>
      <c r="D384" s="2"/>
      <c r="E384" s="2"/>
      <c r="F384" s="2"/>
      <c r="G384" s="2"/>
      <c r="H384" s="2"/>
      <c r="I384" s="2"/>
      <c r="J384" s="2"/>
      <c r="K384" s="2"/>
      <c r="L384" s="2"/>
      <c r="M384" s="2"/>
      <c r="N384" s="126"/>
      <c r="O384" s="126"/>
      <c r="P384" s="126"/>
      <c r="Q384" s="2"/>
    </row>
    <row r="385" spans="2:17" customFormat="1" ht="15" hidden="1">
      <c r="B385" s="2"/>
      <c r="C385" s="206"/>
      <c r="D385" s="2"/>
      <c r="E385" s="2"/>
      <c r="F385" s="2"/>
      <c r="G385" s="2"/>
      <c r="H385" s="2"/>
      <c r="I385" s="2"/>
      <c r="J385" s="2"/>
      <c r="K385" s="2"/>
      <c r="L385" s="2"/>
      <c r="M385" s="2"/>
      <c r="N385" s="126"/>
      <c r="O385" s="126"/>
      <c r="P385" s="126"/>
      <c r="Q385" s="2"/>
    </row>
    <row r="386" spans="2:17" customFormat="1" ht="15" hidden="1">
      <c r="B386" s="2"/>
      <c r="C386" s="206"/>
      <c r="D386" s="2"/>
      <c r="E386" s="2"/>
      <c r="F386" s="2"/>
      <c r="G386" s="2"/>
      <c r="H386" s="2"/>
      <c r="I386" s="2"/>
      <c r="J386" s="2"/>
      <c r="K386" s="2"/>
      <c r="L386" s="2"/>
      <c r="M386" s="2"/>
      <c r="N386" s="126"/>
      <c r="O386" s="126"/>
      <c r="P386" s="126"/>
      <c r="Q386" s="2"/>
    </row>
    <row r="387" spans="2:17" customFormat="1" ht="15" hidden="1">
      <c r="B387" s="2"/>
      <c r="C387" s="206"/>
      <c r="D387" s="2"/>
      <c r="E387" s="2"/>
      <c r="F387" s="2"/>
      <c r="G387" s="2"/>
      <c r="H387" s="2"/>
      <c r="I387" s="2"/>
      <c r="J387" s="2"/>
      <c r="K387" s="2"/>
      <c r="L387" s="2"/>
      <c r="M387" s="2"/>
      <c r="N387" s="126"/>
      <c r="O387" s="126"/>
      <c r="P387" s="126"/>
      <c r="Q387" s="2"/>
    </row>
    <row r="388" spans="2:17" customFormat="1" ht="15" hidden="1">
      <c r="B388" s="2"/>
      <c r="C388" s="206"/>
      <c r="D388" s="2"/>
      <c r="E388" s="2"/>
      <c r="F388" s="2"/>
      <c r="G388" s="2"/>
      <c r="H388" s="2"/>
      <c r="I388" s="2"/>
      <c r="J388" s="2"/>
      <c r="K388" s="2"/>
      <c r="L388" s="2"/>
      <c r="M388" s="2"/>
      <c r="N388" s="126"/>
      <c r="O388" s="126"/>
      <c r="P388" s="126"/>
      <c r="Q388" s="2"/>
    </row>
    <row r="389" spans="2:17" customFormat="1" ht="15" hidden="1">
      <c r="B389" s="2"/>
      <c r="C389" s="206"/>
      <c r="D389" s="2"/>
      <c r="E389" s="2"/>
      <c r="F389" s="2"/>
      <c r="G389" s="2"/>
      <c r="H389" s="2"/>
      <c r="I389" s="2"/>
      <c r="J389" s="2"/>
      <c r="K389" s="2"/>
      <c r="L389" s="2"/>
      <c r="M389" s="2"/>
      <c r="N389" s="126"/>
      <c r="O389" s="126"/>
      <c r="P389" s="126"/>
      <c r="Q389" s="2"/>
    </row>
    <row r="390" spans="2:17" customFormat="1" ht="15" hidden="1">
      <c r="B390" s="2"/>
      <c r="C390" s="206"/>
      <c r="D390" s="2"/>
      <c r="E390" s="2"/>
      <c r="F390" s="2"/>
      <c r="G390" s="2"/>
      <c r="H390" s="2"/>
      <c r="I390" s="2"/>
      <c r="J390" s="2"/>
      <c r="K390" s="2"/>
      <c r="L390" s="2"/>
      <c r="M390" s="2"/>
      <c r="N390" s="126"/>
      <c r="O390" s="126"/>
      <c r="P390" s="126"/>
      <c r="Q390" s="2"/>
    </row>
    <row r="391" spans="2:17" customFormat="1" ht="15" hidden="1">
      <c r="B391" s="2"/>
      <c r="C391" s="206"/>
      <c r="D391" s="2"/>
      <c r="E391" s="2"/>
      <c r="F391" s="2"/>
      <c r="G391" s="2"/>
      <c r="H391" s="2"/>
      <c r="I391" s="2"/>
      <c r="J391" s="2"/>
      <c r="K391" s="2"/>
      <c r="L391" s="2"/>
      <c r="M391" s="2"/>
      <c r="N391" s="126"/>
      <c r="O391" s="126"/>
      <c r="P391" s="126"/>
      <c r="Q391" s="2"/>
    </row>
    <row r="392" spans="2:17" customFormat="1" ht="15" hidden="1">
      <c r="B392" s="2"/>
      <c r="C392" s="206"/>
      <c r="D392" s="2"/>
      <c r="E392" s="2"/>
      <c r="F392" s="2"/>
      <c r="G392" s="2"/>
      <c r="H392" s="2"/>
      <c r="I392" s="2"/>
      <c r="J392" s="2"/>
      <c r="K392" s="2"/>
      <c r="L392" s="2"/>
      <c r="M392" s="2"/>
      <c r="N392" s="126"/>
      <c r="O392" s="126"/>
      <c r="P392" s="126"/>
      <c r="Q392" s="2"/>
    </row>
    <row r="393" spans="2:17" customFormat="1" ht="15" hidden="1">
      <c r="B393" s="2"/>
      <c r="C393" s="206"/>
      <c r="D393" s="2"/>
      <c r="E393" s="2"/>
      <c r="F393" s="2"/>
      <c r="G393" s="2"/>
      <c r="H393" s="2"/>
      <c r="I393" s="2"/>
      <c r="J393" s="2"/>
      <c r="K393" s="2"/>
      <c r="L393" s="2"/>
      <c r="M393" s="2"/>
      <c r="N393" s="126"/>
      <c r="O393" s="126"/>
      <c r="P393" s="126"/>
      <c r="Q393" s="2"/>
    </row>
    <row r="394" spans="2:17" customFormat="1" ht="15" hidden="1">
      <c r="B394" s="2"/>
      <c r="C394" s="206"/>
      <c r="D394" s="2"/>
      <c r="E394" s="2"/>
      <c r="F394" s="2"/>
      <c r="G394" s="2"/>
      <c r="H394" s="2"/>
      <c r="I394" s="2"/>
      <c r="J394" s="2"/>
      <c r="K394" s="2"/>
      <c r="L394" s="2"/>
      <c r="M394" s="2"/>
      <c r="N394" s="126"/>
      <c r="O394" s="126"/>
      <c r="P394" s="126"/>
      <c r="Q394" s="2"/>
    </row>
    <row r="395" spans="2:17" customFormat="1" ht="15" hidden="1">
      <c r="B395" s="2"/>
      <c r="C395" s="206"/>
      <c r="D395" s="2"/>
      <c r="E395" s="2"/>
      <c r="F395" s="2"/>
      <c r="G395" s="2"/>
      <c r="H395" s="2"/>
      <c r="I395" s="2"/>
      <c r="J395" s="2"/>
      <c r="K395" s="2"/>
      <c r="L395" s="2"/>
      <c r="M395" s="2"/>
      <c r="N395" s="126"/>
      <c r="O395" s="126"/>
      <c r="P395" s="126"/>
      <c r="Q395" s="2"/>
    </row>
    <row r="396" spans="2:17" customFormat="1" ht="15" hidden="1">
      <c r="B396" s="2"/>
      <c r="C396" s="206"/>
      <c r="D396" s="2"/>
      <c r="E396" s="2"/>
      <c r="F396" s="2"/>
      <c r="G396" s="2"/>
      <c r="H396" s="2"/>
      <c r="I396" s="2"/>
      <c r="J396" s="2"/>
      <c r="K396" s="2"/>
      <c r="L396" s="2"/>
      <c r="M396" s="2"/>
      <c r="N396" s="126"/>
      <c r="O396" s="126"/>
      <c r="P396" s="126"/>
      <c r="Q396" s="2"/>
    </row>
    <row r="397" spans="2:17" customFormat="1" ht="15" hidden="1">
      <c r="B397" s="2"/>
      <c r="C397" s="206"/>
      <c r="D397" s="2"/>
      <c r="E397" s="2"/>
      <c r="F397" s="2"/>
      <c r="G397" s="2"/>
      <c r="H397" s="2"/>
      <c r="I397" s="2"/>
      <c r="J397" s="2"/>
      <c r="K397" s="2"/>
      <c r="L397" s="2"/>
      <c r="M397" s="2"/>
      <c r="N397" s="126"/>
      <c r="O397" s="126"/>
      <c r="P397" s="126"/>
      <c r="Q397" s="2"/>
    </row>
    <row r="398" spans="2:17" customFormat="1" ht="15" hidden="1">
      <c r="B398" s="2"/>
      <c r="C398" s="206"/>
      <c r="D398" s="2"/>
      <c r="E398" s="2"/>
      <c r="F398" s="2"/>
      <c r="G398" s="2"/>
      <c r="H398" s="2"/>
      <c r="I398" s="2"/>
      <c r="J398" s="2"/>
      <c r="K398" s="2"/>
      <c r="L398" s="2"/>
      <c r="M398" s="2"/>
      <c r="N398" s="126"/>
      <c r="O398" s="126"/>
      <c r="P398" s="126"/>
      <c r="Q398" s="2"/>
    </row>
    <row r="399" spans="2:17" customFormat="1" ht="15" hidden="1">
      <c r="B399" s="2"/>
      <c r="C399" s="206"/>
      <c r="D399" s="2"/>
      <c r="E399" s="2"/>
      <c r="F399" s="2"/>
      <c r="G399" s="2"/>
      <c r="H399" s="2"/>
      <c r="I399" s="2"/>
      <c r="J399" s="2"/>
      <c r="K399" s="2"/>
      <c r="L399" s="2"/>
      <c r="M399" s="2"/>
      <c r="N399" s="126"/>
      <c r="O399" s="126"/>
      <c r="P399" s="126"/>
      <c r="Q399" s="2"/>
    </row>
    <row r="400" spans="2:17" customFormat="1" ht="15" hidden="1">
      <c r="B400" s="2"/>
      <c r="C400" s="206"/>
      <c r="D400" s="2"/>
      <c r="E400" s="2"/>
      <c r="F400" s="2"/>
      <c r="G400" s="2"/>
      <c r="H400" s="2"/>
      <c r="I400" s="2"/>
      <c r="J400" s="2"/>
      <c r="K400" s="2"/>
      <c r="L400" s="2"/>
      <c r="M400" s="2"/>
      <c r="N400" s="126"/>
      <c r="O400" s="126"/>
      <c r="P400" s="126"/>
      <c r="Q400" s="2"/>
    </row>
    <row r="401" spans="2:17" customFormat="1" ht="15" hidden="1">
      <c r="B401" s="2"/>
      <c r="C401" s="206"/>
      <c r="D401" s="2"/>
      <c r="E401" s="2"/>
      <c r="F401" s="2"/>
      <c r="G401" s="2"/>
      <c r="H401" s="2"/>
      <c r="I401" s="2"/>
      <c r="J401" s="2"/>
      <c r="K401" s="2"/>
      <c r="L401" s="2"/>
      <c r="M401" s="2"/>
      <c r="N401" s="126"/>
      <c r="O401" s="126"/>
      <c r="P401" s="126"/>
      <c r="Q401" s="2"/>
    </row>
    <row r="402" spans="2:17" customFormat="1" ht="15" hidden="1">
      <c r="B402" s="2"/>
      <c r="C402" s="206"/>
      <c r="D402" s="2"/>
      <c r="E402" s="2"/>
      <c r="F402" s="2"/>
      <c r="G402" s="2"/>
      <c r="H402" s="2"/>
      <c r="I402" s="2"/>
      <c r="J402" s="2"/>
      <c r="K402" s="2"/>
      <c r="L402" s="2"/>
      <c r="M402" s="2"/>
      <c r="N402" s="126"/>
      <c r="O402" s="126"/>
      <c r="P402" s="126"/>
      <c r="Q402" s="2"/>
    </row>
    <row r="403" spans="2:17" customFormat="1" ht="15" hidden="1">
      <c r="B403" s="2"/>
      <c r="C403" s="206"/>
      <c r="D403" s="2"/>
      <c r="E403" s="2"/>
      <c r="F403" s="2"/>
      <c r="G403" s="2"/>
      <c r="H403" s="2"/>
      <c r="I403" s="2"/>
      <c r="J403" s="2"/>
      <c r="K403" s="2"/>
      <c r="L403" s="2"/>
      <c r="M403" s="2"/>
      <c r="N403" s="126"/>
      <c r="O403" s="126"/>
      <c r="P403" s="126"/>
      <c r="Q403" s="2"/>
    </row>
    <row r="404" spans="2:17" customFormat="1" ht="15" hidden="1">
      <c r="B404" s="2"/>
      <c r="C404" s="206"/>
      <c r="D404" s="2"/>
      <c r="E404" s="2"/>
      <c r="F404" s="2"/>
      <c r="G404" s="2"/>
      <c r="H404" s="2"/>
      <c r="I404" s="2"/>
      <c r="J404" s="2"/>
      <c r="K404" s="2"/>
      <c r="L404" s="2"/>
      <c r="M404" s="2"/>
      <c r="N404" s="126"/>
      <c r="O404" s="126"/>
      <c r="P404" s="126"/>
      <c r="Q404" s="2"/>
    </row>
    <row r="405" spans="2:17" customFormat="1" ht="15" hidden="1">
      <c r="B405" s="2"/>
      <c r="C405" s="206"/>
      <c r="D405" s="2"/>
      <c r="E405" s="2"/>
      <c r="F405" s="2"/>
      <c r="G405" s="2"/>
      <c r="H405" s="2"/>
      <c r="I405" s="2"/>
      <c r="J405" s="2"/>
      <c r="K405" s="2"/>
      <c r="L405" s="2"/>
      <c r="M405" s="2"/>
      <c r="N405" s="126"/>
      <c r="O405" s="126"/>
      <c r="P405" s="126"/>
      <c r="Q405" s="2"/>
    </row>
    <row r="406" spans="2:17" customFormat="1" ht="15" hidden="1">
      <c r="B406" s="2"/>
      <c r="C406" s="206"/>
      <c r="D406" s="2"/>
      <c r="E406" s="2"/>
      <c r="F406" s="2"/>
      <c r="G406" s="2"/>
      <c r="H406" s="2"/>
      <c r="I406" s="2"/>
      <c r="J406" s="2"/>
      <c r="K406" s="2"/>
      <c r="L406" s="2"/>
      <c r="M406" s="2"/>
      <c r="N406" s="126"/>
      <c r="O406" s="126"/>
      <c r="P406" s="126"/>
      <c r="Q406" s="2"/>
    </row>
    <row r="407" spans="2:17" customFormat="1" ht="15" hidden="1">
      <c r="B407" s="2"/>
      <c r="C407" s="206"/>
      <c r="D407" s="2"/>
      <c r="E407" s="2"/>
      <c r="F407" s="2"/>
      <c r="G407" s="2"/>
      <c r="H407" s="2"/>
      <c r="I407" s="2"/>
      <c r="J407" s="2"/>
      <c r="K407" s="2"/>
      <c r="L407" s="2"/>
      <c r="M407" s="2"/>
      <c r="N407" s="126"/>
      <c r="O407" s="126"/>
      <c r="P407" s="126"/>
      <c r="Q407" s="2"/>
    </row>
    <row r="408" spans="2:17" customFormat="1" ht="15" hidden="1">
      <c r="B408" s="2"/>
      <c r="C408" s="206"/>
      <c r="D408" s="2"/>
      <c r="E408" s="2"/>
      <c r="F408" s="2"/>
      <c r="G408" s="2"/>
      <c r="H408" s="2"/>
      <c r="I408" s="2"/>
      <c r="J408" s="2"/>
      <c r="K408" s="2"/>
      <c r="L408" s="2"/>
      <c r="M408" s="2"/>
      <c r="N408" s="126"/>
      <c r="O408" s="126"/>
      <c r="P408" s="126"/>
      <c r="Q408" s="2"/>
    </row>
    <row r="409" spans="2:17" customFormat="1" ht="15" hidden="1">
      <c r="B409" s="2"/>
      <c r="C409" s="206"/>
      <c r="D409" s="2"/>
      <c r="E409" s="2"/>
      <c r="F409" s="2"/>
      <c r="G409" s="2"/>
      <c r="H409" s="2"/>
      <c r="I409" s="2"/>
      <c r="J409" s="2"/>
      <c r="K409" s="2"/>
      <c r="L409" s="2"/>
      <c r="M409" s="2"/>
      <c r="N409" s="126"/>
      <c r="O409" s="126"/>
      <c r="P409" s="126"/>
      <c r="Q409" s="2"/>
    </row>
    <row r="410" spans="2:17" customFormat="1" ht="15" hidden="1">
      <c r="B410" s="2"/>
      <c r="C410" s="206"/>
      <c r="D410" s="2"/>
      <c r="E410" s="2"/>
      <c r="F410" s="2"/>
      <c r="G410" s="2"/>
      <c r="H410" s="2"/>
      <c r="I410" s="2"/>
      <c r="J410" s="2"/>
      <c r="K410" s="2"/>
      <c r="L410" s="2"/>
      <c r="M410" s="2"/>
      <c r="N410" s="126"/>
      <c r="O410" s="126"/>
      <c r="P410" s="126"/>
      <c r="Q410" s="2"/>
    </row>
    <row r="411" spans="2:17" customFormat="1" ht="15" hidden="1">
      <c r="B411" s="2"/>
      <c r="C411" s="206"/>
      <c r="D411" s="2"/>
      <c r="E411" s="2"/>
      <c r="F411" s="2"/>
      <c r="G411" s="2"/>
      <c r="H411" s="2"/>
      <c r="I411" s="2"/>
      <c r="J411" s="2"/>
      <c r="K411" s="2"/>
      <c r="L411" s="2"/>
      <c r="M411" s="2"/>
      <c r="N411" s="126"/>
      <c r="O411" s="126"/>
      <c r="P411" s="126"/>
      <c r="Q411" s="2"/>
    </row>
    <row r="412" spans="2:17" customFormat="1" ht="15" hidden="1">
      <c r="B412" s="2"/>
      <c r="C412" s="206"/>
      <c r="D412" s="2"/>
      <c r="E412" s="2"/>
      <c r="F412" s="2"/>
      <c r="G412" s="2"/>
      <c r="H412" s="2"/>
      <c r="I412" s="2"/>
      <c r="J412" s="2"/>
      <c r="K412" s="2"/>
      <c r="L412" s="2"/>
      <c r="M412" s="2"/>
      <c r="N412" s="126"/>
      <c r="O412" s="126"/>
      <c r="P412" s="126"/>
      <c r="Q412" s="2"/>
    </row>
    <row r="413" spans="2:17" customFormat="1" ht="15" hidden="1">
      <c r="B413" s="2"/>
      <c r="C413" s="206"/>
      <c r="D413" s="2"/>
      <c r="E413" s="2"/>
      <c r="F413" s="2"/>
      <c r="G413" s="2"/>
      <c r="H413" s="2"/>
      <c r="I413" s="2"/>
      <c r="J413" s="2"/>
      <c r="K413" s="2"/>
      <c r="L413" s="2"/>
      <c r="M413" s="2"/>
      <c r="N413" s="126"/>
      <c r="O413" s="126"/>
      <c r="P413" s="126"/>
      <c r="Q413" s="2"/>
    </row>
    <row r="414" spans="2:17" customFormat="1" ht="15" hidden="1">
      <c r="B414" s="2"/>
      <c r="C414" s="206"/>
      <c r="D414" s="2"/>
      <c r="E414" s="2"/>
      <c r="F414" s="2"/>
      <c r="G414" s="2"/>
      <c r="H414" s="2"/>
      <c r="I414" s="2"/>
      <c r="J414" s="2"/>
      <c r="K414" s="2"/>
      <c r="L414" s="2"/>
      <c r="M414" s="2"/>
      <c r="N414" s="126"/>
      <c r="O414" s="126"/>
      <c r="P414" s="126"/>
      <c r="Q414" s="2"/>
    </row>
    <row r="415" spans="2:17" customFormat="1" ht="15" hidden="1">
      <c r="B415" s="2"/>
      <c r="C415" s="206"/>
      <c r="D415" s="2"/>
      <c r="E415" s="2"/>
      <c r="F415" s="2"/>
      <c r="G415" s="2"/>
      <c r="H415" s="2"/>
      <c r="I415" s="2"/>
      <c r="J415" s="2"/>
      <c r="K415" s="2"/>
      <c r="L415" s="2"/>
      <c r="M415" s="2"/>
      <c r="N415" s="126"/>
      <c r="O415" s="126"/>
      <c r="P415" s="126"/>
      <c r="Q415" s="2"/>
    </row>
    <row r="416" spans="2:17" customFormat="1" ht="15" hidden="1">
      <c r="B416" s="2"/>
      <c r="C416" s="206"/>
      <c r="D416" s="2"/>
      <c r="E416" s="2"/>
      <c r="F416" s="2"/>
      <c r="G416" s="2"/>
      <c r="H416" s="2"/>
      <c r="I416" s="2"/>
      <c r="J416" s="2"/>
      <c r="K416" s="2"/>
      <c r="L416" s="2"/>
      <c r="M416" s="2"/>
      <c r="N416" s="126"/>
      <c r="O416" s="126"/>
      <c r="P416" s="126"/>
      <c r="Q416" s="2"/>
    </row>
    <row r="417" spans="2:17" customFormat="1" ht="15" hidden="1">
      <c r="B417" s="2"/>
      <c r="C417" s="206"/>
      <c r="D417" s="2"/>
      <c r="E417" s="2"/>
      <c r="F417" s="2"/>
      <c r="G417" s="2"/>
      <c r="H417" s="2"/>
      <c r="I417" s="2"/>
      <c r="J417" s="2"/>
      <c r="K417" s="2"/>
      <c r="L417" s="2"/>
      <c r="M417" s="2"/>
      <c r="N417" s="126"/>
      <c r="O417" s="126"/>
      <c r="P417" s="126"/>
      <c r="Q417" s="2"/>
    </row>
    <row r="418" spans="2:17" customFormat="1" ht="15" hidden="1">
      <c r="B418" s="2"/>
      <c r="C418" s="206"/>
      <c r="D418" s="2"/>
      <c r="E418" s="2"/>
      <c r="F418" s="2"/>
      <c r="G418" s="2"/>
      <c r="H418" s="2"/>
      <c r="I418" s="2"/>
      <c r="J418" s="2"/>
      <c r="K418" s="2"/>
      <c r="L418" s="2"/>
      <c r="M418" s="2"/>
      <c r="N418" s="126"/>
      <c r="O418" s="126"/>
      <c r="P418" s="126"/>
      <c r="Q418" s="2"/>
    </row>
    <row r="419" spans="2:17" customFormat="1" ht="15" hidden="1">
      <c r="B419" s="2"/>
      <c r="C419" s="206"/>
      <c r="D419" s="2"/>
      <c r="E419" s="2"/>
      <c r="F419" s="2"/>
      <c r="G419" s="2"/>
      <c r="H419" s="2"/>
      <c r="I419" s="2"/>
      <c r="J419" s="2"/>
      <c r="K419" s="2"/>
      <c r="L419" s="2"/>
      <c r="M419" s="2"/>
      <c r="N419" s="126"/>
      <c r="O419" s="126"/>
      <c r="P419" s="126"/>
      <c r="Q419" s="2"/>
    </row>
    <row r="420" spans="2:17" customFormat="1" ht="15" hidden="1">
      <c r="B420" s="2"/>
      <c r="C420" s="206"/>
      <c r="D420" s="2"/>
      <c r="E420" s="2"/>
      <c r="F420" s="2"/>
      <c r="G420" s="2"/>
      <c r="H420" s="2"/>
      <c r="I420" s="2"/>
      <c r="J420" s="2"/>
      <c r="K420" s="2"/>
      <c r="L420" s="2"/>
      <c r="M420" s="2"/>
      <c r="N420" s="126"/>
      <c r="O420" s="126"/>
      <c r="P420" s="126"/>
      <c r="Q420" s="2"/>
    </row>
    <row r="421" spans="2:17" customFormat="1" ht="15" hidden="1">
      <c r="B421" s="2"/>
      <c r="C421" s="206"/>
      <c r="D421" s="2"/>
      <c r="E421" s="2"/>
      <c r="F421" s="2"/>
      <c r="G421" s="2"/>
      <c r="H421" s="2"/>
      <c r="I421" s="2"/>
      <c r="J421" s="2"/>
      <c r="K421" s="2"/>
      <c r="L421" s="2"/>
      <c r="M421" s="2"/>
      <c r="N421" s="126"/>
      <c r="O421" s="126"/>
      <c r="P421" s="126"/>
      <c r="Q421" s="2"/>
    </row>
    <row r="422" spans="2:17" customFormat="1" ht="15" hidden="1">
      <c r="B422" s="2"/>
      <c r="C422" s="206"/>
      <c r="D422" s="2"/>
      <c r="E422" s="2"/>
      <c r="F422" s="2"/>
      <c r="G422" s="2"/>
      <c r="H422" s="2"/>
      <c r="I422" s="2"/>
      <c r="J422" s="2"/>
      <c r="K422" s="2"/>
      <c r="L422" s="2"/>
      <c r="M422" s="2"/>
      <c r="N422" s="126"/>
      <c r="O422" s="126"/>
      <c r="P422" s="126"/>
      <c r="Q422" s="2"/>
    </row>
    <row r="423" spans="2:17" customFormat="1" ht="15" hidden="1">
      <c r="B423" s="2"/>
      <c r="C423" s="206"/>
      <c r="D423" s="2"/>
      <c r="E423" s="2"/>
      <c r="F423" s="2"/>
      <c r="G423" s="2"/>
      <c r="H423" s="2"/>
      <c r="I423" s="2"/>
      <c r="J423" s="2"/>
      <c r="K423" s="2"/>
      <c r="L423" s="2"/>
      <c r="M423" s="2"/>
      <c r="N423" s="126"/>
      <c r="O423" s="126"/>
      <c r="P423" s="126"/>
      <c r="Q423" s="2"/>
    </row>
    <row r="424" spans="2:17" customFormat="1" ht="15" hidden="1">
      <c r="B424" s="2"/>
      <c r="C424" s="206"/>
      <c r="D424" s="2"/>
      <c r="E424" s="2"/>
      <c r="F424" s="2"/>
      <c r="G424" s="2"/>
      <c r="H424" s="2"/>
      <c r="I424" s="2"/>
      <c r="J424" s="2"/>
      <c r="K424" s="2"/>
      <c r="L424" s="2"/>
      <c r="M424" s="2"/>
      <c r="N424" s="126"/>
      <c r="O424" s="126"/>
      <c r="P424" s="126"/>
      <c r="Q424" s="2"/>
    </row>
    <row r="425" spans="2:17" customFormat="1" ht="15" hidden="1">
      <c r="B425" s="2"/>
      <c r="C425" s="206"/>
      <c r="D425" s="2"/>
      <c r="E425" s="2"/>
      <c r="F425" s="2"/>
      <c r="G425" s="2"/>
      <c r="H425" s="2"/>
      <c r="I425" s="2"/>
      <c r="J425" s="2"/>
      <c r="K425" s="2"/>
      <c r="L425" s="2"/>
      <c r="M425" s="2"/>
      <c r="N425" s="126"/>
      <c r="O425" s="126"/>
      <c r="P425" s="126"/>
      <c r="Q425" s="2"/>
    </row>
    <row r="426" spans="2:17" customFormat="1" ht="15" hidden="1">
      <c r="B426" s="2"/>
      <c r="C426" s="206"/>
      <c r="D426" s="2"/>
      <c r="E426" s="2"/>
      <c r="F426" s="2"/>
      <c r="G426" s="2"/>
      <c r="H426" s="2"/>
      <c r="I426" s="2"/>
      <c r="J426" s="2"/>
      <c r="K426" s="2"/>
      <c r="L426" s="2"/>
      <c r="M426" s="2"/>
      <c r="N426" s="126"/>
      <c r="O426" s="126"/>
      <c r="P426" s="126"/>
      <c r="Q426" s="2"/>
    </row>
    <row r="427" spans="2:17" customFormat="1" ht="15" hidden="1">
      <c r="B427" s="2"/>
      <c r="C427" s="206"/>
      <c r="D427" s="2"/>
      <c r="E427" s="2"/>
      <c r="F427" s="2"/>
      <c r="G427" s="2"/>
      <c r="H427" s="2"/>
      <c r="I427" s="2"/>
      <c r="J427" s="2"/>
      <c r="K427" s="2"/>
      <c r="L427" s="2"/>
      <c r="M427" s="2"/>
      <c r="N427" s="126"/>
      <c r="O427" s="126"/>
      <c r="P427" s="126"/>
      <c r="Q427" s="2"/>
    </row>
    <row r="428" spans="2:17" customFormat="1" ht="15" hidden="1">
      <c r="B428" s="2"/>
      <c r="C428" s="206"/>
      <c r="D428" s="2"/>
      <c r="E428" s="2"/>
      <c r="F428" s="2"/>
      <c r="G428" s="2"/>
      <c r="H428" s="2"/>
      <c r="I428" s="2"/>
      <c r="J428" s="2"/>
      <c r="K428" s="2"/>
      <c r="L428" s="2"/>
      <c r="M428" s="2"/>
      <c r="N428" s="126"/>
      <c r="O428" s="126"/>
      <c r="P428" s="126"/>
      <c r="Q428" s="2"/>
    </row>
    <row r="429" spans="2:17" customFormat="1" ht="15" hidden="1">
      <c r="B429" s="2"/>
      <c r="C429" s="206"/>
      <c r="D429" s="2"/>
      <c r="E429" s="2"/>
      <c r="F429" s="2"/>
      <c r="G429" s="2"/>
      <c r="H429" s="2"/>
      <c r="I429" s="2"/>
      <c r="J429" s="2"/>
      <c r="K429" s="2"/>
      <c r="L429" s="2"/>
      <c r="M429" s="2"/>
      <c r="N429" s="126"/>
      <c r="O429" s="126"/>
      <c r="P429" s="126"/>
      <c r="Q429" s="2"/>
    </row>
    <row r="430" spans="2:17" customFormat="1" ht="15" hidden="1">
      <c r="B430" s="2"/>
      <c r="C430" s="206"/>
      <c r="D430" s="2"/>
      <c r="E430" s="2"/>
      <c r="F430" s="2"/>
      <c r="G430" s="2"/>
      <c r="H430" s="2"/>
      <c r="I430" s="2"/>
      <c r="J430" s="2"/>
      <c r="K430" s="2"/>
      <c r="L430" s="2"/>
      <c r="M430" s="2"/>
      <c r="N430" s="126"/>
      <c r="O430" s="126"/>
      <c r="P430" s="126"/>
      <c r="Q430" s="2"/>
    </row>
    <row r="431" spans="2:17" customFormat="1" ht="15" hidden="1">
      <c r="B431" s="2"/>
      <c r="C431" s="206"/>
      <c r="D431" s="2"/>
      <c r="E431" s="2"/>
      <c r="F431" s="2"/>
      <c r="G431" s="2"/>
      <c r="H431" s="2"/>
      <c r="I431" s="2"/>
      <c r="J431" s="2"/>
      <c r="K431" s="2"/>
      <c r="L431" s="2"/>
      <c r="M431" s="2"/>
      <c r="N431" s="126"/>
      <c r="O431" s="126"/>
      <c r="P431" s="126"/>
      <c r="Q431" s="2"/>
    </row>
    <row r="432" spans="2:17" customFormat="1" ht="15" hidden="1">
      <c r="B432" s="2"/>
      <c r="C432" s="206"/>
      <c r="D432" s="2"/>
      <c r="E432" s="2"/>
      <c r="F432" s="2"/>
      <c r="G432" s="2"/>
      <c r="H432" s="2"/>
      <c r="I432" s="2"/>
      <c r="J432" s="2"/>
      <c r="K432" s="2"/>
      <c r="L432" s="2"/>
      <c r="M432" s="2"/>
      <c r="N432" s="126"/>
      <c r="O432" s="126"/>
      <c r="P432" s="126"/>
      <c r="Q432" s="2"/>
    </row>
    <row r="433" spans="2:17" customFormat="1" ht="15" hidden="1">
      <c r="B433" s="2"/>
      <c r="C433" s="206"/>
      <c r="D433" s="2"/>
      <c r="E433" s="2"/>
      <c r="F433" s="2"/>
      <c r="G433" s="2"/>
      <c r="H433" s="2"/>
      <c r="I433" s="2"/>
      <c r="J433" s="2"/>
      <c r="K433" s="2"/>
      <c r="L433" s="2"/>
      <c r="M433" s="2"/>
      <c r="N433" s="126"/>
      <c r="O433" s="126"/>
      <c r="P433" s="126"/>
      <c r="Q433" s="2"/>
    </row>
    <row r="434" spans="2:17" customFormat="1" ht="15" hidden="1">
      <c r="B434" s="2"/>
      <c r="C434" s="206"/>
      <c r="D434" s="2"/>
      <c r="E434" s="2"/>
      <c r="F434" s="2"/>
      <c r="G434" s="2"/>
      <c r="H434" s="2"/>
      <c r="I434" s="2"/>
      <c r="J434" s="2"/>
      <c r="K434" s="2"/>
      <c r="L434" s="2"/>
      <c r="M434" s="2"/>
      <c r="N434" s="126"/>
      <c r="O434" s="126"/>
      <c r="P434" s="126"/>
      <c r="Q434" s="2"/>
    </row>
    <row r="435" spans="2:17" customFormat="1" ht="15" hidden="1">
      <c r="B435" s="2"/>
      <c r="C435" s="206"/>
      <c r="D435" s="2"/>
      <c r="E435" s="2"/>
      <c r="F435" s="2"/>
      <c r="G435" s="2"/>
      <c r="H435" s="2"/>
      <c r="I435" s="2"/>
      <c r="J435" s="2"/>
      <c r="K435" s="2"/>
      <c r="L435" s="2"/>
      <c r="M435" s="2"/>
      <c r="N435" s="126"/>
      <c r="O435" s="126"/>
      <c r="P435" s="126"/>
      <c r="Q435" s="2"/>
    </row>
    <row r="436" spans="2:17" customFormat="1" ht="15" hidden="1">
      <c r="B436" s="2"/>
      <c r="C436" s="206"/>
      <c r="D436" s="2"/>
      <c r="E436" s="2"/>
      <c r="F436" s="2"/>
      <c r="G436" s="2"/>
      <c r="H436" s="2"/>
      <c r="I436" s="2"/>
      <c r="J436" s="2"/>
      <c r="K436" s="2"/>
      <c r="L436" s="2"/>
      <c r="M436" s="2"/>
      <c r="N436" s="126"/>
      <c r="O436" s="126"/>
      <c r="P436" s="126"/>
      <c r="Q436" s="2"/>
    </row>
    <row r="437" spans="2:17" customFormat="1" ht="15" hidden="1">
      <c r="B437" s="2"/>
      <c r="C437" s="206"/>
      <c r="D437" s="2"/>
      <c r="E437" s="2"/>
      <c r="F437" s="2"/>
      <c r="G437" s="2"/>
      <c r="H437" s="2"/>
      <c r="I437" s="2"/>
      <c r="J437" s="2"/>
      <c r="K437" s="2"/>
      <c r="L437" s="2"/>
      <c r="M437" s="2"/>
      <c r="N437" s="126"/>
      <c r="O437" s="126"/>
      <c r="P437" s="126"/>
      <c r="Q437" s="2"/>
    </row>
    <row r="438" spans="2:17" customFormat="1" ht="15" hidden="1">
      <c r="B438" s="2"/>
      <c r="C438" s="206"/>
      <c r="D438" s="2"/>
      <c r="E438" s="2"/>
      <c r="F438" s="2"/>
      <c r="G438" s="2"/>
      <c r="H438" s="2"/>
      <c r="I438" s="2"/>
      <c r="J438" s="2"/>
      <c r="K438" s="2"/>
      <c r="L438" s="2"/>
      <c r="M438" s="2"/>
      <c r="N438" s="126"/>
      <c r="O438" s="126"/>
      <c r="P438" s="126"/>
      <c r="Q438" s="2"/>
    </row>
    <row r="439" spans="2:17" customFormat="1" ht="15" hidden="1">
      <c r="B439" s="2"/>
      <c r="C439" s="206"/>
      <c r="D439" s="2"/>
      <c r="E439" s="2"/>
      <c r="F439" s="2"/>
      <c r="G439" s="2"/>
      <c r="H439" s="2"/>
      <c r="I439" s="2"/>
      <c r="J439" s="2"/>
      <c r="K439" s="2"/>
      <c r="L439" s="2"/>
      <c r="M439" s="2"/>
      <c r="N439" s="126"/>
      <c r="O439" s="126"/>
      <c r="P439" s="126"/>
      <c r="Q439" s="2"/>
    </row>
    <row r="440" spans="2:17" customFormat="1" ht="15" hidden="1">
      <c r="B440" s="2"/>
      <c r="C440" s="206"/>
      <c r="D440" s="2"/>
      <c r="E440" s="2"/>
      <c r="F440" s="2"/>
      <c r="G440" s="2"/>
      <c r="H440" s="2"/>
      <c r="I440" s="2"/>
      <c r="J440" s="2"/>
      <c r="K440" s="2"/>
      <c r="L440" s="2"/>
      <c r="M440" s="2"/>
      <c r="N440" s="126"/>
      <c r="O440" s="126"/>
      <c r="P440" s="126"/>
      <c r="Q440" s="2"/>
    </row>
    <row r="441" spans="2:17" customFormat="1" ht="15" hidden="1">
      <c r="B441" s="2"/>
      <c r="C441" s="206"/>
      <c r="D441" s="2"/>
      <c r="E441" s="2"/>
      <c r="F441" s="2"/>
      <c r="G441" s="2"/>
      <c r="H441" s="2"/>
      <c r="I441" s="2"/>
      <c r="J441" s="2"/>
      <c r="K441" s="2"/>
      <c r="L441" s="2"/>
      <c r="M441" s="2"/>
      <c r="N441" s="126"/>
      <c r="O441" s="126"/>
      <c r="P441" s="126"/>
      <c r="Q441" s="2"/>
    </row>
    <row r="442" spans="2:17" customFormat="1" ht="15" hidden="1">
      <c r="B442" s="2"/>
      <c r="C442" s="206"/>
      <c r="D442" s="2"/>
      <c r="E442" s="2"/>
      <c r="F442" s="2"/>
      <c r="G442" s="2"/>
      <c r="H442" s="2"/>
      <c r="I442" s="2"/>
      <c r="J442" s="2"/>
      <c r="K442" s="2"/>
      <c r="L442" s="2"/>
      <c r="M442" s="2"/>
      <c r="N442" s="126"/>
      <c r="O442" s="126"/>
      <c r="P442" s="126"/>
      <c r="Q442" s="2"/>
    </row>
    <row r="443" spans="2:17" customFormat="1" ht="15" hidden="1">
      <c r="B443" s="2"/>
      <c r="C443" s="206"/>
      <c r="D443" s="2"/>
      <c r="E443" s="2"/>
      <c r="F443" s="2"/>
      <c r="G443" s="2"/>
      <c r="H443" s="2"/>
      <c r="I443" s="2"/>
      <c r="J443" s="2"/>
      <c r="K443" s="2"/>
      <c r="L443" s="2"/>
      <c r="M443" s="2"/>
      <c r="N443" s="126"/>
      <c r="O443" s="126"/>
      <c r="P443" s="126"/>
      <c r="Q443" s="2"/>
    </row>
    <row r="444" spans="2:17" customFormat="1" ht="15" hidden="1">
      <c r="B444" s="2"/>
      <c r="C444" s="206"/>
      <c r="D444" s="2"/>
      <c r="E444" s="2"/>
      <c r="F444" s="2"/>
      <c r="G444" s="2"/>
      <c r="H444" s="2"/>
      <c r="I444" s="2"/>
      <c r="J444" s="2"/>
      <c r="K444" s="2"/>
      <c r="L444" s="2"/>
      <c r="M444" s="2"/>
      <c r="N444" s="126"/>
      <c r="O444" s="126"/>
      <c r="P444" s="126"/>
      <c r="Q444" s="2"/>
    </row>
    <row r="445" spans="2:17" customFormat="1" ht="15" hidden="1">
      <c r="B445" s="2"/>
      <c r="C445" s="206"/>
      <c r="D445" s="2"/>
      <c r="E445" s="2"/>
      <c r="F445" s="2"/>
      <c r="G445" s="2"/>
      <c r="H445" s="2"/>
      <c r="I445" s="2"/>
      <c r="J445" s="2"/>
      <c r="K445" s="2"/>
      <c r="L445" s="2"/>
      <c r="M445" s="2"/>
      <c r="N445" s="126"/>
      <c r="O445" s="126"/>
      <c r="P445" s="126"/>
      <c r="Q445" s="2"/>
    </row>
    <row r="446" spans="2:17" customFormat="1" ht="15" hidden="1">
      <c r="B446" s="2"/>
      <c r="C446" s="206"/>
      <c r="D446" s="2"/>
      <c r="E446" s="2"/>
      <c r="F446" s="2"/>
      <c r="G446" s="2"/>
      <c r="H446" s="2"/>
      <c r="I446" s="2"/>
      <c r="J446" s="2"/>
      <c r="K446" s="2"/>
      <c r="L446" s="2"/>
      <c r="M446" s="2"/>
      <c r="N446" s="126"/>
      <c r="O446" s="126"/>
      <c r="P446" s="126"/>
      <c r="Q446" s="2"/>
    </row>
    <row r="447" spans="2:17" customFormat="1" ht="15" hidden="1">
      <c r="B447" s="2"/>
      <c r="C447" s="206"/>
      <c r="D447" s="2"/>
      <c r="E447" s="2"/>
      <c r="F447" s="2"/>
      <c r="G447" s="2"/>
      <c r="H447" s="2"/>
      <c r="I447" s="2"/>
      <c r="J447" s="2"/>
      <c r="K447" s="2"/>
      <c r="L447" s="2"/>
      <c r="M447" s="2"/>
      <c r="N447" s="126"/>
      <c r="O447" s="126"/>
      <c r="P447" s="126"/>
      <c r="Q447" s="2"/>
    </row>
    <row r="448" spans="2:17" customFormat="1" ht="15" hidden="1">
      <c r="B448" s="2"/>
      <c r="C448" s="206"/>
      <c r="D448" s="2"/>
      <c r="E448" s="2"/>
      <c r="F448" s="2"/>
      <c r="G448" s="2"/>
      <c r="H448" s="2"/>
      <c r="I448" s="2"/>
      <c r="J448" s="2"/>
      <c r="K448" s="2"/>
      <c r="L448" s="2"/>
      <c r="M448" s="2"/>
      <c r="N448" s="126"/>
      <c r="O448" s="126"/>
      <c r="P448" s="126"/>
      <c r="Q448" s="2"/>
    </row>
    <row r="449" spans="2:17" customFormat="1" ht="15" hidden="1">
      <c r="B449" s="2"/>
      <c r="C449" s="206"/>
      <c r="D449" s="2"/>
      <c r="E449" s="2"/>
      <c r="F449" s="2"/>
      <c r="G449" s="2"/>
      <c r="H449" s="2"/>
      <c r="I449" s="2"/>
      <c r="J449" s="2"/>
      <c r="K449" s="2"/>
      <c r="L449" s="2"/>
      <c r="M449" s="2"/>
      <c r="N449" s="126"/>
      <c r="O449" s="126"/>
      <c r="P449" s="126"/>
      <c r="Q449" s="2"/>
    </row>
    <row r="450" spans="2:17" customFormat="1" ht="15" hidden="1">
      <c r="B450" s="2"/>
      <c r="C450" s="206"/>
      <c r="D450" s="2"/>
      <c r="E450" s="2"/>
      <c r="F450" s="2"/>
      <c r="G450" s="2"/>
      <c r="H450" s="2"/>
      <c r="I450" s="2"/>
      <c r="J450" s="2"/>
      <c r="K450" s="2"/>
      <c r="L450" s="2"/>
      <c r="M450" s="2"/>
      <c r="N450" s="126"/>
      <c r="O450" s="126"/>
      <c r="P450" s="126"/>
      <c r="Q450" s="2"/>
    </row>
    <row r="451" spans="2:17" customFormat="1" ht="15" hidden="1">
      <c r="B451" s="2"/>
      <c r="C451" s="206"/>
      <c r="D451" s="2"/>
      <c r="E451" s="2"/>
      <c r="F451" s="2"/>
      <c r="G451" s="2"/>
      <c r="H451" s="2"/>
      <c r="I451" s="2"/>
      <c r="J451" s="2"/>
      <c r="K451" s="2"/>
      <c r="L451" s="2"/>
      <c r="M451" s="2"/>
      <c r="N451" s="126"/>
      <c r="O451" s="126"/>
      <c r="P451" s="126"/>
      <c r="Q451" s="2"/>
    </row>
    <row r="452" spans="2:17" customFormat="1" ht="15" hidden="1">
      <c r="B452" s="2"/>
      <c r="C452" s="206"/>
      <c r="D452" s="2"/>
      <c r="E452" s="2"/>
      <c r="F452" s="2"/>
      <c r="G452" s="2"/>
      <c r="H452" s="2"/>
      <c r="I452" s="2"/>
      <c r="J452" s="2"/>
      <c r="K452" s="2"/>
      <c r="L452" s="2"/>
      <c r="M452" s="2"/>
      <c r="N452" s="126"/>
      <c r="O452" s="126"/>
      <c r="P452" s="126"/>
      <c r="Q452" s="2"/>
    </row>
    <row r="453" spans="2:17" customFormat="1" ht="15" hidden="1">
      <c r="B453" s="2"/>
      <c r="C453" s="206"/>
      <c r="D453" s="2"/>
      <c r="E453" s="2"/>
      <c r="F453" s="2"/>
      <c r="G453" s="2"/>
      <c r="H453" s="2"/>
      <c r="I453" s="2"/>
      <c r="J453" s="2"/>
      <c r="K453" s="2"/>
      <c r="L453" s="2"/>
      <c r="M453" s="2"/>
      <c r="N453" s="126"/>
      <c r="O453" s="126"/>
      <c r="P453" s="126"/>
      <c r="Q453" s="2"/>
    </row>
    <row r="454" spans="2:17" customFormat="1" ht="15" hidden="1">
      <c r="B454" s="2"/>
      <c r="C454" s="206"/>
      <c r="D454" s="2"/>
      <c r="E454" s="2"/>
      <c r="F454" s="2"/>
      <c r="G454" s="2"/>
      <c r="H454" s="2"/>
      <c r="I454" s="2"/>
      <c r="J454" s="2"/>
      <c r="K454" s="2"/>
      <c r="L454" s="2"/>
      <c r="M454" s="2"/>
      <c r="N454" s="126"/>
      <c r="O454" s="126"/>
      <c r="P454" s="126"/>
      <c r="Q454" s="2"/>
    </row>
    <row r="455" spans="2:17" customFormat="1" ht="15" hidden="1">
      <c r="B455" s="2"/>
      <c r="C455" s="206"/>
      <c r="D455" s="2"/>
      <c r="E455" s="2"/>
      <c r="F455" s="2"/>
      <c r="G455" s="2"/>
      <c r="H455" s="2"/>
      <c r="I455" s="2"/>
      <c r="J455" s="2"/>
      <c r="K455" s="2"/>
      <c r="L455" s="2"/>
      <c r="M455" s="2"/>
      <c r="N455" s="126"/>
      <c r="O455" s="126"/>
      <c r="P455" s="126"/>
      <c r="Q455" s="2"/>
    </row>
    <row r="456" spans="2:17" customFormat="1" ht="15" hidden="1">
      <c r="B456" s="2"/>
      <c r="C456" s="206"/>
      <c r="D456" s="2"/>
      <c r="E456" s="2"/>
      <c r="F456" s="2"/>
      <c r="G456" s="2"/>
      <c r="H456" s="2"/>
      <c r="I456" s="2"/>
      <c r="J456" s="2"/>
      <c r="K456" s="2"/>
      <c r="L456" s="2"/>
      <c r="M456" s="2"/>
      <c r="N456" s="126"/>
      <c r="O456" s="126"/>
      <c r="P456" s="126"/>
      <c r="Q456" s="2"/>
    </row>
    <row r="457" spans="2:17" customFormat="1" ht="15" hidden="1">
      <c r="B457" s="2"/>
      <c r="C457" s="206"/>
      <c r="D457" s="2"/>
      <c r="E457" s="2"/>
      <c r="F457" s="2"/>
      <c r="G457" s="2"/>
      <c r="H457" s="2"/>
      <c r="I457" s="2"/>
      <c r="J457" s="2"/>
      <c r="K457" s="2"/>
      <c r="L457" s="2"/>
      <c r="M457" s="2"/>
      <c r="N457" s="126"/>
      <c r="O457" s="126"/>
      <c r="P457" s="126"/>
      <c r="Q457" s="2"/>
    </row>
    <row r="458" spans="2:17" customFormat="1" ht="15" hidden="1">
      <c r="B458" s="2"/>
      <c r="C458" s="206"/>
      <c r="D458" s="2"/>
      <c r="E458" s="2"/>
      <c r="F458" s="2"/>
      <c r="G458" s="2"/>
      <c r="H458" s="2"/>
      <c r="I458" s="2"/>
      <c r="J458" s="2"/>
      <c r="K458" s="2"/>
      <c r="L458" s="2"/>
      <c r="M458" s="2"/>
      <c r="N458" s="126"/>
      <c r="O458" s="126"/>
      <c r="P458" s="126"/>
      <c r="Q458" s="2"/>
    </row>
    <row r="459" spans="2:17" customFormat="1" ht="15" hidden="1">
      <c r="B459" s="2"/>
      <c r="C459" s="206"/>
      <c r="D459" s="2"/>
      <c r="E459" s="2"/>
      <c r="F459" s="2"/>
      <c r="G459" s="2"/>
      <c r="H459" s="2"/>
      <c r="I459" s="2"/>
      <c r="J459" s="2"/>
      <c r="K459" s="2"/>
      <c r="L459" s="2"/>
      <c r="M459" s="2"/>
      <c r="N459" s="126"/>
      <c r="O459" s="126"/>
      <c r="P459" s="126"/>
      <c r="Q459" s="2"/>
    </row>
    <row r="460" spans="2:17" customFormat="1" ht="15" hidden="1">
      <c r="B460" s="2"/>
      <c r="C460" s="206"/>
      <c r="D460" s="2"/>
      <c r="E460" s="2"/>
      <c r="F460" s="2"/>
      <c r="G460" s="2"/>
      <c r="H460" s="2"/>
      <c r="I460" s="2"/>
      <c r="J460" s="2"/>
      <c r="K460" s="2"/>
      <c r="L460" s="2"/>
      <c r="M460" s="2"/>
      <c r="N460" s="126"/>
      <c r="O460" s="126"/>
      <c r="P460" s="126"/>
      <c r="Q460" s="2"/>
    </row>
    <row r="461" spans="2:17" customFormat="1" ht="15" hidden="1">
      <c r="B461" s="2"/>
      <c r="C461" s="206"/>
      <c r="D461" s="2"/>
      <c r="E461" s="2"/>
      <c r="F461" s="2"/>
      <c r="G461" s="2"/>
      <c r="H461" s="2"/>
      <c r="I461" s="2"/>
      <c r="J461" s="2"/>
      <c r="K461" s="2"/>
      <c r="L461" s="2"/>
      <c r="M461" s="2"/>
      <c r="N461" s="126"/>
      <c r="O461" s="126"/>
      <c r="P461" s="126"/>
      <c r="Q461" s="2"/>
    </row>
    <row r="462" spans="2:17" customFormat="1" ht="15" hidden="1">
      <c r="B462" s="2"/>
      <c r="C462" s="206"/>
      <c r="D462" s="2"/>
      <c r="E462" s="2"/>
      <c r="F462" s="2"/>
      <c r="G462" s="2"/>
      <c r="H462" s="2"/>
      <c r="I462" s="2"/>
      <c r="J462" s="2"/>
      <c r="K462" s="2"/>
      <c r="L462" s="2"/>
      <c r="M462" s="2"/>
      <c r="N462" s="126"/>
      <c r="O462" s="126"/>
      <c r="P462" s="126"/>
      <c r="Q462" s="2"/>
    </row>
    <row r="463" spans="2:17" customFormat="1" ht="15" hidden="1">
      <c r="B463" s="2"/>
      <c r="C463" s="206"/>
      <c r="D463" s="2"/>
      <c r="E463" s="2"/>
      <c r="F463" s="2"/>
      <c r="G463" s="2"/>
      <c r="H463" s="2"/>
      <c r="I463" s="2"/>
      <c r="J463" s="2"/>
      <c r="K463" s="2"/>
      <c r="L463" s="2"/>
      <c r="M463" s="2"/>
      <c r="N463" s="126"/>
      <c r="O463" s="126"/>
      <c r="P463" s="126"/>
      <c r="Q463" s="2"/>
    </row>
    <row r="464" spans="2:17" customFormat="1" ht="15" hidden="1">
      <c r="B464" s="2"/>
      <c r="C464" s="206"/>
      <c r="D464" s="2"/>
      <c r="E464" s="2"/>
      <c r="F464" s="2"/>
      <c r="G464" s="2"/>
      <c r="H464" s="2"/>
      <c r="I464" s="2"/>
      <c r="J464" s="2"/>
      <c r="K464" s="2"/>
      <c r="L464" s="2"/>
      <c r="M464" s="2"/>
      <c r="N464" s="126"/>
      <c r="O464" s="126"/>
      <c r="P464" s="126"/>
      <c r="Q464" s="2"/>
    </row>
    <row r="465" spans="2:17" customFormat="1" ht="15" hidden="1">
      <c r="B465" s="2"/>
      <c r="C465" s="206"/>
      <c r="D465" s="2"/>
      <c r="E465" s="2"/>
      <c r="F465" s="2"/>
      <c r="G465" s="2"/>
      <c r="H465" s="2"/>
      <c r="I465" s="2"/>
      <c r="J465" s="2"/>
      <c r="K465" s="2"/>
      <c r="L465" s="2"/>
      <c r="M465" s="2"/>
      <c r="N465" s="126"/>
      <c r="O465" s="126"/>
      <c r="P465" s="126"/>
      <c r="Q465" s="2"/>
    </row>
    <row r="466" spans="2:17" customFormat="1" ht="15" hidden="1">
      <c r="B466" s="2"/>
      <c r="C466" s="206"/>
      <c r="D466" s="2"/>
      <c r="E466" s="2"/>
      <c r="F466" s="2"/>
      <c r="G466" s="2"/>
      <c r="H466" s="2"/>
      <c r="I466" s="2"/>
      <c r="J466" s="2"/>
      <c r="K466" s="2"/>
      <c r="L466" s="2"/>
      <c r="M466" s="2"/>
      <c r="N466" s="126"/>
      <c r="O466" s="126"/>
      <c r="P466" s="126"/>
      <c r="Q466" s="2"/>
    </row>
    <row r="467" spans="2:17" customFormat="1" ht="15" hidden="1">
      <c r="B467" s="2"/>
      <c r="C467" s="206"/>
      <c r="D467" s="2"/>
      <c r="E467" s="2"/>
      <c r="F467" s="2"/>
      <c r="G467" s="2"/>
      <c r="H467" s="2"/>
      <c r="I467" s="2"/>
      <c r="J467" s="2"/>
      <c r="K467" s="2"/>
      <c r="L467" s="2"/>
      <c r="M467" s="2"/>
      <c r="N467" s="126"/>
      <c r="O467" s="126"/>
      <c r="P467" s="126"/>
      <c r="Q467" s="2"/>
    </row>
    <row r="468" spans="2:17" customFormat="1" ht="15" hidden="1">
      <c r="B468" s="2"/>
      <c r="C468" s="206"/>
      <c r="D468" s="2"/>
      <c r="E468" s="2"/>
      <c r="F468" s="2"/>
      <c r="G468" s="2"/>
      <c r="H468" s="2"/>
      <c r="I468" s="2"/>
      <c r="J468" s="2"/>
      <c r="K468" s="2"/>
      <c r="L468" s="2"/>
      <c r="M468" s="2"/>
      <c r="N468" s="126"/>
      <c r="O468" s="126"/>
      <c r="P468" s="126"/>
      <c r="Q468" s="2"/>
    </row>
    <row r="469" spans="2:17" customFormat="1" ht="15" hidden="1">
      <c r="B469" s="2"/>
      <c r="C469" s="206"/>
      <c r="D469" s="2"/>
      <c r="E469" s="2"/>
      <c r="F469" s="2"/>
      <c r="G469" s="2"/>
      <c r="H469" s="2"/>
      <c r="I469" s="2"/>
      <c r="J469" s="2"/>
      <c r="K469" s="2"/>
      <c r="L469" s="2"/>
      <c r="M469" s="2"/>
      <c r="N469" s="126"/>
      <c r="O469" s="126"/>
      <c r="P469" s="126"/>
      <c r="Q469" s="2"/>
    </row>
    <row r="470" spans="2:17" customFormat="1" ht="15" hidden="1">
      <c r="B470" s="2"/>
      <c r="C470" s="206"/>
      <c r="D470" s="2"/>
      <c r="E470" s="2"/>
      <c r="F470" s="2"/>
      <c r="G470" s="2"/>
      <c r="H470" s="2"/>
      <c r="I470" s="2"/>
      <c r="J470" s="2"/>
      <c r="K470" s="2"/>
      <c r="L470" s="2"/>
      <c r="M470" s="2"/>
      <c r="N470" s="126"/>
      <c r="O470" s="126"/>
      <c r="P470" s="126"/>
      <c r="Q470" s="2"/>
    </row>
    <row r="471" spans="2:17" customFormat="1" ht="15" hidden="1">
      <c r="B471" s="2"/>
      <c r="C471" s="206"/>
      <c r="D471" s="2"/>
      <c r="E471" s="2"/>
      <c r="F471" s="2"/>
      <c r="G471" s="2"/>
      <c r="H471" s="2"/>
      <c r="I471" s="2"/>
      <c r="J471" s="2"/>
      <c r="K471" s="2"/>
      <c r="L471" s="2"/>
      <c r="M471" s="2"/>
      <c r="N471" s="126"/>
      <c r="O471" s="126"/>
      <c r="P471" s="126"/>
      <c r="Q471" s="2"/>
    </row>
    <row r="472" spans="2:17" customFormat="1" ht="15" hidden="1">
      <c r="B472" s="2"/>
      <c r="C472" s="206"/>
      <c r="D472" s="2"/>
      <c r="E472" s="2"/>
      <c r="F472" s="2"/>
      <c r="G472" s="2"/>
      <c r="H472" s="2"/>
      <c r="I472" s="2"/>
      <c r="J472" s="2"/>
      <c r="K472" s="2"/>
      <c r="L472" s="2"/>
      <c r="M472" s="2"/>
      <c r="N472" s="126"/>
      <c r="O472" s="126"/>
      <c r="P472" s="126"/>
      <c r="Q472" s="2"/>
    </row>
    <row r="473" spans="2:17" customFormat="1" ht="15" hidden="1">
      <c r="B473" s="2"/>
      <c r="C473" s="206"/>
      <c r="D473" s="2"/>
      <c r="E473" s="2"/>
      <c r="F473" s="2"/>
      <c r="G473" s="2"/>
      <c r="H473" s="2"/>
      <c r="I473" s="2"/>
      <c r="J473" s="2"/>
      <c r="K473" s="2"/>
      <c r="L473" s="2"/>
      <c r="M473" s="2"/>
      <c r="N473" s="126"/>
      <c r="O473" s="126"/>
      <c r="P473" s="126"/>
      <c r="Q473" s="2"/>
    </row>
    <row r="474" spans="2:17" customFormat="1" ht="15" hidden="1">
      <c r="B474" s="2"/>
      <c r="C474" s="206"/>
      <c r="D474" s="2"/>
      <c r="E474" s="2"/>
      <c r="F474" s="2"/>
      <c r="G474" s="2"/>
      <c r="H474" s="2"/>
      <c r="I474" s="2"/>
      <c r="J474" s="2"/>
      <c r="K474" s="2"/>
      <c r="L474" s="2"/>
      <c r="M474" s="2"/>
      <c r="N474" s="126"/>
      <c r="O474" s="126"/>
      <c r="P474" s="126"/>
      <c r="Q474" s="2"/>
    </row>
    <row r="475" spans="2:17" customFormat="1" ht="15" hidden="1">
      <c r="B475" s="2"/>
      <c r="C475" s="206"/>
      <c r="D475" s="2"/>
      <c r="E475" s="2"/>
      <c r="F475" s="2"/>
      <c r="G475" s="2"/>
      <c r="H475" s="2"/>
      <c r="I475" s="2"/>
      <c r="J475" s="2"/>
      <c r="K475" s="2"/>
      <c r="L475" s="2"/>
      <c r="M475" s="2"/>
      <c r="N475" s="126"/>
      <c r="O475" s="126"/>
      <c r="P475" s="126"/>
      <c r="Q475" s="2"/>
    </row>
    <row r="476" spans="2:17" customFormat="1" ht="15" hidden="1">
      <c r="B476" s="2"/>
      <c r="C476" s="206"/>
      <c r="D476" s="2"/>
      <c r="E476" s="2"/>
      <c r="F476" s="2"/>
      <c r="G476" s="2"/>
      <c r="H476" s="2"/>
      <c r="I476" s="2"/>
      <c r="J476" s="2"/>
      <c r="K476" s="2"/>
      <c r="L476" s="2"/>
      <c r="M476" s="2"/>
      <c r="N476" s="126"/>
      <c r="O476" s="126"/>
      <c r="P476" s="126"/>
      <c r="Q476" s="2"/>
    </row>
    <row r="477" spans="2:17" customFormat="1" ht="15" hidden="1">
      <c r="B477" s="2"/>
      <c r="C477" s="206"/>
      <c r="D477" s="2"/>
      <c r="E477" s="2"/>
      <c r="F477" s="2"/>
      <c r="G477" s="2"/>
      <c r="H477" s="2"/>
      <c r="I477" s="2"/>
      <c r="J477" s="2"/>
      <c r="K477" s="2"/>
      <c r="L477" s="2"/>
      <c r="M477" s="2"/>
      <c r="N477" s="126"/>
      <c r="O477" s="126"/>
      <c r="P477" s="126"/>
      <c r="Q477" s="2"/>
    </row>
    <row r="478" spans="2:17" customFormat="1" ht="15" hidden="1">
      <c r="B478" s="2"/>
      <c r="C478" s="206"/>
      <c r="D478" s="2"/>
      <c r="E478" s="2"/>
      <c r="F478" s="2"/>
      <c r="G478" s="2"/>
      <c r="H478" s="2"/>
      <c r="I478" s="2"/>
      <c r="J478" s="2"/>
      <c r="K478" s="2"/>
      <c r="L478" s="2"/>
      <c r="M478" s="2"/>
      <c r="N478" s="126"/>
      <c r="O478" s="126"/>
      <c r="P478" s="126"/>
      <c r="Q478" s="2"/>
    </row>
    <row r="479" spans="2:17" customFormat="1" ht="15" hidden="1">
      <c r="B479" s="2"/>
      <c r="C479" s="206"/>
      <c r="D479" s="2"/>
      <c r="E479" s="2"/>
      <c r="F479" s="2"/>
      <c r="G479" s="2"/>
      <c r="H479" s="2"/>
      <c r="I479" s="2"/>
      <c r="J479" s="2"/>
      <c r="K479" s="2"/>
      <c r="L479" s="2"/>
      <c r="M479" s="2"/>
      <c r="N479" s="126"/>
      <c r="O479" s="126"/>
      <c r="P479" s="126"/>
      <c r="Q479" s="2"/>
    </row>
    <row r="480" spans="2:17" customFormat="1" ht="15" hidden="1">
      <c r="B480" s="2"/>
      <c r="C480" s="206"/>
      <c r="D480" s="2"/>
      <c r="E480" s="2"/>
      <c r="F480" s="2"/>
      <c r="G480" s="2"/>
      <c r="H480" s="2"/>
      <c r="I480" s="2"/>
      <c r="J480" s="2"/>
      <c r="K480" s="2"/>
      <c r="L480" s="2"/>
      <c r="M480" s="2"/>
      <c r="N480" s="126"/>
      <c r="O480" s="126"/>
      <c r="P480" s="126"/>
      <c r="Q480" s="2"/>
    </row>
    <row r="481" spans="2:17" customFormat="1" ht="15" hidden="1">
      <c r="B481" s="2"/>
      <c r="C481" s="206"/>
      <c r="D481" s="2"/>
      <c r="E481" s="2"/>
      <c r="F481" s="2"/>
      <c r="G481" s="2"/>
      <c r="H481" s="2"/>
      <c r="I481" s="2"/>
      <c r="J481" s="2"/>
      <c r="K481" s="2"/>
      <c r="L481" s="2"/>
      <c r="M481" s="2"/>
      <c r="N481" s="126"/>
      <c r="O481" s="126"/>
      <c r="P481" s="126"/>
      <c r="Q481" s="2"/>
    </row>
    <row r="482" spans="2:17" customFormat="1" ht="15" hidden="1">
      <c r="B482" s="2"/>
      <c r="C482" s="206"/>
      <c r="D482" s="2"/>
      <c r="E482" s="2"/>
      <c r="F482" s="2"/>
      <c r="G482" s="2"/>
      <c r="H482" s="2"/>
      <c r="I482" s="2"/>
      <c r="J482" s="2"/>
      <c r="K482" s="2"/>
      <c r="L482" s="2"/>
      <c r="M482" s="2"/>
      <c r="N482" s="126"/>
      <c r="O482" s="126"/>
      <c r="P482" s="126"/>
      <c r="Q482" s="2"/>
    </row>
    <row r="483" spans="2:17" customFormat="1" ht="15" hidden="1">
      <c r="B483" s="2"/>
      <c r="C483" s="206"/>
      <c r="D483" s="2"/>
      <c r="E483" s="2"/>
      <c r="F483" s="2"/>
      <c r="G483" s="2"/>
      <c r="H483" s="2"/>
      <c r="I483" s="2"/>
      <c r="J483" s="2"/>
      <c r="K483" s="2"/>
      <c r="L483" s="2"/>
      <c r="M483" s="2"/>
      <c r="N483" s="126"/>
      <c r="O483" s="126"/>
      <c r="P483" s="126"/>
      <c r="Q483" s="2"/>
    </row>
    <row r="484" spans="2:17" customFormat="1" ht="15" hidden="1">
      <c r="B484" s="2"/>
      <c r="C484" s="206"/>
      <c r="D484" s="2"/>
      <c r="E484" s="2"/>
      <c r="F484" s="2"/>
      <c r="G484" s="2"/>
      <c r="H484" s="2"/>
      <c r="I484" s="2"/>
      <c r="J484" s="2"/>
      <c r="K484" s="2"/>
      <c r="L484" s="2"/>
      <c r="M484" s="2"/>
      <c r="N484" s="126"/>
      <c r="O484" s="126"/>
      <c r="P484" s="126"/>
      <c r="Q484" s="2"/>
    </row>
    <row r="485" spans="2:17" customFormat="1" ht="15" hidden="1">
      <c r="B485" s="2"/>
      <c r="C485" s="206"/>
      <c r="D485" s="2"/>
      <c r="E485" s="2"/>
      <c r="F485" s="2"/>
      <c r="G485" s="2"/>
      <c r="H485" s="2"/>
      <c r="I485" s="2"/>
      <c r="J485" s="2"/>
      <c r="K485" s="2"/>
      <c r="L485" s="2"/>
      <c r="M485" s="2"/>
      <c r="N485" s="126"/>
      <c r="O485" s="126"/>
      <c r="P485" s="126"/>
      <c r="Q485" s="2"/>
    </row>
    <row r="486" spans="2:17" customFormat="1" ht="15" hidden="1">
      <c r="B486" s="2"/>
      <c r="C486" s="206"/>
      <c r="D486" s="2"/>
      <c r="E486" s="2"/>
      <c r="F486" s="2"/>
      <c r="G486" s="2"/>
      <c r="H486" s="2"/>
      <c r="I486" s="2"/>
      <c r="J486" s="2"/>
      <c r="K486" s="2"/>
      <c r="L486" s="2"/>
      <c r="M486" s="2"/>
      <c r="N486" s="126"/>
      <c r="O486" s="126"/>
      <c r="P486" s="126"/>
      <c r="Q486" s="2"/>
    </row>
    <row r="487" spans="2:17" customFormat="1" ht="15" hidden="1">
      <c r="B487" s="2"/>
      <c r="C487" s="206"/>
      <c r="D487" s="2"/>
      <c r="E487" s="2"/>
      <c r="F487" s="2"/>
      <c r="G487" s="2"/>
      <c r="H487" s="2"/>
      <c r="I487" s="2"/>
      <c r="J487" s="2"/>
      <c r="K487" s="2"/>
      <c r="L487" s="2"/>
      <c r="M487" s="2"/>
      <c r="N487" s="126"/>
      <c r="O487" s="126"/>
      <c r="P487" s="126"/>
      <c r="Q487" s="2"/>
    </row>
    <row r="488" spans="2:17" customFormat="1" ht="15" hidden="1">
      <c r="B488" s="2"/>
      <c r="C488" s="206"/>
      <c r="D488" s="2"/>
      <c r="E488" s="2"/>
      <c r="F488" s="2"/>
      <c r="G488" s="2"/>
      <c r="H488" s="2"/>
      <c r="I488" s="2"/>
      <c r="J488" s="2"/>
      <c r="K488" s="2"/>
      <c r="L488" s="2"/>
      <c r="M488" s="2"/>
      <c r="N488" s="126"/>
      <c r="O488" s="126"/>
      <c r="P488" s="126"/>
      <c r="Q488" s="2"/>
    </row>
    <row r="489" spans="2:17" customFormat="1" ht="15" hidden="1">
      <c r="B489" s="2"/>
      <c r="C489" s="206"/>
      <c r="D489" s="2"/>
      <c r="E489" s="2"/>
      <c r="F489" s="2"/>
      <c r="G489" s="2"/>
      <c r="H489" s="2"/>
      <c r="I489" s="2"/>
      <c r="J489" s="2"/>
      <c r="K489" s="2"/>
      <c r="L489" s="2"/>
      <c r="M489" s="2"/>
      <c r="N489" s="126"/>
      <c r="O489" s="126"/>
      <c r="P489" s="126"/>
      <c r="Q489" s="2"/>
    </row>
    <row r="490" spans="2:17" customFormat="1" ht="15" hidden="1">
      <c r="B490" s="2"/>
      <c r="C490" s="206"/>
      <c r="D490" s="2"/>
      <c r="E490" s="2"/>
      <c r="F490" s="2"/>
      <c r="G490" s="2"/>
      <c r="H490" s="2"/>
      <c r="I490" s="2"/>
      <c r="J490" s="2"/>
      <c r="K490" s="2"/>
      <c r="L490" s="2"/>
      <c r="M490" s="2"/>
      <c r="N490" s="126"/>
      <c r="O490" s="126"/>
      <c r="P490" s="126"/>
      <c r="Q490" s="2"/>
    </row>
    <row r="491" spans="2:17" customFormat="1" ht="15" hidden="1">
      <c r="B491" s="2"/>
      <c r="C491" s="206"/>
      <c r="D491" s="2"/>
      <c r="E491" s="2"/>
      <c r="F491" s="2"/>
      <c r="G491" s="2"/>
      <c r="H491" s="2"/>
      <c r="I491" s="2"/>
      <c r="J491" s="2"/>
      <c r="K491" s="2"/>
      <c r="L491" s="2"/>
      <c r="M491" s="2"/>
      <c r="N491" s="126"/>
      <c r="O491" s="126"/>
      <c r="P491" s="126"/>
      <c r="Q491" s="2"/>
    </row>
    <row r="492" spans="2:17" customFormat="1" ht="15" hidden="1">
      <c r="B492" s="2"/>
      <c r="C492" s="206"/>
      <c r="D492" s="2"/>
      <c r="E492" s="2"/>
      <c r="F492" s="2"/>
      <c r="G492" s="2"/>
      <c r="H492" s="2"/>
      <c r="I492" s="2"/>
      <c r="J492" s="2"/>
      <c r="K492" s="2"/>
      <c r="L492" s="2"/>
      <c r="M492" s="2"/>
      <c r="N492" s="126"/>
      <c r="O492" s="126"/>
      <c r="P492" s="126"/>
      <c r="Q492" s="2"/>
    </row>
    <row r="493" spans="2:17" customFormat="1" ht="15" hidden="1">
      <c r="B493" s="2"/>
      <c r="C493" s="206"/>
      <c r="D493" s="2"/>
      <c r="E493" s="2"/>
      <c r="F493" s="2"/>
      <c r="G493" s="2"/>
      <c r="H493" s="2"/>
      <c r="I493" s="2"/>
      <c r="J493" s="2"/>
      <c r="K493" s="2"/>
      <c r="L493" s="2"/>
      <c r="M493" s="2"/>
      <c r="N493" s="126"/>
      <c r="O493" s="126"/>
      <c r="P493" s="126"/>
      <c r="Q493" s="2"/>
    </row>
    <row r="494" spans="2:17" customFormat="1" ht="15" hidden="1">
      <c r="B494" s="2"/>
      <c r="C494" s="206"/>
      <c r="D494" s="2"/>
      <c r="E494" s="2"/>
      <c r="F494" s="2"/>
      <c r="G494" s="2"/>
      <c r="H494" s="2"/>
      <c r="I494" s="2"/>
      <c r="J494" s="2"/>
      <c r="K494" s="2"/>
      <c r="L494" s="2"/>
      <c r="M494" s="2"/>
      <c r="N494" s="126"/>
      <c r="O494" s="126"/>
      <c r="P494" s="126"/>
      <c r="Q494" s="2"/>
    </row>
    <row r="495" spans="2:17" customFormat="1" ht="15" hidden="1">
      <c r="B495" s="2"/>
      <c r="C495" s="206"/>
      <c r="D495" s="2"/>
      <c r="E495" s="2"/>
      <c r="F495" s="2"/>
      <c r="G495" s="2"/>
      <c r="H495" s="2"/>
      <c r="I495" s="2"/>
      <c r="J495" s="2"/>
      <c r="K495" s="2"/>
      <c r="L495" s="2"/>
      <c r="M495" s="2"/>
      <c r="N495" s="126"/>
      <c r="O495" s="126"/>
      <c r="P495" s="126"/>
      <c r="Q495" s="2"/>
    </row>
    <row r="496" spans="2:17" customFormat="1" ht="15" hidden="1">
      <c r="B496" s="2"/>
      <c r="C496" s="206"/>
      <c r="D496" s="2"/>
      <c r="E496" s="2"/>
      <c r="F496" s="2"/>
      <c r="G496" s="2"/>
      <c r="H496" s="2"/>
      <c r="I496" s="2"/>
      <c r="J496" s="2"/>
      <c r="K496" s="2"/>
      <c r="L496" s="2"/>
      <c r="M496" s="2"/>
      <c r="N496" s="126"/>
      <c r="O496" s="126"/>
      <c r="P496" s="126"/>
      <c r="Q496" s="2"/>
    </row>
    <row r="497" spans="2:17" customFormat="1" ht="15" hidden="1">
      <c r="B497" s="2"/>
      <c r="C497" s="206"/>
      <c r="D497" s="2"/>
      <c r="E497" s="2"/>
      <c r="F497" s="2"/>
      <c r="G497" s="2"/>
      <c r="H497" s="2"/>
      <c r="I497" s="2"/>
      <c r="J497" s="2"/>
      <c r="K497" s="2"/>
      <c r="L497" s="2"/>
      <c r="M497" s="2"/>
      <c r="N497" s="126"/>
      <c r="O497" s="126"/>
      <c r="P497" s="126"/>
      <c r="Q497" s="2"/>
    </row>
    <row r="498" spans="2:17" customFormat="1" ht="15" hidden="1">
      <c r="B498" s="2"/>
      <c r="C498" s="206"/>
      <c r="D498" s="2"/>
      <c r="E498" s="2"/>
      <c r="F498" s="2"/>
      <c r="G498" s="2"/>
      <c r="H498" s="2"/>
      <c r="I498" s="2"/>
      <c r="J498" s="2"/>
      <c r="K498" s="2"/>
      <c r="L498" s="2"/>
      <c r="M498" s="2"/>
      <c r="N498" s="126"/>
      <c r="O498" s="126"/>
      <c r="P498" s="126"/>
      <c r="Q498" s="2"/>
    </row>
    <row r="499" spans="2:17" customFormat="1" ht="15" hidden="1">
      <c r="B499" s="2"/>
      <c r="C499" s="206"/>
      <c r="D499" s="2"/>
      <c r="E499" s="2"/>
      <c r="F499" s="2"/>
      <c r="G499" s="2"/>
      <c r="H499" s="2"/>
      <c r="I499" s="2"/>
      <c r="J499" s="2"/>
      <c r="K499" s="2"/>
      <c r="L499" s="2"/>
      <c r="M499" s="2"/>
      <c r="N499" s="126"/>
      <c r="O499" s="126"/>
      <c r="P499" s="126"/>
      <c r="Q499" s="2"/>
    </row>
    <row r="500" spans="2:17" customFormat="1" ht="15" hidden="1">
      <c r="B500" s="2"/>
      <c r="C500" s="206"/>
      <c r="D500" s="2"/>
      <c r="E500" s="2"/>
      <c r="F500" s="2"/>
      <c r="G500" s="2"/>
      <c r="H500" s="2"/>
      <c r="I500" s="2"/>
      <c r="J500" s="2"/>
      <c r="K500" s="2"/>
      <c r="L500" s="2"/>
      <c r="M500" s="2"/>
      <c r="N500" s="126"/>
      <c r="O500" s="126"/>
      <c r="P500" s="126"/>
      <c r="Q500" s="2"/>
    </row>
    <row r="501" spans="2:17" customFormat="1" ht="15" hidden="1">
      <c r="B501" s="2"/>
      <c r="C501" s="206"/>
      <c r="D501" s="2"/>
      <c r="E501" s="2"/>
      <c r="F501" s="2"/>
      <c r="G501" s="2"/>
      <c r="H501" s="2"/>
      <c r="I501" s="2"/>
      <c r="J501" s="2"/>
      <c r="K501" s="2"/>
      <c r="L501" s="2"/>
      <c r="M501" s="2"/>
      <c r="N501" s="126"/>
      <c r="O501" s="126"/>
      <c r="P501" s="126"/>
      <c r="Q501" s="2"/>
    </row>
    <row r="502" spans="2:17" customFormat="1" ht="15" hidden="1">
      <c r="B502" s="2"/>
      <c r="C502" s="206"/>
      <c r="D502" s="2"/>
      <c r="E502" s="2"/>
      <c r="F502" s="2"/>
      <c r="G502" s="2"/>
      <c r="H502" s="2"/>
      <c r="I502" s="2"/>
      <c r="J502" s="2"/>
      <c r="K502" s="2"/>
      <c r="L502" s="2"/>
      <c r="M502" s="2"/>
      <c r="N502" s="126"/>
      <c r="O502" s="126"/>
      <c r="P502" s="126"/>
      <c r="Q502" s="2"/>
    </row>
    <row r="503" spans="2:17" customFormat="1" ht="15" hidden="1">
      <c r="B503" s="2"/>
      <c r="C503" s="206"/>
      <c r="D503" s="2"/>
      <c r="E503" s="2"/>
      <c r="F503" s="2"/>
      <c r="G503" s="2"/>
      <c r="H503" s="2"/>
      <c r="I503" s="2"/>
      <c r="J503" s="2"/>
      <c r="K503" s="2"/>
      <c r="L503" s="2"/>
      <c r="M503" s="2"/>
      <c r="N503" s="126"/>
      <c r="O503" s="126"/>
      <c r="P503" s="126"/>
      <c r="Q503" s="2"/>
    </row>
    <row r="504" spans="2:17" customFormat="1" ht="15" hidden="1">
      <c r="B504" s="2"/>
      <c r="C504" s="206"/>
      <c r="D504" s="2"/>
      <c r="E504" s="2"/>
      <c r="F504" s="2"/>
      <c r="G504" s="2"/>
      <c r="H504" s="2"/>
      <c r="I504" s="2"/>
      <c r="J504" s="2"/>
      <c r="K504" s="2"/>
      <c r="L504" s="2"/>
      <c r="M504" s="2"/>
      <c r="N504" s="126"/>
      <c r="O504" s="126"/>
      <c r="P504" s="126"/>
      <c r="Q504" s="2"/>
    </row>
    <row r="505" spans="2:17" customFormat="1" ht="15" hidden="1">
      <c r="B505" s="2"/>
      <c r="C505" s="206"/>
      <c r="D505" s="2"/>
      <c r="E505" s="2"/>
      <c r="F505" s="2"/>
      <c r="G505" s="2"/>
      <c r="H505" s="2"/>
      <c r="I505" s="2"/>
      <c r="J505" s="2"/>
      <c r="K505" s="2"/>
      <c r="L505" s="2"/>
      <c r="M505" s="2"/>
      <c r="N505" s="126"/>
      <c r="O505" s="126"/>
      <c r="P505" s="126"/>
      <c r="Q505" s="2"/>
    </row>
    <row r="506" spans="2:17" customFormat="1" ht="15" hidden="1">
      <c r="B506" s="2"/>
      <c r="C506" s="206"/>
      <c r="D506" s="2"/>
      <c r="E506" s="2"/>
      <c r="F506" s="2"/>
      <c r="G506" s="2"/>
      <c r="H506" s="2"/>
      <c r="I506" s="2"/>
      <c r="J506" s="2"/>
      <c r="K506" s="2"/>
      <c r="L506" s="2"/>
      <c r="M506" s="2"/>
      <c r="N506" s="126"/>
      <c r="O506" s="126"/>
      <c r="P506" s="126"/>
      <c r="Q506" s="2"/>
    </row>
    <row r="507" spans="2:17" customFormat="1" ht="15" hidden="1">
      <c r="B507" s="2"/>
      <c r="C507" s="206"/>
      <c r="D507" s="2"/>
      <c r="E507" s="2"/>
      <c r="F507" s="2"/>
      <c r="G507" s="2"/>
      <c r="H507" s="2"/>
      <c r="I507" s="2"/>
      <c r="J507" s="2"/>
      <c r="K507" s="2"/>
      <c r="L507" s="2"/>
      <c r="M507" s="2"/>
      <c r="N507" s="126"/>
      <c r="O507" s="126"/>
      <c r="P507" s="126"/>
      <c r="Q507" s="2"/>
    </row>
    <row r="508" spans="2:17" customFormat="1" ht="15" hidden="1">
      <c r="B508" s="2"/>
      <c r="C508" s="206"/>
      <c r="D508" s="2"/>
      <c r="E508" s="2"/>
      <c r="F508" s="2"/>
      <c r="G508" s="2"/>
      <c r="H508" s="2"/>
      <c r="I508" s="2"/>
      <c r="J508" s="2"/>
      <c r="K508" s="2"/>
      <c r="L508" s="2"/>
      <c r="M508" s="2"/>
      <c r="N508" s="126"/>
      <c r="O508" s="126"/>
      <c r="P508" s="126"/>
      <c r="Q508" s="2"/>
    </row>
    <row r="509" spans="2:17" customFormat="1" ht="15" hidden="1">
      <c r="B509" s="2"/>
      <c r="C509" s="206"/>
      <c r="D509" s="2"/>
      <c r="E509" s="2"/>
      <c r="F509" s="2"/>
      <c r="G509" s="2"/>
      <c r="H509" s="2"/>
      <c r="I509" s="2"/>
      <c r="J509" s="2"/>
      <c r="K509" s="2"/>
      <c r="L509" s="2"/>
      <c r="M509" s="2"/>
      <c r="N509" s="126"/>
      <c r="O509" s="126"/>
      <c r="P509" s="126"/>
      <c r="Q509" s="2"/>
    </row>
    <row r="510" spans="2:17" customFormat="1" ht="15" hidden="1">
      <c r="B510" s="2"/>
      <c r="C510" s="206"/>
      <c r="D510" s="2"/>
      <c r="E510" s="2"/>
      <c r="F510" s="2"/>
      <c r="G510" s="2"/>
      <c r="H510" s="2"/>
      <c r="I510" s="2"/>
      <c r="J510" s="2"/>
      <c r="K510" s="2"/>
      <c r="L510" s="2"/>
      <c r="M510" s="2"/>
      <c r="N510" s="126"/>
      <c r="O510" s="126"/>
      <c r="P510" s="126"/>
      <c r="Q510" s="2"/>
    </row>
    <row r="511" spans="2:17" customFormat="1" ht="15" hidden="1">
      <c r="B511" s="2"/>
      <c r="C511" s="206"/>
      <c r="D511" s="2"/>
      <c r="E511" s="2"/>
      <c r="F511" s="2"/>
      <c r="G511" s="2"/>
      <c r="H511" s="2"/>
      <c r="I511" s="2"/>
      <c r="J511" s="2"/>
      <c r="K511" s="2"/>
      <c r="L511" s="2"/>
      <c r="M511" s="2"/>
      <c r="N511" s="126"/>
      <c r="O511" s="126"/>
      <c r="P511" s="126"/>
      <c r="Q511" s="2"/>
    </row>
    <row r="512" spans="2:17" customFormat="1" ht="15" hidden="1">
      <c r="B512" s="2"/>
      <c r="C512" s="206"/>
      <c r="D512" s="2"/>
      <c r="E512" s="2"/>
      <c r="F512" s="2"/>
      <c r="G512" s="2"/>
      <c r="H512" s="2"/>
      <c r="I512" s="2"/>
      <c r="J512" s="2"/>
      <c r="K512" s="2"/>
      <c r="L512" s="2"/>
      <c r="M512" s="2"/>
      <c r="N512" s="126"/>
      <c r="O512" s="126"/>
      <c r="P512" s="126"/>
      <c r="Q512" s="2"/>
    </row>
    <row r="513" spans="2:17" customFormat="1" ht="15" hidden="1">
      <c r="B513" s="2"/>
      <c r="C513" s="206"/>
      <c r="D513" s="2"/>
      <c r="E513" s="2"/>
      <c r="F513" s="2"/>
      <c r="G513" s="2"/>
      <c r="H513" s="2"/>
      <c r="I513" s="2"/>
      <c r="J513" s="2"/>
      <c r="K513" s="2"/>
      <c r="L513" s="2"/>
      <c r="M513" s="2"/>
      <c r="N513" s="126"/>
      <c r="O513" s="126"/>
      <c r="P513" s="126"/>
      <c r="Q513" s="2"/>
    </row>
    <row r="514" spans="2:17" customFormat="1" ht="15" hidden="1">
      <c r="B514" s="2"/>
      <c r="C514" s="206"/>
      <c r="D514" s="2"/>
      <c r="E514" s="2"/>
      <c r="F514" s="2"/>
      <c r="G514" s="2"/>
      <c r="H514" s="2"/>
      <c r="I514" s="2"/>
      <c r="J514" s="2"/>
      <c r="K514" s="2"/>
      <c r="L514" s="2"/>
      <c r="M514" s="2"/>
      <c r="N514" s="126"/>
      <c r="O514" s="126"/>
      <c r="P514" s="126"/>
      <c r="Q514" s="2"/>
    </row>
    <row r="515" spans="2:17" customFormat="1" ht="15" hidden="1">
      <c r="B515" s="2"/>
      <c r="C515" s="206"/>
      <c r="D515" s="2"/>
      <c r="E515" s="2"/>
      <c r="F515" s="2"/>
      <c r="G515" s="2"/>
      <c r="H515" s="2"/>
      <c r="I515" s="2"/>
      <c r="J515" s="2"/>
      <c r="K515" s="2"/>
      <c r="L515" s="2"/>
      <c r="M515" s="2"/>
      <c r="N515" s="126"/>
      <c r="O515" s="126"/>
      <c r="P515" s="126"/>
      <c r="Q515" s="2"/>
    </row>
    <row r="516" spans="2:17" customFormat="1" ht="15" hidden="1">
      <c r="B516" s="2"/>
      <c r="C516" s="206"/>
      <c r="D516" s="2"/>
      <c r="E516" s="2"/>
      <c r="F516" s="2"/>
      <c r="G516" s="2"/>
      <c r="H516" s="2"/>
      <c r="I516" s="2"/>
      <c r="J516" s="2"/>
      <c r="K516" s="2"/>
      <c r="L516" s="2"/>
      <c r="M516" s="2"/>
      <c r="N516" s="126"/>
      <c r="O516" s="126"/>
      <c r="P516" s="126"/>
      <c r="Q516" s="2"/>
    </row>
    <row r="517" spans="2:17" customFormat="1" ht="15" hidden="1">
      <c r="B517" s="2"/>
      <c r="C517" s="206"/>
      <c r="D517" s="2"/>
      <c r="E517" s="2"/>
      <c r="F517" s="2"/>
      <c r="G517" s="2"/>
      <c r="H517" s="2"/>
      <c r="I517" s="2"/>
      <c r="J517" s="2"/>
      <c r="K517" s="2"/>
      <c r="L517" s="2"/>
      <c r="M517" s="2"/>
      <c r="N517" s="126"/>
      <c r="O517" s="126"/>
      <c r="P517" s="126"/>
      <c r="Q517" s="2"/>
    </row>
    <row r="518" spans="2:17" customFormat="1" ht="15" hidden="1">
      <c r="B518" s="2"/>
      <c r="C518" s="206"/>
      <c r="D518" s="2"/>
      <c r="E518" s="2"/>
      <c r="F518" s="2"/>
      <c r="G518" s="2"/>
      <c r="H518" s="2"/>
      <c r="I518" s="2"/>
      <c r="J518" s="2"/>
      <c r="K518" s="2"/>
      <c r="L518" s="2"/>
      <c r="M518" s="2"/>
      <c r="N518" s="126"/>
      <c r="O518" s="126"/>
      <c r="P518" s="126"/>
      <c r="Q518" s="2"/>
    </row>
    <row r="519" spans="2:17" customFormat="1" ht="15" hidden="1">
      <c r="B519" s="2"/>
      <c r="C519" s="206"/>
      <c r="D519" s="2"/>
      <c r="E519" s="2"/>
      <c r="F519" s="2"/>
      <c r="G519" s="2"/>
      <c r="H519" s="2"/>
      <c r="I519" s="2"/>
      <c r="J519" s="2"/>
      <c r="K519" s="2"/>
      <c r="L519" s="2"/>
      <c r="M519" s="2"/>
      <c r="N519" s="126"/>
      <c r="O519" s="126"/>
      <c r="P519" s="126"/>
      <c r="Q519" s="2"/>
    </row>
    <row r="520" spans="2:17" customFormat="1" ht="15" hidden="1">
      <c r="B520" s="2"/>
      <c r="C520" s="206"/>
      <c r="D520" s="2"/>
      <c r="E520" s="2"/>
      <c r="F520" s="2"/>
      <c r="G520" s="2"/>
      <c r="H520" s="2"/>
      <c r="I520" s="2"/>
      <c r="J520" s="2"/>
      <c r="K520" s="2"/>
      <c r="L520" s="2"/>
      <c r="M520" s="2"/>
      <c r="N520" s="126"/>
      <c r="O520" s="126"/>
      <c r="P520" s="126"/>
      <c r="Q520" s="2"/>
    </row>
    <row r="521" spans="2:17" customFormat="1" ht="15" hidden="1">
      <c r="B521" s="2"/>
      <c r="C521" s="206"/>
      <c r="D521" s="2"/>
      <c r="E521" s="2"/>
      <c r="F521" s="2"/>
      <c r="G521" s="2"/>
      <c r="H521" s="2"/>
      <c r="I521" s="2"/>
      <c r="J521" s="2"/>
      <c r="K521" s="2"/>
      <c r="L521" s="2"/>
      <c r="M521" s="2"/>
      <c r="N521" s="126"/>
      <c r="O521" s="126"/>
      <c r="P521" s="126"/>
      <c r="Q521" s="2"/>
    </row>
    <row r="522" spans="2:17" customFormat="1" ht="15" hidden="1">
      <c r="B522" s="2"/>
      <c r="C522" s="206"/>
      <c r="D522" s="2"/>
      <c r="E522" s="2"/>
      <c r="F522" s="2"/>
      <c r="G522" s="2"/>
      <c r="H522" s="2"/>
      <c r="I522" s="2"/>
      <c r="J522" s="2"/>
      <c r="K522" s="2"/>
      <c r="L522" s="2"/>
      <c r="M522" s="2"/>
      <c r="N522" s="126"/>
      <c r="O522" s="126"/>
      <c r="P522" s="126"/>
      <c r="Q522" s="2"/>
    </row>
    <row r="523" spans="2:17" customFormat="1" ht="15" hidden="1">
      <c r="B523" s="2"/>
      <c r="C523" s="206"/>
      <c r="D523" s="2"/>
      <c r="E523" s="2"/>
      <c r="F523" s="2"/>
      <c r="G523" s="2"/>
      <c r="H523" s="2"/>
      <c r="I523" s="2"/>
      <c r="J523" s="2"/>
      <c r="K523" s="2"/>
      <c r="L523" s="2"/>
      <c r="M523" s="2"/>
      <c r="N523" s="126"/>
      <c r="O523" s="126"/>
      <c r="P523" s="126"/>
      <c r="Q523" s="2"/>
    </row>
    <row r="524" spans="2:17" customFormat="1" ht="15" hidden="1">
      <c r="B524" s="2"/>
      <c r="C524" s="206"/>
      <c r="D524" s="2"/>
      <c r="E524" s="2"/>
      <c r="F524" s="2"/>
      <c r="G524" s="2"/>
      <c r="H524" s="2"/>
      <c r="I524" s="2"/>
      <c r="J524" s="2"/>
      <c r="K524" s="2"/>
      <c r="L524" s="2"/>
      <c r="M524" s="2"/>
      <c r="N524" s="126"/>
      <c r="O524" s="126"/>
      <c r="P524" s="126"/>
      <c r="Q524" s="2"/>
    </row>
    <row r="525" spans="2:17" customFormat="1" ht="15" hidden="1">
      <c r="B525" s="2"/>
      <c r="C525" s="206"/>
      <c r="D525" s="2"/>
      <c r="E525" s="2"/>
      <c r="F525" s="2"/>
      <c r="G525" s="2"/>
      <c r="H525" s="2"/>
      <c r="I525" s="2"/>
      <c r="J525" s="2"/>
      <c r="K525" s="2"/>
      <c r="L525" s="2"/>
      <c r="M525" s="2"/>
      <c r="N525" s="126"/>
      <c r="O525" s="126"/>
      <c r="P525" s="126"/>
      <c r="Q525" s="2"/>
    </row>
    <row r="526" spans="2:17" customFormat="1" ht="15" hidden="1">
      <c r="B526" s="2"/>
      <c r="C526" s="206"/>
      <c r="D526" s="2"/>
      <c r="E526" s="2"/>
      <c r="F526" s="2"/>
      <c r="G526" s="2"/>
      <c r="H526" s="2"/>
      <c r="I526" s="2"/>
      <c r="J526" s="2"/>
      <c r="K526" s="2"/>
      <c r="L526" s="2"/>
      <c r="M526" s="2"/>
      <c r="N526" s="126"/>
      <c r="O526" s="126"/>
      <c r="P526" s="126"/>
      <c r="Q526" s="2"/>
    </row>
    <row r="527" spans="2:17" customFormat="1" ht="15" hidden="1">
      <c r="B527" s="2"/>
      <c r="C527" s="206"/>
      <c r="D527" s="2"/>
      <c r="E527" s="2"/>
      <c r="F527" s="2"/>
      <c r="G527" s="2"/>
      <c r="H527" s="2"/>
      <c r="I527" s="2"/>
      <c r="J527" s="2"/>
      <c r="K527" s="2"/>
      <c r="L527" s="2"/>
      <c r="M527" s="2"/>
      <c r="N527" s="126"/>
      <c r="O527" s="126"/>
      <c r="P527" s="126"/>
      <c r="Q527" s="2"/>
    </row>
    <row r="528" spans="2:17" customFormat="1" ht="15" hidden="1">
      <c r="B528" s="2"/>
      <c r="C528" s="206"/>
      <c r="D528" s="2"/>
      <c r="E528" s="2"/>
      <c r="F528" s="2"/>
      <c r="G528" s="2"/>
      <c r="H528" s="2"/>
      <c r="I528" s="2"/>
      <c r="J528" s="2"/>
      <c r="K528" s="2"/>
      <c r="L528" s="2"/>
      <c r="M528" s="2"/>
      <c r="N528" s="126"/>
      <c r="O528" s="126"/>
      <c r="P528" s="126"/>
      <c r="Q528" s="2"/>
    </row>
    <row r="529" spans="2:17" customFormat="1" ht="15" hidden="1">
      <c r="B529" s="2"/>
      <c r="C529" s="206"/>
      <c r="D529" s="2"/>
      <c r="E529" s="2"/>
      <c r="F529" s="2"/>
      <c r="G529" s="2"/>
      <c r="H529" s="2"/>
      <c r="I529" s="2"/>
      <c r="J529" s="2"/>
      <c r="K529" s="2"/>
      <c r="L529" s="2"/>
      <c r="M529" s="2"/>
      <c r="N529" s="126"/>
      <c r="O529" s="126"/>
      <c r="P529" s="126"/>
      <c r="Q529" s="2"/>
    </row>
    <row r="530" spans="2:17" customFormat="1" ht="15" hidden="1">
      <c r="B530" s="2"/>
      <c r="C530" s="206"/>
      <c r="D530" s="2"/>
      <c r="E530" s="2"/>
      <c r="F530" s="2"/>
      <c r="G530" s="2"/>
      <c r="H530" s="2"/>
      <c r="I530" s="2"/>
      <c r="J530" s="2"/>
      <c r="K530" s="2"/>
      <c r="L530" s="2"/>
      <c r="M530" s="2"/>
      <c r="N530" s="126"/>
      <c r="O530" s="126"/>
      <c r="P530" s="126"/>
      <c r="Q530" s="2"/>
    </row>
    <row r="531" spans="2:17" customFormat="1" ht="15" hidden="1">
      <c r="B531" s="2"/>
      <c r="C531" s="206"/>
      <c r="D531" s="2"/>
      <c r="E531" s="2"/>
      <c r="F531" s="2"/>
      <c r="G531" s="2"/>
      <c r="H531" s="2"/>
      <c r="I531" s="2"/>
      <c r="J531" s="2"/>
      <c r="K531" s="2"/>
      <c r="L531" s="2"/>
      <c r="M531" s="2"/>
      <c r="N531" s="126"/>
      <c r="O531" s="126"/>
      <c r="P531" s="126"/>
      <c r="Q531" s="2"/>
    </row>
    <row r="532" spans="2:17" customFormat="1" ht="15" hidden="1">
      <c r="B532" s="2"/>
      <c r="C532" s="206"/>
      <c r="D532" s="2"/>
      <c r="E532" s="2"/>
      <c r="F532" s="2"/>
      <c r="G532" s="2"/>
      <c r="H532" s="2"/>
      <c r="I532" s="2"/>
      <c r="J532" s="2"/>
      <c r="K532" s="2"/>
      <c r="L532" s="2"/>
      <c r="M532" s="2"/>
      <c r="N532" s="126"/>
      <c r="O532" s="126"/>
      <c r="P532" s="126"/>
      <c r="Q532" s="2"/>
    </row>
    <row r="533" spans="2:17" customFormat="1" ht="15" hidden="1">
      <c r="B533" s="2"/>
      <c r="C533" s="206"/>
      <c r="D533" s="2"/>
      <c r="E533" s="2"/>
      <c r="F533" s="2"/>
      <c r="G533" s="2"/>
      <c r="H533" s="2"/>
      <c r="I533" s="2"/>
      <c r="J533" s="2"/>
      <c r="K533" s="2"/>
      <c r="L533" s="2"/>
      <c r="M533" s="2"/>
      <c r="N533" s="126"/>
      <c r="O533" s="126"/>
      <c r="P533" s="126"/>
      <c r="Q533" s="2"/>
    </row>
    <row r="534" spans="2:17" customFormat="1" ht="15" hidden="1">
      <c r="B534" s="2"/>
      <c r="C534" s="206"/>
      <c r="D534" s="2"/>
      <c r="E534" s="2"/>
      <c r="F534" s="2"/>
      <c r="G534" s="2"/>
      <c r="H534" s="2"/>
      <c r="I534" s="2"/>
      <c r="J534" s="2"/>
      <c r="K534" s="2"/>
      <c r="L534" s="2"/>
      <c r="M534" s="2"/>
      <c r="N534" s="126"/>
      <c r="O534" s="126"/>
      <c r="P534" s="126"/>
      <c r="Q534" s="2"/>
    </row>
    <row r="535" spans="2:17" customFormat="1" ht="15" hidden="1">
      <c r="B535" s="2"/>
      <c r="C535" s="206"/>
      <c r="D535" s="2"/>
      <c r="E535" s="2"/>
      <c r="F535" s="2"/>
      <c r="G535" s="2"/>
      <c r="H535" s="2"/>
      <c r="I535" s="2"/>
      <c r="J535" s="2"/>
      <c r="K535" s="2"/>
      <c r="L535" s="2"/>
      <c r="M535" s="2"/>
      <c r="N535" s="126"/>
      <c r="O535" s="126"/>
      <c r="P535" s="126"/>
      <c r="Q535" s="2"/>
    </row>
    <row r="536" spans="2:17" customFormat="1" ht="15" hidden="1">
      <c r="B536" s="2"/>
      <c r="C536" s="206"/>
      <c r="D536" s="2"/>
      <c r="E536" s="2"/>
      <c r="F536" s="2"/>
      <c r="G536" s="2"/>
      <c r="H536" s="2"/>
      <c r="I536" s="2"/>
      <c r="J536" s="2"/>
      <c r="K536" s="2"/>
      <c r="L536" s="2"/>
      <c r="M536" s="2"/>
      <c r="N536" s="126"/>
      <c r="O536" s="126"/>
      <c r="P536" s="126"/>
      <c r="Q536" s="2"/>
    </row>
    <row r="537" spans="2:17" customFormat="1" ht="15" hidden="1">
      <c r="B537" s="2"/>
      <c r="C537" s="206"/>
      <c r="D537" s="2"/>
      <c r="E537" s="2"/>
      <c r="F537" s="2"/>
      <c r="G537" s="2"/>
      <c r="H537" s="2"/>
      <c r="I537" s="2"/>
      <c r="J537" s="2"/>
      <c r="K537" s="2"/>
      <c r="L537" s="2"/>
      <c r="M537" s="2"/>
      <c r="N537" s="126"/>
      <c r="O537" s="126"/>
      <c r="P537" s="126"/>
      <c r="Q537" s="2"/>
    </row>
    <row r="538" spans="2:17" customFormat="1" ht="15" hidden="1">
      <c r="B538" s="2"/>
      <c r="C538" s="206"/>
      <c r="D538" s="2"/>
      <c r="E538" s="2"/>
      <c r="F538" s="2"/>
      <c r="G538" s="2"/>
      <c r="H538" s="2"/>
      <c r="I538" s="2"/>
      <c r="J538" s="2"/>
      <c r="K538" s="2"/>
      <c r="L538" s="2"/>
      <c r="M538" s="2"/>
      <c r="N538" s="126"/>
      <c r="O538" s="126"/>
      <c r="P538" s="126"/>
      <c r="Q538" s="2"/>
    </row>
    <row r="539" spans="2:17" customFormat="1" ht="15" hidden="1">
      <c r="B539" s="2"/>
      <c r="C539" s="206"/>
      <c r="D539" s="2"/>
      <c r="E539" s="2"/>
      <c r="F539" s="2"/>
      <c r="G539" s="2"/>
      <c r="H539" s="2"/>
      <c r="I539" s="2"/>
      <c r="J539" s="2"/>
      <c r="K539" s="2"/>
      <c r="L539" s="2"/>
      <c r="M539" s="2"/>
      <c r="N539" s="126"/>
      <c r="O539" s="126"/>
      <c r="P539" s="126"/>
      <c r="Q539" s="2"/>
    </row>
    <row r="540" spans="2:17" customFormat="1" ht="15" hidden="1">
      <c r="B540" s="2"/>
      <c r="C540" s="206"/>
      <c r="D540" s="2"/>
      <c r="E540" s="2"/>
      <c r="F540" s="2"/>
      <c r="G540" s="2"/>
      <c r="H540" s="2"/>
      <c r="I540" s="2"/>
      <c r="J540" s="2"/>
      <c r="K540" s="2"/>
      <c r="L540" s="2"/>
      <c r="M540" s="2"/>
      <c r="N540" s="126"/>
      <c r="O540" s="126"/>
      <c r="P540" s="126"/>
      <c r="Q540" s="2"/>
    </row>
    <row r="541" spans="2:17" customFormat="1" ht="15" hidden="1">
      <c r="B541" s="2"/>
      <c r="C541" s="206"/>
      <c r="D541" s="2"/>
      <c r="E541" s="2"/>
      <c r="F541" s="2"/>
      <c r="G541" s="2"/>
      <c r="H541" s="2"/>
      <c r="I541" s="2"/>
      <c r="J541" s="2"/>
      <c r="K541" s="2"/>
      <c r="L541" s="2"/>
      <c r="M541" s="2"/>
      <c r="N541" s="126"/>
      <c r="O541" s="126"/>
      <c r="P541" s="126"/>
      <c r="Q541" s="2"/>
    </row>
    <row r="542" spans="2:17" customFormat="1" ht="15" hidden="1">
      <c r="B542" s="2"/>
      <c r="C542" s="206"/>
      <c r="D542" s="2"/>
      <c r="E542" s="2"/>
      <c r="F542" s="2"/>
      <c r="G542" s="2"/>
      <c r="H542" s="2"/>
      <c r="I542" s="2"/>
      <c r="J542" s="2"/>
      <c r="K542" s="2"/>
      <c r="L542" s="2"/>
      <c r="M542" s="2"/>
      <c r="N542" s="126"/>
      <c r="O542" s="126"/>
      <c r="P542" s="126"/>
      <c r="Q542" s="2"/>
    </row>
    <row r="543" spans="2:17" customFormat="1" ht="15" hidden="1">
      <c r="B543" s="2"/>
      <c r="C543" s="206"/>
      <c r="D543" s="2"/>
      <c r="E543" s="2"/>
      <c r="F543" s="2"/>
      <c r="G543" s="2"/>
      <c r="H543" s="2"/>
      <c r="I543" s="2"/>
      <c r="J543" s="2"/>
      <c r="K543" s="2"/>
      <c r="L543" s="2"/>
      <c r="M543" s="2"/>
      <c r="N543" s="126"/>
      <c r="O543" s="126"/>
      <c r="P543" s="126"/>
      <c r="Q543" s="2"/>
    </row>
    <row r="544" spans="2:17" customFormat="1" ht="15" hidden="1">
      <c r="B544" s="2"/>
      <c r="C544" s="206"/>
      <c r="D544" s="2"/>
      <c r="E544" s="2"/>
      <c r="F544" s="2"/>
      <c r="G544" s="2"/>
      <c r="H544" s="2"/>
      <c r="I544" s="2"/>
      <c r="J544" s="2"/>
      <c r="K544" s="2"/>
      <c r="L544" s="2"/>
      <c r="M544" s="2"/>
      <c r="N544" s="126"/>
      <c r="O544" s="126"/>
      <c r="P544" s="126"/>
      <c r="Q544" s="2"/>
    </row>
    <row r="545" spans="2:17" customFormat="1" ht="15" hidden="1">
      <c r="B545" s="2"/>
      <c r="C545" s="206"/>
      <c r="D545" s="2"/>
      <c r="E545" s="2"/>
      <c r="F545" s="2"/>
      <c r="G545" s="2"/>
      <c r="H545" s="2"/>
      <c r="I545" s="2"/>
      <c r="J545" s="2"/>
      <c r="K545" s="2"/>
      <c r="L545" s="2"/>
      <c r="M545" s="2"/>
      <c r="N545" s="126"/>
      <c r="O545" s="126"/>
      <c r="P545" s="126"/>
      <c r="Q545" s="2"/>
    </row>
    <row r="546" spans="2:17" customFormat="1" ht="15" hidden="1">
      <c r="B546" s="2"/>
      <c r="C546" s="206"/>
      <c r="D546" s="2"/>
      <c r="E546" s="2"/>
      <c r="F546" s="2"/>
      <c r="G546" s="2"/>
      <c r="H546" s="2"/>
      <c r="I546" s="2"/>
      <c r="J546" s="2"/>
      <c r="K546" s="2"/>
      <c r="L546" s="2"/>
      <c r="M546" s="2"/>
      <c r="N546" s="126"/>
      <c r="O546" s="126"/>
      <c r="P546" s="126"/>
      <c r="Q546" s="2"/>
    </row>
    <row r="547" spans="2:17" customFormat="1" ht="15" hidden="1">
      <c r="B547" s="2"/>
      <c r="C547" s="206"/>
      <c r="D547" s="2"/>
      <c r="E547" s="2"/>
      <c r="F547" s="2"/>
      <c r="G547" s="2"/>
      <c r="H547" s="2"/>
      <c r="I547" s="2"/>
      <c r="J547" s="2"/>
      <c r="K547" s="2"/>
      <c r="L547" s="2"/>
      <c r="M547" s="2"/>
      <c r="N547" s="126"/>
      <c r="O547" s="126"/>
      <c r="P547" s="126"/>
      <c r="Q547" s="2"/>
    </row>
    <row r="548" spans="2:17" customFormat="1" ht="15" hidden="1">
      <c r="B548" s="2"/>
      <c r="C548" s="206"/>
      <c r="D548" s="2"/>
      <c r="E548" s="2"/>
      <c r="F548" s="2"/>
      <c r="G548" s="2"/>
      <c r="H548" s="2"/>
      <c r="I548" s="2"/>
      <c r="J548" s="2"/>
      <c r="K548" s="2"/>
      <c r="L548" s="2"/>
      <c r="M548" s="2"/>
      <c r="N548" s="126"/>
      <c r="O548" s="126"/>
      <c r="P548" s="126"/>
      <c r="Q548" s="2"/>
    </row>
    <row r="549" spans="2:17" customFormat="1" ht="15" hidden="1">
      <c r="B549" s="2"/>
      <c r="C549" s="206"/>
      <c r="D549" s="2"/>
      <c r="E549" s="2"/>
      <c r="F549" s="2"/>
      <c r="G549" s="2"/>
      <c r="H549" s="2"/>
      <c r="I549" s="2"/>
      <c r="J549" s="2"/>
      <c r="K549" s="2"/>
      <c r="L549" s="2"/>
      <c r="M549" s="2"/>
      <c r="N549" s="126"/>
      <c r="O549" s="126"/>
      <c r="P549" s="126"/>
      <c r="Q549" s="2"/>
    </row>
    <row r="550" spans="2:17" customFormat="1" ht="15" hidden="1">
      <c r="B550" s="2"/>
      <c r="C550" s="206"/>
      <c r="D550" s="2"/>
      <c r="E550" s="2"/>
      <c r="F550" s="2"/>
      <c r="G550" s="2"/>
      <c r="H550" s="2"/>
      <c r="I550" s="2"/>
      <c r="J550" s="2"/>
      <c r="K550" s="2"/>
      <c r="L550" s="2"/>
      <c r="M550" s="2"/>
      <c r="N550" s="126"/>
      <c r="O550" s="126"/>
      <c r="P550" s="126"/>
      <c r="Q550" s="2"/>
    </row>
    <row r="551" spans="2:17" customFormat="1" ht="15" hidden="1">
      <c r="B551" s="2"/>
      <c r="C551" s="206"/>
      <c r="D551" s="2"/>
      <c r="E551" s="2"/>
      <c r="F551" s="2"/>
      <c r="G551" s="2"/>
      <c r="H551" s="2"/>
      <c r="I551" s="2"/>
      <c r="J551" s="2"/>
      <c r="K551" s="2"/>
      <c r="L551" s="2"/>
      <c r="M551" s="2"/>
      <c r="N551" s="126"/>
      <c r="O551" s="126"/>
      <c r="P551" s="126"/>
      <c r="Q551" s="2"/>
    </row>
    <row r="552" spans="2:17" customFormat="1" ht="15" hidden="1">
      <c r="B552" s="2"/>
      <c r="C552" s="206"/>
      <c r="D552" s="2"/>
      <c r="E552" s="2"/>
      <c r="F552" s="2"/>
      <c r="G552" s="2"/>
      <c r="H552" s="2"/>
      <c r="I552" s="2"/>
      <c r="J552" s="2"/>
      <c r="K552" s="2"/>
      <c r="L552" s="2"/>
      <c r="M552" s="2"/>
      <c r="N552" s="126"/>
      <c r="O552" s="126"/>
      <c r="P552" s="126"/>
      <c r="Q552" s="2"/>
    </row>
    <row r="553" spans="2:17" customFormat="1" ht="15" hidden="1">
      <c r="B553" s="2"/>
      <c r="C553" s="206"/>
      <c r="D553" s="2"/>
      <c r="E553" s="2"/>
      <c r="F553" s="2"/>
      <c r="G553" s="2"/>
      <c r="H553" s="2"/>
      <c r="I553" s="2"/>
      <c r="J553" s="2"/>
      <c r="K553" s="2"/>
      <c r="L553" s="2"/>
      <c r="M553" s="2"/>
      <c r="N553" s="126"/>
      <c r="O553" s="126"/>
      <c r="P553" s="126"/>
      <c r="Q553" s="2"/>
    </row>
    <row r="554" spans="2:17" customFormat="1" ht="15" hidden="1">
      <c r="B554" s="2"/>
      <c r="C554" s="206"/>
      <c r="D554" s="2"/>
      <c r="E554" s="2"/>
      <c r="F554" s="2"/>
      <c r="G554" s="2"/>
      <c r="H554" s="2"/>
      <c r="I554" s="2"/>
      <c r="J554" s="2"/>
      <c r="K554" s="2"/>
      <c r="L554" s="2"/>
      <c r="M554" s="2"/>
      <c r="N554" s="126"/>
      <c r="O554" s="126"/>
      <c r="P554" s="126"/>
      <c r="Q554" s="2"/>
    </row>
    <row r="555" spans="2:17" customFormat="1" ht="15" hidden="1">
      <c r="B555" s="2"/>
      <c r="C555" s="206"/>
      <c r="D555" s="2"/>
      <c r="E555" s="2"/>
      <c r="F555" s="2"/>
      <c r="G555" s="2"/>
      <c r="H555" s="2"/>
      <c r="I555" s="2"/>
      <c r="J555" s="2"/>
      <c r="K555" s="2"/>
      <c r="L555" s="2"/>
      <c r="M555" s="2"/>
      <c r="N555" s="126"/>
      <c r="O555" s="126"/>
      <c r="P555" s="126"/>
      <c r="Q555" s="2"/>
    </row>
    <row r="556" spans="2:17" customFormat="1" ht="15" hidden="1">
      <c r="B556" s="2"/>
      <c r="C556" s="206"/>
      <c r="D556" s="2"/>
      <c r="E556" s="2"/>
      <c r="F556" s="2"/>
      <c r="G556" s="2"/>
      <c r="H556" s="2"/>
      <c r="I556" s="2"/>
      <c r="J556" s="2"/>
      <c r="K556" s="2"/>
      <c r="L556" s="2"/>
      <c r="M556" s="2"/>
      <c r="N556" s="126"/>
      <c r="O556" s="126"/>
      <c r="P556" s="126"/>
      <c r="Q556" s="2"/>
    </row>
    <row r="557" spans="2:17" customFormat="1" ht="15" hidden="1">
      <c r="B557" s="2"/>
      <c r="C557" s="206"/>
      <c r="D557" s="2"/>
      <c r="E557" s="2"/>
      <c r="F557" s="2"/>
      <c r="G557" s="2"/>
      <c r="H557" s="2"/>
      <c r="I557" s="2"/>
      <c r="J557" s="2"/>
      <c r="K557" s="2"/>
      <c r="L557" s="2"/>
      <c r="M557" s="2"/>
      <c r="N557" s="126"/>
      <c r="O557" s="126"/>
      <c r="P557" s="126"/>
      <c r="Q557" s="2"/>
    </row>
    <row r="558" spans="2:17" customFormat="1" ht="15" hidden="1">
      <c r="B558" s="2"/>
      <c r="C558" s="206"/>
      <c r="D558" s="2"/>
      <c r="E558" s="2"/>
      <c r="F558" s="2"/>
      <c r="G558" s="2"/>
      <c r="H558" s="2"/>
      <c r="I558" s="2"/>
      <c r="J558" s="2"/>
      <c r="K558" s="2"/>
      <c r="L558" s="2"/>
      <c r="M558" s="2"/>
      <c r="N558" s="126"/>
      <c r="O558" s="126"/>
      <c r="P558" s="126"/>
      <c r="Q558" s="2"/>
    </row>
    <row r="559" spans="2:17" customFormat="1" ht="15" hidden="1">
      <c r="B559" s="2"/>
      <c r="C559" s="206"/>
      <c r="D559" s="2"/>
      <c r="E559" s="2"/>
      <c r="F559" s="2"/>
      <c r="G559" s="2"/>
      <c r="H559" s="2"/>
      <c r="I559" s="2"/>
      <c r="J559" s="2"/>
      <c r="K559" s="2"/>
      <c r="L559" s="2"/>
      <c r="M559" s="2"/>
      <c r="N559" s="126"/>
      <c r="O559" s="126"/>
      <c r="P559" s="126"/>
      <c r="Q559" s="2"/>
    </row>
    <row r="560" spans="2:17" customFormat="1" ht="15" hidden="1">
      <c r="B560" s="2"/>
      <c r="C560" s="206"/>
      <c r="D560" s="2"/>
      <c r="E560" s="2"/>
      <c r="F560" s="2"/>
      <c r="G560" s="2"/>
      <c r="H560" s="2"/>
      <c r="I560" s="2"/>
      <c r="J560" s="2"/>
      <c r="K560" s="2"/>
      <c r="L560" s="2"/>
      <c r="M560" s="2"/>
      <c r="N560" s="126"/>
      <c r="O560" s="126"/>
      <c r="P560" s="126"/>
      <c r="Q560" s="2"/>
    </row>
    <row r="561" spans="2:17" customFormat="1" ht="15" hidden="1">
      <c r="B561" s="2"/>
      <c r="C561" s="206"/>
      <c r="D561" s="2"/>
      <c r="E561" s="2"/>
      <c r="F561" s="2"/>
      <c r="G561" s="2"/>
      <c r="H561" s="2"/>
      <c r="I561" s="2"/>
      <c r="J561" s="2"/>
      <c r="K561" s="2"/>
      <c r="L561" s="2"/>
      <c r="M561" s="2"/>
      <c r="N561" s="126"/>
      <c r="O561" s="126"/>
      <c r="P561" s="126"/>
      <c r="Q561" s="2"/>
    </row>
    <row r="562" spans="2:17" customFormat="1" ht="15" hidden="1">
      <c r="B562" s="2"/>
      <c r="C562" s="206"/>
      <c r="D562" s="2"/>
      <c r="E562" s="2"/>
      <c r="F562" s="2"/>
      <c r="G562" s="2"/>
      <c r="H562" s="2"/>
      <c r="I562" s="2"/>
      <c r="J562" s="2"/>
      <c r="K562" s="2"/>
      <c r="L562" s="2"/>
      <c r="M562" s="2"/>
      <c r="N562" s="126"/>
      <c r="O562" s="126"/>
      <c r="P562" s="126"/>
      <c r="Q562" s="2"/>
    </row>
    <row r="563" spans="2:17" customFormat="1" ht="15" hidden="1">
      <c r="B563" s="2"/>
      <c r="C563" s="206"/>
      <c r="D563" s="2"/>
      <c r="E563" s="2"/>
      <c r="F563" s="2"/>
      <c r="G563" s="2"/>
      <c r="H563" s="2"/>
      <c r="I563" s="2"/>
      <c r="J563" s="2"/>
      <c r="K563" s="2"/>
      <c r="L563" s="2"/>
      <c r="M563" s="2"/>
      <c r="N563" s="126"/>
      <c r="O563" s="126"/>
      <c r="P563" s="126"/>
      <c r="Q563" s="2"/>
    </row>
    <row r="564" spans="2:17" customFormat="1" ht="15" hidden="1">
      <c r="B564" s="2"/>
      <c r="C564" s="206"/>
      <c r="D564" s="2"/>
      <c r="E564" s="2"/>
      <c r="F564" s="2"/>
      <c r="G564" s="2"/>
      <c r="H564" s="2"/>
      <c r="I564" s="2"/>
      <c r="J564" s="2"/>
      <c r="K564" s="2"/>
      <c r="L564" s="2"/>
      <c r="M564" s="2"/>
      <c r="N564" s="126"/>
      <c r="O564" s="126"/>
      <c r="P564" s="126"/>
      <c r="Q564" s="2"/>
    </row>
    <row r="565" spans="2:17" customFormat="1" ht="15" hidden="1">
      <c r="B565" s="2"/>
      <c r="C565" s="206"/>
      <c r="D565" s="2"/>
      <c r="E565" s="2"/>
      <c r="F565" s="2"/>
      <c r="G565" s="2"/>
      <c r="H565" s="2"/>
      <c r="I565" s="2"/>
      <c r="J565" s="2"/>
      <c r="K565" s="2"/>
      <c r="L565" s="2"/>
      <c r="M565" s="2"/>
      <c r="N565" s="126"/>
      <c r="O565" s="126"/>
      <c r="P565" s="126"/>
      <c r="Q565" s="2"/>
    </row>
    <row r="566" spans="2:17" customFormat="1" ht="15" hidden="1">
      <c r="B566" s="2"/>
      <c r="C566" s="206"/>
      <c r="D566" s="2"/>
      <c r="E566" s="2"/>
      <c r="F566" s="2"/>
      <c r="G566" s="2"/>
      <c r="H566" s="2"/>
      <c r="I566" s="2"/>
      <c r="J566" s="2"/>
      <c r="K566" s="2"/>
      <c r="L566" s="2"/>
      <c r="M566" s="2"/>
      <c r="N566" s="126"/>
      <c r="O566" s="126"/>
      <c r="P566" s="126"/>
      <c r="Q566" s="2"/>
    </row>
    <row r="567" spans="2:17" customFormat="1" ht="15" hidden="1">
      <c r="B567" s="2"/>
      <c r="C567" s="206"/>
      <c r="D567" s="2"/>
      <c r="E567" s="2"/>
      <c r="F567" s="2"/>
      <c r="G567" s="2"/>
      <c r="H567" s="2"/>
      <c r="I567" s="2"/>
      <c r="J567" s="2"/>
      <c r="K567" s="2"/>
      <c r="L567" s="2"/>
      <c r="M567" s="2"/>
      <c r="N567" s="126"/>
      <c r="O567" s="126"/>
      <c r="P567" s="126"/>
      <c r="Q567" s="2"/>
    </row>
    <row r="568" spans="2:17" customFormat="1" ht="15" hidden="1">
      <c r="B568" s="2"/>
      <c r="C568" s="206"/>
      <c r="D568" s="2"/>
      <c r="E568" s="2"/>
      <c r="F568" s="2"/>
      <c r="G568" s="2"/>
      <c r="H568" s="2"/>
      <c r="I568" s="2"/>
      <c r="J568" s="2"/>
      <c r="K568" s="2"/>
      <c r="L568" s="2"/>
      <c r="M568" s="2"/>
      <c r="N568" s="126"/>
      <c r="O568" s="126"/>
      <c r="P568" s="126"/>
      <c r="Q568" s="2"/>
    </row>
    <row r="569" spans="2:17" customFormat="1" ht="15" hidden="1">
      <c r="B569" s="2"/>
      <c r="C569" s="206"/>
      <c r="D569" s="2"/>
      <c r="E569" s="2"/>
      <c r="F569" s="2"/>
      <c r="G569" s="2"/>
      <c r="H569" s="2"/>
      <c r="I569" s="2"/>
      <c r="J569" s="2"/>
      <c r="K569" s="2"/>
      <c r="L569" s="2"/>
      <c r="M569" s="2"/>
      <c r="N569" s="126"/>
      <c r="O569" s="126"/>
      <c r="P569" s="126"/>
      <c r="Q569" s="2"/>
    </row>
    <row r="570" spans="2:17" customFormat="1" ht="15" hidden="1">
      <c r="B570" s="2"/>
      <c r="C570" s="206"/>
      <c r="D570" s="2"/>
      <c r="E570" s="2"/>
      <c r="F570" s="2"/>
      <c r="G570" s="2"/>
      <c r="H570" s="2"/>
      <c r="I570" s="2"/>
      <c r="J570" s="2"/>
      <c r="K570" s="2"/>
      <c r="L570" s="2"/>
      <c r="M570" s="2"/>
      <c r="N570" s="126"/>
      <c r="O570" s="126"/>
      <c r="P570" s="126"/>
      <c r="Q570" s="2"/>
    </row>
    <row r="571" spans="2:17" customFormat="1" ht="15" hidden="1">
      <c r="B571" s="2"/>
      <c r="C571" s="206"/>
      <c r="D571" s="2"/>
      <c r="E571" s="2"/>
      <c r="F571" s="2"/>
      <c r="G571" s="2"/>
      <c r="H571" s="2"/>
      <c r="I571" s="2"/>
      <c r="J571" s="2"/>
      <c r="K571" s="2"/>
      <c r="L571" s="2"/>
      <c r="M571" s="2"/>
      <c r="N571" s="126"/>
      <c r="O571" s="126"/>
      <c r="P571" s="126"/>
      <c r="Q571" s="2"/>
    </row>
    <row r="572" spans="2:17" customFormat="1" ht="15" hidden="1">
      <c r="B572" s="2"/>
      <c r="C572" s="206"/>
      <c r="D572" s="2"/>
      <c r="E572" s="2"/>
      <c r="F572" s="2"/>
      <c r="G572" s="2"/>
      <c r="H572" s="2"/>
      <c r="I572" s="2"/>
      <c r="J572" s="2"/>
      <c r="K572" s="2"/>
      <c r="L572" s="2"/>
      <c r="M572" s="2"/>
      <c r="N572" s="126"/>
      <c r="O572" s="126"/>
      <c r="P572" s="126"/>
      <c r="Q572" s="2"/>
    </row>
    <row r="573" spans="2:17" customFormat="1" ht="15" hidden="1">
      <c r="B573" s="2"/>
      <c r="C573" s="206"/>
      <c r="D573" s="2"/>
      <c r="E573" s="2"/>
      <c r="F573" s="2"/>
      <c r="G573" s="2"/>
      <c r="H573" s="2"/>
      <c r="I573" s="2"/>
      <c r="J573" s="2"/>
      <c r="K573" s="2"/>
      <c r="L573" s="2"/>
      <c r="M573" s="2"/>
      <c r="N573" s="126"/>
      <c r="O573" s="126"/>
      <c r="P573" s="126"/>
      <c r="Q573" s="2"/>
    </row>
    <row r="574" spans="2:17" customFormat="1" ht="15" hidden="1">
      <c r="B574" s="2"/>
      <c r="C574" s="206"/>
      <c r="D574" s="2"/>
      <c r="E574" s="2"/>
      <c r="F574" s="2"/>
      <c r="G574" s="2"/>
      <c r="H574" s="2"/>
      <c r="I574" s="2"/>
      <c r="J574" s="2"/>
      <c r="K574" s="2"/>
      <c r="L574" s="2"/>
      <c r="M574" s="2"/>
      <c r="N574" s="126"/>
      <c r="O574" s="126"/>
      <c r="P574" s="126"/>
      <c r="Q574" s="2"/>
    </row>
    <row r="575" spans="2:17" customFormat="1" ht="15" hidden="1">
      <c r="B575" s="2"/>
      <c r="C575" s="206"/>
      <c r="D575" s="2"/>
      <c r="E575" s="2"/>
      <c r="F575" s="2"/>
      <c r="G575" s="2"/>
      <c r="H575" s="2"/>
      <c r="I575" s="2"/>
      <c r="J575" s="2"/>
      <c r="K575" s="2"/>
      <c r="L575" s="2"/>
      <c r="M575" s="2"/>
      <c r="N575" s="126"/>
      <c r="O575" s="126"/>
      <c r="P575" s="126"/>
      <c r="Q575" s="2"/>
    </row>
    <row r="576" spans="2:17" customFormat="1" ht="15" hidden="1">
      <c r="B576" s="2"/>
      <c r="C576" s="206"/>
      <c r="D576" s="2"/>
      <c r="E576" s="2"/>
      <c r="F576" s="2"/>
      <c r="G576" s="2"/>
      <c r="H576" s="2"/>
      <c r="I576" s="2"/>
      <c r="J576" s="2"/>
      <c r="K576" s="2"/>
      <c r="L576" s="2"/>
      <c r="M576" s="2"/>
      <c r="N576" s="126"/>
      <c r="O576" s="126"/>
      <c r="P576" s="126"/>
      <c r="Q576" s="2"/>
    </row>
    <row r="577" spans="2:17" customFormat="1" ht="15" hidden="1">
      <c r="B577" s="2"/>
      <c r="C577" s="206"/>
      <c r="D577" s="2"/>
      <c r="E577" s="2"/>
      <c r="F577" s="2"/>
      <c r="G577" s="2"/>
      <c r="H577" s="2"/>
      <c r="I577" s="2"/>
      <c r="J577" s="2"/>
      <c r="K577" s="2"/>
      <c r="L577" s="2"/>
      <c r="M577" s="2"/>
      <c r="N577" s="126"/>
      <c r="O577" s="126"/>
      <c r="P577" s="126"/>
      <c r="Q577" s="2"/>
    </row>
    <row r="578" spans="2:17" customFormat="1" ht="15" hidden="1">
      <c r="B578" s="2"/>
      <c r="C578" s="206"/>
      <c r="D578" s="2"/>
      <c r="E578" s="2"/>
      <c r="F578" s="2"/>
      <c r="G578" s="2"/>
      <c r="H578" s="2"/>
      <c r="I578" s="2"/>
      <c r="J578" s="2"/>
      <c r="K578" s="2"/>
      <c r="L578" s="2"/>
      <c r="M578" s="2"/>
      <c r="N578" s="126"/>
      <c r="O578" s="126"/>
      <c r="P578" s="126"/>
      <c r="Q578" s="2"/>
    </row>
    <row r="579" spans="2:17" customFormat="1" ht="15" hidden="1">
      <c r="B579" s="2"/>
      <c r="C579" s="206"/>
      <c r="D579" s="2"/>
      <c r="E579" s="2"/>
      <c r="F579" s="2"/>
      <c r="G579" s="2"/>
      <c r="H579" s="2"/>
      <c r="I579" s="2"/>
      <c r="J579" s="2"/>
      <c r="K579" s="2"/>
      <c r="L579" s="2"/>
      <c r="M579" s="2"/>
      <c r="N579" s="126"/>
      <c r="O579" s="126"/>
      <c r="P579" s="126"/>
      <c r="Q579" s="2"/>
    </row>
    <row r="580" spans="2:17" customFormat="1" ht="15" hidden="1">
      <c r="B580" s="2"/>
      <c r="C580" s="206"/>
      <c r="D580" s="2"/>
      <c r="E580" s="2"/>
      <c r="F580" s="2"/>
      <c r="G580" s="2"/>
      <c r="H580" s="2"/>
      <c r="I580" s="2"/>
      <c r="J580" s="2"/>
      <c r="K580" s="2"/>
      <c r="L580" s="2"/>
      <c r="M580" s="2"/>
      <c r="N580" s="126"/>
      <c r="O580" s="126"/>
      <c r="P580" s="126"/>
      <c r="Q580" s="2"/>
    </row>
    <row r="581" spans="2:17" customFormat="1" ht="15" hidden="1">
      <c r="B581" s="2"/>
      <c r="C581" s="206"/>
      <c r="D581" s="2"/>
      <c r="E581" s="2"/>
      <c r="F581" s="2"/>
      <c r="G581" s="2"/>
      <c r="H581" s="2"/>
      <c r="I581" s="2"/>
      <c r="J581" s="2"/>
      <c r="K581" s="2"/>
      <c r="L581" s="2"/>
      <c r="M581" s="2"/>
      <c r="N581" s="126"/>
      <c r="O581" s="126"/>
      <c r="P581" s="126"/>
      <c r="Q581" s="2"/>
    </row>
    <row r="582" spans="2:17" customFormat="1" ht="15" hidden="1">
      <c r="B582" s="2"/>
      <c r="C582" s="206"/>
      <c r="D582" s="2"/>
      <c r="E582" s="2"/>
      <c r="F582" s="2"/>
      <c r="G582" s="2"/>
      <c r="H582" s="2"/>
      <c r="I582" s="2"/>
      <c r="J582" s="2"/>
      <c r="K582" s="2"/>
      <c r="L582" s="2"/>
      <c r="M582" s="2"/>
      <c r="N582" s="126"/>
      <c r="O582" s="126"/>
      <c r="P582" s="126"/>
      <c r="Q582" s="2"/>
    </row>
    <row r="583" spans="2:17" customFormat="1" ht="15" hidden="1">
      <c r="B583" s="2"/>
      <c r="C583" s="206"/>
      <c r="D583" s="2"/>
      <c r="E583" s="2"/>
      <c r="F583" s="2"/>
      <c r="G583" s="2"/>
      <c r="H583" s="2"/>
      <c r="I583" s="2"/>
      <c r="J583" s="2"/>
      <c r="K583" s="2"/>
      <c r="L583" s="2"/>
      <c r="M583" s="2"/>
      <c r="N583" s="126"/>
      <c r="O583" s="126"/>
      <c r="P583" s="126"/>
      <c r="Q583" s="2"/>
    </row>
    <row r="584" spans="2:17" customFormat="1" ht="15" hidden="1">
      <c r="B584" s="2"/>
      <c r="C584" s="206"/>
      <c r="D584" s="2"/>
      <c r="E584" s="2"/>
      <c r="F584" s="2"/>
      <c r="G584" s="2"/>
      <c r="H584" s="2"/>
      <c r="I584" s="2"/>
      <c r="J584" s="2"/>
      <c r="K584" s="2"/>
      <c r="L584" s="2"/>
      <c r="M584" s="2"/>
      <c r="N584" s="126"/>
      <c r="O584" s="126"/>
      <c r="P584" s="126"/>
      <c r="Q584" s="2"/>
    </row>
    <row r="585" spans="2:17" customFormat="1" ht="15" hidden="1">
      <c r="B585" s="2"/>
      <c r="C585" s="206"/>
      <c r="D585" s="2"/>
      <c r="E585" s="2"/>
      <c r="F585" s="2"/>
      <c r="G585" s="2"/>
      <c r="H585" s="2"/>
      <c r="I585" s="2"/>
      <c r="J585" s="2"/>
      <c r="K585" s="2"/>
      <c r="L585" s="2"/>
      <c r="M585" s="2"/>
      <c r="N585" s="126"/>
      <c r="O585" s="126"/>
      <c r="P585" s="126"/>
      <c r="Q585" s="2"/>
    </row>
    <row r="586" spans="2:17" customFormat="1" ht="15" hidden="1">
      <c r="B586" s="2"/>
      <c r="C586" s="206"/>
      <c r="D586" s="2"/>
      <c r="E586" s="2"/>
      <c r="F586" s="2"/>
      <c r="G586" s="2"/>
      <c r="H586" s="2"/>
      <c r="I586" s="2"/>
      <c r="J586" s="2"/>
      <c r="K586" s="2"/>
      <c r="L586" s="2"/>
      <c r="M586" s="2"/>
      <c r="N586" s="126"/>
      <c r="O586" s="126"/>
      <c r="P586" s="126"/>
      <c r="Q586" s="2"/>
    </row>
    <row r="587" spans="2:17" customFormat="1" ht="15" hidden="1">
      <c r="B587" s="2"/>
      <c r="C587" s="206"/>
      <c r="D587" s="2"/>
      <c r="E587" s="2"/>
      <c r="F587" s="2"/>
      <c r="G587" s="2"/>
      <c r="H587" s="2"/>
      <c r="I587" s="2"/>
      <c r="J587" s="2"/>
      <c r="K587" s="2"/>
      <c r="L587" s="2"/>
      <c r="M587" s="2"/>
      <c r="N587" s="126"/>
      <c r="O587" s="126"/>
      <c r="P587" s="126"/>
      <c r="Q587" s="2"/>
    </row>
    <row r="588" spans="2:17" customFormat="1" ht="15" hidden="1">
      <c r="B588" s="2"/>
      <c r="C588" s="206"/>
      <c r="D588" s="2"/>
      <c r="E588" s="2"/>
      <c r="F588" s="2"/>
      <c r="G588" s="2"/>
      <c r="H588" s="2"/>
      <c r="I588" s="2"/>
      <c r="J588" s="2"/>
      <c r="K588" s="2"/>
      <c r="L588" s="2"/>
      <c r="M588" s="2"/>
      <c r="N588" s="126"/>
      <c r="O588" s="126"/>
      <c r="P588" s="126"/>
      <c r="Q588" s="2"/>
    </row>
    <row r="589" spans="2:17" customFormat="1" ht="15" hidden="1">
      <c r="B589" s="2"/>
      <c r="C589" s="206"/>
      <c r="D589" s="2"/>
      <c r="E589" s="2"/>
      <c r="F589" s="2"/>
      <c r="G589" s="2"/>
      <c r="H589" s="2"/>
      <c r="I589" s="2"/>
      <c r="J589" s="2"/>
      <c r="K589" s="2"/>
      <c r="L589" s="2"/>
      <c r="M589" s="2"/>
      <c r="N589" s="126"/>
      <c r="O589" s="126"/>
      <c r="P589" s="126"/>
      <c r="Q589" s="2"/>
    </row>
    <row r="590" spans="2:17" customFormat="1" ht="15" hidden="1">
      <c r="B590" s="2"/>
      <c r="C590" s="206"/>
      <c r="D590" s="2"/>
      <c r="E590" s="2"/>
      <c r="F590" s="2"/>
      <c r="G590" s="2"/>
      <c r="H590" s="2"/>
      <c r="I590" s="2"/>
      <c r="J590" s="2"/>
      <c r="K590" s="2"/>
      <c r="L590" s="2"/>
      <c r="M590" s="2"/>
      <c r="N590" s="126"/>
      <c r="O590" s="126"/>
      <c r="P590" s="126"/>
      <c r="Q590" s="2"/>
    </row>
    <row r="591" spans="2:17" customFormat="1" ht="15" hidden="1">
      <c r="B591" s="2"/>
      <c r="C591" s="206"/>
      <c r="D591" s="2"/>
      <c r="E591" s="2"/>
      <c r="F591" s="2"/>
      <c r="G591" s="2"/>
      <c r="H591" s="2"/>
      <c r="I591" s="2"/>
      <c r="J591" s="2"/>
      <c r="K591" s="2"/>
      <c r="L591" s="2"/>
      <c r="M591" s="2"/>
      <c r="N591" s="126"/>
      <c r="O591" s="126"/>
      <c r="P591" s="126"/>
      <c r="Q591" s="2"/>
    </row>
    <row r="592" spans="2:17" customFormat="1" ht="15" hidden="1">
      <c r="B592" s="2"/>
      <c r="C592" s="206"/>
      <c r="D592" s="2"/>
      <c r="E592" s="2"/>
      <c r="F592" s="2"/>
      <c r="G592" s="2"/>
      <c r="H592" s="2"/>
      <c r="I592" s="2"/>
      <c r="J592" s="2"/>
      <c r="K592" s="2"/>
      <c r="L592" s="2"/>
      <c r="M592" s="2"/>
      <c r="N592" s="126"/>
      <c r="O592" s="126"/>
      <c r="P592" s="126"/>
      <c r="Q592" s="2"/>
    </row>
    <row r="593" spans="2:17" customFormat="1" ht="15" hidden="1">
      <c r="B593" s="2"/>
      <c r="C593" s="206"/>
      <c r="D593" s="2"/>
      <c r="E593" s="2"/>
      <c r="F593" s="2"/>
      <c r="G593" s="2"/>
      <c r="H593" s="2"/>
      <c r="I593" s="2"/>
      <c r="J593" s="2"/>
      <c r="K593" s="2"/>
      <c r="L593" s="2"/>
      <c r="M593" s="2"/>
      <c r="N593" s="126"/>
      <c r="O593" s="126"/>
      <c r="P593" s="126"/>
      <c r="Q593" s="2"/>
    </row>
    <row r="594" spans="2:17" customFormat="1" ht="15" hidden="1">
      <c r="B594" s="2"/>
      <c r="C594" s="206"/>
      <c r="D594" s="2"/>
      <c r="E594" s="2"/>
      <c r="F594" s="2"/>
      <c r="G594" s="2"/>
      <c r="H594" s="2"/>
      <c r="I594" s="2"/>
      <c r="J594" s="2"/>
      <c r="K594" s="2"/>
      <c r="L594" s="2"/>
      <c r="M594" s="2"/>
      <c r="N594" s="126"/>
      <c r="O594" s="126"/>
      <c r="P594" s="126"/>
      <c r="Q594" s="2"/>
    </row>
    <row r="595" spans="2:17" customFormat="1" ht="15" hidden="1">
      <c r="B595" s="2"/>
      <c r="C595" s="206"/>
      <c r="D595" s="2"/>
      <c r="E595" s="2"/>
      <c r="F595" s="2"/>
      <c r="G595" s="2"/>
      <c r="H595" s="2"/>
      <c r="I595" s="2"/>
      <c r="J595" s="2"/>
      <c r="K595" s="2"/>
      <c r="L595" s="2"/>
      <c r="M595" s="2"/>
      <c r="N595" s="126"/>
      <c r="O595" s="126"/>
      <c r="P595" s="126"/>
      <c r="Q595" s="2"/>
    </row>
    <row r="596" spans="2:17" customFormat="1" ht="15" hidden="1">
      <c r="B596" s="2"/>
      <c r="C596" s="206"/>
      <c r="D596" s="2"/>
      <c r="E596" s="2"/>
      <c r="F596" s="2"/>
      <c r="G596" s="2"/>
      <c r="H596" s="2"/>
      <c r="I596" s="2"/>
      <c r="J596" s="2"/>
      <c r="K596" s="2"/>
      <c r="L596" s="2"/>
      <c r="M596" s="2"/>
      <c r="N596" s="126"/>
      <c r="O596" s="126"/>
      <c r="P596" s="126"/>
      <c r="Q596" s="2"/>
    </row>
    <row r="597" spans="2:17" customFormat="1" ht="15" hidden="1">
      <c r="B597" s="2"/>
      <c r="C597" s="206"/>
      <c r="D597" s="2"/>
      <c r="E597" s="2"/>
      <c r="F597" s="2"/>
      <c r="G597" s="2"/>
      <c r="H597" s="2"/>
      <c r="I597" s="2"/>
      <c r="J597" s="2"/>
      <c r="K597" s="2"/>
      <c r="L597" s="2"/>
      <c r="M597" s="2"/>
      <c r="N597" s="126"/>
      <c r="O597" s="126"/>
      <c r="P597" s="126"/>
      <c r="Q597" s="2"/>
    </row>
    <row r="598" spans="2:17" customFormat="1" ht="15" hidden="1">
      <c r="B598" s="2"/>
      <c r="C598" s="206"/>
      <c r="D598" s="2"/>
      <c r="E598" s="2"/>
      <c r="F598" s="2"/>
      <c r="G598" s="2"/>
      <c r="H598" s="2"/>
      <c r="I598" s="2"/>
      <c r="J598" s="2"/>
      <c r="K598" s="2"/>
      <c r="L598" s="2"/>
      <c r="M598" s="2"/>
      <c r="N598" s="126"/>
      <c r="O598" s="126"/>
      <c r="P598" s="126"/>
      <c r="Q598" s="2"/>
    </row>
    <row r="599" spans="2:17" customFormat="1" ht="15" hidden="1">
      <c r="B599" s="2"/>
      <c r="C599" s="206"/>
      <c r="D599" s="2"/>
      <c r="E599" s="2"/>
      <c r="F599" s="2"/>
      <c r="G599" s="2"/>
      <c r="H599" s="2"/>
      <c r="I599" s="2"/>
      <c r="J599" s="2"/>
      <c r="K599" s="2"/>
      <c r="L599" s="2"/>
      <c r="M599" s="2"/>
      <c r="N599" s="126"/>
      <c r="O599" s="126"/>
      <c r="P599" s="126"/>
      <c r="Q599" s="2"/>
    </row>
    <row r="600" spans="2:17" customFormat="1" ht="15" hidden="1">
      <c r="B600" s="2"/>
      <c r="C600" s="206"/>
      <c r="D600" s="2"/>
      <c r="E600" s="2"/>
      <c r="F600" s="2"/>
      <c r="G600" s="2"/>
      <c r="H600" s="2"/>
      <c r="I600" s="2"/>
      <c r="J600" s="2"/>
      <c r="K600" s="2"/>
      <c r="L600" s="2"/>
      <c r="M600" s="2"/>
      <c r="N600" s="126"/>
      <c r="O600" s="126"/>
      <c r="P600" s="126"/>
      <c r="Q600" s="2"/>
    </row>
    <row r="601" spans="2:17" customFormat="1" ht="15" hidden="1">
      <c r="B601" s="2"/>
      <c r="C601" s="206"/>
      <c r="D601" s="2"/>
      <c r="E601" s="2"/>
      <c r="F601" s="2"/>
      <c r="G601" s="2"/>
      <c r="H601" s="2"/>
      <c r="I601" s="2"/>
      <c r="J601" s="2"/>
      <c r="K601" s="2"/>
      <c r="L601" s="2"/>
      <c r="M601" s="2"/>
      <c r="N601" s="126"/>
      <c r="O601" s="126"/>
      <c r="P601" s="126"/>
      <c r="Q601" s="2"/>
    </row>
    <row r="602" spans="2:17" customFormat="1" ht="15" hidden="1">
      <c r="B602" s="2"/>
      <c r="C602" s="206"/>
      <c r="D602" s="2"/>
      <c r="E602" s="2"/>
      <c r="F602" s="2"/>
      <c r="G602" s="2"/>
      <c r="H602" s="2"/>
      <c r="I602" s="2"/>
      <c r="J602" s="2"/>
      <c r="K602" s="2"/>
      <c r="L602" s="2"/>
      <c r="M602" s="2"/>
      <c r="N602" s="126"/>
      <c r="O602" s="126"/>
      <c r="P602" s="126"/>
      <c r="Q602" s="2"/>
    </row>
    <row r="603" spans="2:17" customFormat="1" ht="15" hidden="1">
      <c r="B603" s="2"/>
      <c r="C603" s="206"/>
      <c r="D603" s="2"/>
      <c r="E603" s="2"/>
      <c r="F603" s="2"/>
      <c r="G603" s="2"/>
      <c r="H603" s="2"/>
      <c r="I603" s="2"/>
      <c r="J603" s="2"/>
      <c r="K603" s="2"/>
      <c r="L603" s="2"/>
      <c r="M603" s="2"/>
      <c r="N603" s="126"/>
      <c r="O603" s="126"/>
      <c r="P603" s="126"/>
      <c r="Q603" s="2"/>
    </row>
    <row r="604" spans="2:17" customFormat="1" ht="15" hidden="1">
      <c r="B604" s="2"/>
      <c r="C604" s="206"/>
      <c r="D604" s="2"/>
      <c r="E604" s="2"/>
      <c r="F604" s="2"/>
      <c r="G604" s="2"/>
      <c r="H604" s="2"/>
      <c r="I604" s="2"/>
      <c r="J604" s="2"/>
      <c r="K604" s="2"/>
      <c r="L604" s="2"/>
      <c r="M604" s="2"/>
      <c r="N604" s="126"/>
      <c r="O604" s="126"/>
      <c r="P604" s="126"/>
      <c r="Q604" s="2"/>
    </row>
    <row r="605" spans="2:17" customFormat="1" ht="15" hidden="1">
      <c r="B605" s="2"/>
      <c r="C605" s="206"/>
      <c r="D605" s="2"/>
      <c r="E605" s="2"/>
      <c r="F605" s="2"/>
      <c r="G605" s="2"/>
      <c r="H605" s="2"/>
      <c r="I605" s="2"/>
      <c r="J605" s="2"/>
      <c r="K605" s="2"/>
      <c r="L605" s="2"/>
      <c r="M605" s="2"/>
      <c r="N605" s="126"/>
      <c r="O605" s="126"/>
      <c r="P605" s="126"/>
      <c r="Q605" s="2"/>
    </row>
    <row r="606" spans="2:17" customFormat="1" ht="15" hidden="1">
      <c r="B606" s="2"/>
      <c r="C606" s="206"/>
      <c r="D606" s="2"/>
      <c r="E606" s="2"/>
      <c r="F606" s="2"/>
      <c r="G606" s="2"/>
      <c r="H606" s="2"/>
      <c r="I606" s="2"/>
      <c r="J606" s="2"/>
      <c r="K606" s="2"/>
      <c r="L606" s="2"/>
      <c r="M606" s="2"/>
      <c r="N606" s="126"/>
      <c r="O606" s="126"/>
      <c r="P606" s="126"/>
      <c r="Q606" s="2"/>
    </row>
    <row r="607" spans="2:17" customFormat="1" ht="15" hidden="1">
      <c r="B607" s="2"/>
      <c r="C607" s="206"/>
      <c r="D607" s="2"/>
      <c r="E607" s="2"/>
      <c r="F607" s="2"/>
      <c r="G607" s="2"/>
      <c r="H607" s="2"/>
      <c r="I607" s="2"/>
      <c r="J607" s="2"/>
      <c r="K607" s="2"/>
      <c r="L607" s="2"/>
      <c r="M607" s="2"/>
      <c r="N607" s="126"/>
      <c r="O607" s="126"/>
      <c r="P607" s="126"/>
      <c r="Q607" s="2"/>
    </row>
    <row r="608" spans="2:17" customFormat="1" ht="15" hidden="1">
      <c r="B608" s="2"/>
      <c r="C608" s="206"/>
      <c r="D608" s="2"/>
      <c r="E608" s="2"/>
      <c r="F608" s="2"/>
      <c r="G608" s="2"/>
      <c r="H608" s="2"/>
      <c r="I608" s="2"/>
      <c r="J608" s="2"/>
      <c r="K608" s="2"/>
      <c r="L608" s="2"/>
      <c r="M608" s="2"/>
      <c r="N608" s="126"/>
      <c r="O608" s="126"/>
      <c r="P608" s="126"/>
      <c r="Q608" s="2"/>
    </row>
    <row r="609" spans="2:17" customFormat="1" ht="15" hidden="1">
      <c r="B609" s="2"/>
      <c r="C609" s="206"/>
      <c r="D609" s="2"/>
      <c r="E609" s="2"/>
      <c r="F609" s="2"/>
      <c r="G609" s="2"/>
      <c r="H609" s="2"/>
      <c r="I609" s="2"/>
      <c r="J609" s="2"/>
      <c r="K609" s="2"/>
      <c r="L609" s="2"/>
      <c r="M609" s="2"/>
      <c r="N609" s="126"/>
      <c r="O609" s="126"/>
      <c r="P609" s="126"/>
      <c r="Q609" s="2"/>
    </row>
    <row r="610" spans="2:17" customFormat="1" ht="15" hidden="1">
      <c r="B610" s="2"/>
      <c r="C610" s="206"/>
      <c r="D610" s="2"/>
      <c r="E610" s="2"/>
      <c r="F610" s="2"/>
      <c r="G610" s="2"/>
      <c r="H610" s="2"/>
      <c r="I610" s="2"/>
      <c r="J610" s="2"/>
      <c r="K610" s="2"/>
      <c r="L610" s="2"/>
      <c r="M610" s="2"/>
      <c r="N610" s="126"/>
      <c r="O610" s="126"/>
      <c r="P610" s="126"/>
      <c r="Q610" s="2"/>
    </row>
    <row r="611" spans="2:17" customFormat="1" ht="15" hidden="1">
      <c r="B611" s="2"/>
      <c r="C611" s="206"/>
      <c r="D611" s="2"/>
      <c r="E611" s="2"/>
      <c r="F611" s="2"/>
      <c r="G611" s="2"/>
      <c r="H611" s="2"/>
      <c r="I611" s="2"/>
      <c r="J611" s="2"/>
      <c r="K611" s="2"/>
      <c r="L611" s="2"/>
      <c r="M611" s="2"/>
      <c r="N611" s="126"/>
      <c r="O611" s="126"/>
      <c r="P611" s="126"/>
      <c r="Q611" s="2"/>
    </row>
    <row r="612" spans="2:17" customFormat="1" ht="15" hidden="1">
      <c r="B612" s="2"/>
      <c r="C612" s="206"/>
      <c r="D612" s="2"/>
      <c r="E612" s="2"/>
      <c r="F612" s="2"/>
      <c r="G612" s="2"/>
      <c r="H612" s="2"/>
      <c r="I612" s="2"/>
      <c r="J612" s="2"/>
      <c r="K612" s="2"/>
      <c r="L612" s="2"/>
      <c r="M612" s="2"/>
      <c r="N612" s="126"/>
      <c r="O612" s="126"/>
      <c r="P612" s="126"/>
      <c r="Q612" s="2"/>
    </row>
    <row r="613" spans="2:17" customFormat="1" ht="15" hidden="1">
      <c r="B613" s="2"/>
      <c r="C613" s="206"/>
      <c r="D613" s="2"/>
      <c r="E613" s="2"/>
      <c r="F613" s="2"/>
      <c r="G613" s="2"/>
      <c r="H613" s="2"/>
      <c r="I613" s="2"/>
      <c r="J613" s="2"/>
      <c r="K613" s="2"/>
      <c r="L613" s="2"/>
      <c r="M613" s="2"/>
      <c r="N613" s="126"/>
      <c r="O613" s="126"/>
      <c r="P613" s="126"/>
      <c r="Q613" s="2"/>
    </row>
    <row r="614" spans="2:17" customFormat="1" ht="15" hidden="1">
      <c r="B614" s="2"/>
      <c r="C614" s="206"/>
      <c r="D614" s="2"/>
      <c r="E614" s="2"/>
      <c r="F614" s="2"/>
      <c r="G614" s="2"/>
      <c r="H614" s="2"/>
      <c r="I614" s="2"/>
      <c r="J614" s="2"/>
      <c r="K614" s="2"/>
      <c r="L614" s="2"/>
      <c r="M614" s="2"/>
      <c r="N614" s="126"/>
      <c r="O614" s="126"/>
      <c r="P614" s="126"/>
      <c r="Q614" s="2"/>
    </row>
    <row r="615" spans="2:17" customFormat="1" ht="15" hidden="1">
      <c r="B615" s="2"/>
      <c r="C615" s="206"/>
      <c r="D615" s="2"/>
      <c r="E615" s="2"/>
      <c r="F615" s="2"/>
      <c r="G615" s="2"/>
      <c r="H615" s="2"/>
      <c r="I615" s="2"/>
      <c r="J615" s="2"/>
      <c r="K615" s="2"/>
      <c r="L615" s="2"/>
      <c r="M615" s="2"/>
      <c r="N615" s="126"/>
      <c r="O615" s="126"/>
      <c r="P615" s="126"/>
      <c r="Q615" s="2"/>
    </row>
    <row r="616" spans="2:17" customFormat="1" ht="15" hidden="1">
      <c r="B616" s="2"/>
      <c r="C616" s="206"/>
      <c r="D616" s="2"/>
      <c r="E616" s="2"/>
      <c r="F616" s="2"/>
      <c r="G616" s="2"/>
      <c r="H616" s="2"/>
      <c r="I616" s="2"/>
      <c r="J616" s="2"/>
      <c r="K616" s="2"/>
      <c r="L616" s="2"/>
      <c r="M616" s="2"/>
      <c r="N616" s="126"/>
      <c r="O616" s="126"/>
      <c r="P616" s="126"/>
      <c r="Q616" s="2"/>
    </row>
    <row r="617" spans="2:17" customFormat="1" ht="15" hidden="1">
      <c r="B617" s="2"/>
      <c r="C617" s="206"/>
      <c r="D617" s="2"/>
      <c r="E617" s="2"/>
      <c r="F617" s="2"/>
      <c r="G617" s="2"/>
      <c r="H617" s="2"/>
      <c r="I617" s="2"/>
      <c r="J617" s="2"/>
      <c r="K617" s="2"/>
      <c r="L617" s="2"/>
      <c r="M617" s="2"/>
      <c r="N617" s="126"/>
      <c r="O617" s="126"/>
      <c r="P617" s="126"/>
      <c r="Q617" s="2"/>
    </row>
    <row r="618" spans="2:17" customFormat="1" ht="15" hidden="1">
      <c r="B618" s="2"/>
      <c r="C618" s="206"/>
      <c r="D618" s="2"/>
      <c r="E618" s="2"/>
      <c r="F618" s="2"/>
      <c r="G618" s="2"/>
      <c r="H618" s="2"/>
      <c r="I618" s="2"/>
      <c r="J618" s="2"/>
      <c r="K618" s="2"/>
      <c r="L618" s="2"/>
      <c r="M618" s="2"/>
      <c r="N618" s="126"/>
      <c r="O618" s="126"/>
      <c r="P618" s="126"/>
      <c r="Q618" s="2"/>
    </row>
    <row r="619" spans="2:17" customFormat="1" ht="15" hidden="1">
      <c r="B619" s="2"/>
      <c r="C619" s="206"/>
      <c r="D619" s="2"/>
      <c r="E619" s="2"/>
      <c r="F619" s="2"/>
      <c r="G619" s="2"/>
      <c r="H619" s="2"/>
      <c r="I619" s="2"/>
      <c r="J619" s="2"/>
      <c r="K619" s="2"/>
      <c r="L619" s="2"/>
      <c r="M619" s="2"/>
      <c r="N619" s="126"/>
      <c r="O619" s="126"/>
      <c r="P619" s="126"/>
      <c r="Q619" s="2"/>
    </row>
    <row r="620" spans="2:17" customFormat="1" ht="15" hidden="1">
      <c r="B620" s="2"/>
      <c r="C620" s="206"/>
      <c r="D620" s="2"/>
      <c r="E620" s="2"/>
      <c r="F620" s="2"/>
      <c r="G620" s="2"/>
      <c r="H620" s="2"/>
      <c r="I620" s="2"/>
      <c r="J620" s="2"/>
      <c r="K620" s="2"/>
      <c r="L620" s="2"/>
      <c r="M620" s="2"/>
      <c r="N620" s="126"/>
      <c r="O620" s="126"/>
      <c r="P620" s="126"/>
      <c r="Q620" s="2"/>
    </row>
    <row r="621" spans="2:17" customFormat="1" ht="15" hidden="1">
      <c r="B621" s="2"/>
      <c r="C621" s="206"/>
      <c r="D621" s="2"/>
      <c r="E621" s="2"/>
      <c r="F621" s="2"/>
      <c r="G621" s="2"/>
      <c r="H621" s="2"/>
      <c r="I621" s="2"/>
      <c r="J621" s="2"/>
      <c r="K621" s="2"/>
      <c r="L621" s="2"/>
      <c r="M621" s="2"/>
      <c r="N621" s="126"/>
      <c r="O621" s="126"/>
      <c r="P621" s="126"/>
      <c r="Q621" s="2"/>
    </row>
    <row r="622" spans="2:17" customFormat="1" ht="15" hidden="1">
      <c r="B622" s="2"/>
      <c r="C622" s="206"/>
      <c r="D622" s="2"/>
      <c r="E622" s="2"/>
      <c r="F622" s="2"/>
      <c r="G622" s="2"/>
      <c r="H622" s="2"/>
      <c r="I622" s="2"/>
      <c r="J622" s="2"/>
      <c r="K622" s="2"/>
      <c r="L622" s="2"/>
      <c r="M622" s="2"/>
      <c r="N622" s="126"/>
      <c r="O622" s="126"/>
      <c r="P622" s="126"/>
      <c r="Q622" s="2"/>
    </row>
    <row r="623" spans="2:17" customFormat="1" ht="15" hidden="1">
      <c r="B623" s="2"/>
      <c r="C623" s="206"/>
      <c r="D623" s="2"/>
      <c r="E623" s="2"/>
      <c r="F623" s="2"/>
      <c r="G623" s="2"/>
      <c r="H623" s="2"/>
      <c r="I623" s="2"/>
      <c r="J623" s="2"/>
      <c r="K623" s="2"/>
      <c r="L623" s="2"/>
      <c r="M623" s="2"/>
      <c r="N623" s="126"/>
      <c r="O623" s="126"/>
      <c r="P623" s="126"/>
      <c r="Q623" s="2"/>
    </row>
    <row r="624" spans="2:17" customFormat="1" ht="15" hidden="1">
      <c r="B624" s="2"/>
      <c r="C624" s="206"/>
      <c r="D624" s="2"/>
      <c r="E624" s="2"/>
      <c r="F624" s="2"/>
      <c r="G624" s="2"/>
      <c r="H624" s="2"/>
      <c r="I624" s="2"/>
      <c r="J624" s="2"/>
      <c r="K624" s="2"/>
      <c r="L624" s="2"/>
      <c r="M624" s="2"/>
      <c r="N624" s="126"/>
      <c r="O624" s="126"/>
      <c r="P624" s="126"/>
      <c r="Q624" s="2"/>
    </row>
    <row r="625" spans="2:17" customFormat="1" ht="15" hidden="1">
      <c r="B625" s="2"/>
      <c r="C625" s="206"/>
      <c r="D625" s="2"/>
      <c r="E625" s="2"/>
      <c r="F625" s="2"/>
      <c r="G625" s="2"/>
      <c r="H625" s="2"/>
      <c r="I625" s="2"/>
      <c r="J625" s="2"/>
      <c r="K625" s="2"/>
      <c r="L625" s="2"/>
      <c r="M625" s="2"/>
      <c r="N625" s="126"/>
      <c r="O625" s="126"/>
      <c r="P625" s="126"/>
      <c r="Q625" s="2"/>
    </row>
    <row r="626" spans="2:17" customFormat="1" ht="15" hidden="1">
      <c r="B626" s="2"/>
      <c r="C626" s="206"/>
      <c r="D626" s="2"/>
      <c r="E626" s="2"/>
      <c r="F626" s="2"/>
      <c r="G626" s="2"/>
      <c r="H626" s="2"/>
      <c r="I626" s="2"/>
      <c r="J626" s="2"/>
      <c r="K626" s="2"/>
      <c r="L626" s="2"/>
      <c r="M626" s="2"/>
      <c r="N626" s="126"/>
      <c r="O626" s="126"/>
      <c r="P626" s="126"/>
      <c r="Q626" s="2"/>
    </row>
    <row r="627" spans="2:17" customFormat="1" ht="15" hidden="1">
      <c r="B627" s="2"/>
      <c r="C627" s="206"/>
      <c r="D627" s="2"/>
      <c r="E627" s="2"/>
      <c r="F627" s="2"/>
      <c r="G627" s="2"/>
      <c r="H627" s="2"/>
      <c r="I627" s="2"/>
      <c r="J627" s="2"/>
      <c r="K627" s="2"/>
      <c r="L627" s="2"/>
      <c r="M627" s="2"/>
      <c r="N627" s="126"/>
      <c r="O627" s="126"/>
      <c r="P627" s="126"/>
      <c r="Q627" s="2"/>
    </row>
    <row r="628" spans="2:17" customFormat="1" ht="15" hidden="1">
      <c r="B628" s="2"/>
      <c r="C628" s="206"/>
      <c r="D628" s="2"/>
      <c r="E628" s="2"/>
      <c r="F628" s="2"/>
      <c r="G628" s="2"/>
      <c r="H628" s="2"/>
      <c r="I628" s="2"/>
      <c r="J628" s="2"/>
      <c r="K628" s="2"/>
      <c r="L628" s="2"/>
      <c r="M628" s="2"/>
      <c r="N628" s="126"/>
      <c r="O628" s="126"/>
      <c r="P628" s="126"/>
      <c r="Q628" s="2"/>
    </row>
    <row r="629" spans="2:17" customFormat="1" ht="15" hidden="1">
      <c r="B629" s="2"/>
      <c r="C629" s="206"/>
      <c r="D629" s="2"/>
      <c r="E629" s="2"/>
      <c r="F629" s="2"/>
      <c r="G629" s="2"/>
      <c r="H629" s="2"/>
      <c r="I629" s="2"/>
      <c r="J629" s="2"/>
      <c r="K629" s="2"/>
      <c r="L629" s="2"/>
      <c r="M629" s="2"/>
      <c r="N629" s="126"/>
      <c r="O629" s="126"/>
      <c r="P629" s="126"/>
      <c r="Q629" s="2"/>
    </row>
    <row r="630" spans="2:17" customFormat="1" ht="15" hidden="1">
      <c r="B630" s="2"/>
      <c r="C630" s="206"/>
      <c r="D630" s="2"/>
      <c r="E630" s="2"/>
      <c r="F630" s="2"/>
      <c r="G630" s="2"/>
      <c r="H630" s="2"/>
      <c r="I630" s="2"/>
      <c r="J630" s="2"/>
      <c r="K630" s="2"/>
      <c r="L630" s="2"/>
      <c r="M630" s="2"/>
      <c r="N630" s="126"/>
      <c r="O630" s="126"/>
      <c r="P630" s="126"/>
      <c r="Q630" s="2"/>
    </row>
    <row r="631" spans="2:17" customFormat="1" ht="15" hidden="1">
      <c r="B631" s="2"/>
      <c r="C631" s="206"/>
      <c r="D631" s="2"/>
      <c r="E631" s="2"/>
      <c r="F631" s="2"/>
      <c r="G631" s="2"/>
      <c r="H631" s="2"/>
      <c r="I631" s="2"/>
      <c r="J631" s="2"/>
      <c r="K631" s="2"/>
      <c r="L631" s="2"/>
      <c r="M631" s="2"/>
      <c r="N631" s="126"/>
      <c r="O631" s="126"/>
      <c r="P631" s="126"/>
      <c r="Q631" s="2"/>
    </row>
    <row r="632" spans="2:17" customFormat="1" ht="15" hidden="1">
      <c r="B632" s="2"/>
      <c r="C632" s="206"/>
      <c r="D632" s="2"/>
      <c r="E632" s="2"/>
      <c r="F632" s="2"/>
      <c r="G632" s="2"/>
      <c r="H632" s="2"/>
      <c r="I632" s="2"/>
      <c r="J632" s="2"/>
      <c r="K632" s="2"/>
      <c r="L632" s="2"/>
      <c r="M632" s="2"/>
      <c r="N632" s="126"/>
      <c r="O632" s="126"/>
      <c r="P632" s="126"/>
      <c r="Q632" s="2"/>
    </row>
    <row r="633" spans="2:17" customFormat="1" ht="15" hidden="1">
      <c r="B633" s="2"/>
      <c r="C633" s="206"/>
      <c r="D633" s="2"/>
      <c r="E633" s="2"/>
      <c r="F633" s="2"/>
      <c r="G633" s="2"/>
      <c r="H633" s="2"/>
      <c r="I633" s="2"/>
      <c r="J633" s="2"/>
      <c r="K633" s="2"/>
      <c r="L633" s="2"/>
      <c r="M633" s="2"/>
      <c r="N633" s="126"/>
      <c r="O633" s="126"/>
      <c r="P633" s="126"/>
      <c r="Q633" s="2"/>
    </row>
    <row r="634" spans="2:17" customFormat="1" ht="15" hidden="1">
      <c r="B634" s="2"/>
      <c r="C634" s="206"/>
      <c r="D634" s="2"/>
      <c r="E634" s="2"/>
      <c r="F634" s="2"/>
      <c r="G634" s="2"/>
      <c r="H634" s="2"/>
      <c r="I634" s="2"/>
      <c r="J634" s="2"/>
      <c r="K634" s="2"/>
      <c r="L634" s="2"/>
      <c r="M634" s="2"/>
      <c r="N634" s="126"/>
      <c r="O634" s="126"/>
      <c r="P634" s="126"/>
      <c r="Q634" s="2"/>
    </row>
    <row r="635" spans="2:17" customFormat="1" ht="15" hidden="1">
      <c r="B635" s="2"/>
      <c r="C635" s="206"/>
      <c r="D635" s="2"/>
      <c r="E635" s="2"/>
      <c r="F635" s="2"/>
      <c r="G635" s="2"/>
      <c r="H635" s="2"/>
      <c r="I635" s="2"/>
      <c r="J635" s="2"/>
      <c r="K635" s="2"/>
      <c r="L635" s="2"/>
      <c r="M635" s="2"/>
      <c r="N635" s="126"/>
      <c r="O635" s="126"/>
      <c r="P635" s="126"/>
      <c r="Q635" s="2"/>
    </row>
    <row r="636" spans="2:17" customFormat="1" ht="15" hidden="1">
      <c r="B636" s="2"/>
      <c r="C636" s="206"/>
      <c r="D636" s="2"/>
      <c r="E636" s="2"/>
      <c r="F636" s="2"/>
      <c r="G636" s="2"/>
      <c r="H636" s="2"/>
      <c r="I636" s="2"/>
      <c r="J636" s="2"/>
      <c r="K636" s="2"/>
      <c r="L636" s="2"/>
      <c r="M636" s="2"/>
      <c r="N636" s="126"/>
      <c r="O636" s="126"/>
      <c r="P636" s="126"/>
      <c r="Q636" s="2"/>
    </row>
    <row r="637" spans="2:17" customFormat="1" ht="15" hidden="1">
      <c r="B637" s="2"/>
      <c r="C637" s="206"/>
      <c r="D637" s="2"/>
      <c r="E637" s="2"/>
      <c r="F637" s="2"/>
      <c r="G637" s="2"/>
      <c r="H637" s="2"/>
      <c r="I637" s="2"/>
      <c r="J637" s="2"/>
      <c r="K637" s="2"/>
      <c r="L637" s="2"/>
      <c r="M637" s="2"/>
      <c r="N637" s="126"/>
      <c r="O637" s="126"/>
      <c r="P637" s="126"/>
      <c r="Q637" s="2"/>
    </row>
    <row r="638" spans="2:17" customFormat="1" ht="15" hidden="1">
      <c r="B638" s="2"/>
      <c r="C638" s="206"/>
      <c r="D638" s="2"/>
      <c r="E638" s="2"/>
      <c r="F638" s="2"/>
      <c r="G638" s="2"/>
      <c r="H638" s="2"/>
      <c r="I638" s="2"/>
      <c r="J638" s="2"/>
      <c r="K638" s="2"/>
      <c r="L638" s="2"/>
      <c r="M638" s="2"/>
      <c r="N638" s="126"/>
      <c r="O638" s="126"/>
      <c r="P638" s="126"/>
      <c r="Q638" s="2"/>
    </row>
    <row r="639" spans="2:17" customFormat="1" ht="15" hidden="1">
      <c r="B639" s="2"/>
      <c r="C639" s="206"/>
      <c r="D639" s="2"/>
      <c r="E639" s="2"/>
      <c r="F639" s="2"/>
      <c r="G639" s="2"/>
      <c r="H639" s="2"/>
      <c r="I639" s="2"/>
      <c r="J639" s="2"/>
      <c r="K639" s="2"/>
      <c r="L639" s="2"/>
      <c r="M639" s="2"/>
      <c r="N639" s="126"/>
      <c r="O639" s="126"/>
      <c r="P639" s="126"/>
      <c r="Q639" s="2"/>
    </row>
    <row r="640" spans="2:17" customFormat="1" ht="15" hidden="1">
      <c r="B640" s="2"/>
      <c r="C640" s="206"/>
      <c r="D640" s="2"/>
      <c r="E640" s="2"/>
      <c r="F640" s="2"/>
      <c r="G640" s="2"/>
      <c r="H640" s="2"/>
      <c r="I640" s="2"/>
      <c r="J640" s="2"/>
      <c r="K640" s="2"/>
      <c r="L640" s="2"/>
      <c r="M640" s="2"/>
      <c r="N640" s="126"/>
      <c r="O640" s="126"/>
      <c r="P640" s="126"/>
      <c r="Q640" s="2"/>
    </row>
    <row r="641" spans="2:17" customFormat="1" ht="15" hidden="1">
      <c r="B641" s="2"/>
      <c r="C641" s="206"/>
      <c r="D641" s="2"/>
      <c r="E641" s="2"/>
      <c r="F641" s="2"/>
      <c r="G641" s="2"/>
      <c r="H641" s="2"/>
      <c r="I641" s="2"/>
      <c r="J641" s="2"/>
      <c r="K641" s="2"/>
      <c r="L641" s="2"/>
      <c r="M641" s="2"/>
      <c r="N641" s="126"/>
      <c r="O641" s="126"/>
      <c r="P641" s="126"/>
      <c r="Q641" s="2"/>
    </row>
    <row r="642" spans="2:17" customFormat="1" ht="15" hidden="1">
      <c r="B642" s="2"/>
      <c r="C642" s="206"/>
      <c r="D642" s="2"/>
      <c r="E642" s="2"/>
      <c r="F642" s="2"/>
      <c r="G642" s="2"/>
      <c r="H642" s="2"/>
      <c r="I642" s="2"/>
      <c r="J642" s="2"/>
      <c r="K642" s="2"/>
      <c r="L642" s="2"/>
      <c r="M642" s="2"/>
      <c r="N642" s="126"/>
      <c r="O642" s="126"/>
      <c r="P642" s="126"/>
      <c r="Q642" s="2"/>
    </row>
    <row r="643" spans="2:17" customFormat="1" ht="15" hidden="1">
      <c r="B643" s="2"/>
      <c r="C643" s="206"/>
      <c r="D643" s="2"/>
      <c r="E643" s="2"/>
      <c r="F643" s="2"/>
      <c r="G643" s="2"/>
      <c r="H643" s="2"/>
      <c r="I643" s="2"/>
      <c r="J643" s="2"/>
      <c r="K643" s="2"/>
      <c r="L643" s="2"/>
      <c r="M643" s="2"/>
      <c r="N643" s="126"/>
      <c r="O643" s="126"/>
      <c r="P643" s="126"/>
      <c r="Q643" s="2"/>
    </row>
    <row r="644" spans="2:17" customFormat="1" ht="15" hidden="1">
      <c r="B644" s="2"/>
      <c r="C644" s="206"/>
      <c r="D644" s="2"/>
      <c r="E644" s="2"/>
      <c r="F644" s="2"/>
      <c r="G644" s="2"/>
      <c r="H644" s="2"/>
      <c r="I644" s="2"/>
      <c r="J644" s="2"/>
      <c r="K644" s="2"/>
      <c r="L644" s="2"/>
      <c r="M644" s="2"/>
      <c r="N644" s="126"/>
      <c r="O644" s="126"/>
      <c r="P644" s="126"/>
      <c r="Q644" s="2"/>
    </row>
    <row r="645" spans="2:17" customFormat="1" ht="15" hidden="1">
      <c r="B645" s="2"/>
      <c r="C645" s="206"/>
      <c r="D645" s="2"/>
      <c r="E645" s="2"/>
      <c r="F645" s="2"/>
      <c r="G645" s="2"/>
      <c r="H645" s="2"/>
      <c r="I645" s="2"/>
      <c r="J645" s="2"/>
      <c r="K645" s="2"/>
      <c r="L645" s="2"/>
      <c r="M645" s="2"/>
      <c r="N645" s="126"/>
      <c r="O645" s="126"/>
      <c r="P645" s="126"/>
      <c r="Q645" s="2"/>
    </row>
    <row r="646" spans="2:17" customFormat="1" ht="15" hidden="1">
      <c r="B646" s="2"/>
      <c r="C646" s="206"/>
      <c r="D646" s="2"/>
      <c r="E646" s="2"/>
      <c r="F646" s="2"/>
      <c r="G646" s="2"/>
      <c r="H646" s="2"/>
      <c r="I646" s="2"/>
      <c r="J646" s="2"/>
      <c r="K646" s="2"/>
      <c r="L646" s="2"/>
      <c r="M646" s="2"/>
      <c r="N646" s="126"/>
      <c r="O646" s="126"/>
      <c r="P646" s="126"/>
      <c r="Q646" s="2"/>
    </row>
    <row r="647" spans="2:17" customFormat="1" ht="15" hidden="1">
      <c r="B647" s="2"/>
      <c r="C647" s="206"/>
      <c r="D647" s="2"/>
      <c r="E647" s="2"/>
      <c r="F647" s="2"/>
      <c r="G647" s="2"/>
      <c r="H647" s="2"/>
      <c r="I647" s="2"/>
      <c r="J647" s="2"/>
      <c r="K647" s="2"/>
      <c r="L647" s="2"/>
      <c r="M647" s="2"/>
      <c r="N647" s="126"/>
      <c r="O647" s="126"/>
      <c r="P647" s="126"/>
      <c r="Q647" s="2"/>
    </row>
    <row r="648" spans="2:17" customFormat="1" ht="15" hidden="1">
      <c r="B648" s="2"/>
      <c r="C648" s="206"/>
      <c r="D648" s="2"/>
      <c r="E648" s="2"/>
      <c r="F648" s="2"/>
      <c r="G648" s="2"/>
      <c r="H648" s="2"/>
      <c r="I648" s="2"/>
      <c r="J648" s="2"/>
      <c r="K648" s="2"/>
      <c r="L648" s="2"/>
      <c r="M648" s="2"/>
      <c r="N648" s="126"/>
      <c r="O648" s="126"/>
      <c r="P648" s="126"/>
      <c r="Q648" s="2"/>
    </row>
    <row r="649" spans="2:17" customFormat="1" ht="15" hidden="1">
      <c r="B649" s="2"/>
      <c r="C649" s="206"/>
      <c r="D649" s="2"/>
      <c r="E649" s="2"/>
      <c r="F649" s="2"/>
      <c r="G649" s="2"/>
      <c r="H649" s="2"/>
      <c r="I649" s="2"/>
      <c r="J649" s="2"/>
      <c r="K649" s="2"/>
      <c r="L649" s="2"/>
      <c r="M649" s="2"/>
      <c r="N649" s="126"/>
      <c r="O649" s="126"/>
      <c r="P649" s="126"/>
      <c r="Q649" s="2"/>
    </row>
    <row r="650" spans="2:17" customFormat="1" ht="15" hidden="1">
      <c r="B650" s="2"/>
      <c r="C650" s="206"/>
      <c r="D650" s="2"/>
      <c r="E650" s="2"/>
      <c r="F650" s="2"/>
      <c r="G650" s="2"/>
      <c r="H650" s="2"/>
      <c r="I650" s="2"/>
      <c r="J650" s="2"/>
      <c r="K650" s="2"/>
      <c r="L650" s="2"/>
      <c r="M650" s="2"/>
      <c r="N650" s="126"/>
      <c r="O650" s="126"/>
      <c r="P650" s="126"/>
      <c r="Q650" s="2"/>
    </row>
    <row r="651" spans="2:17" customFormat="1" ht="15" hidden="1">
      <c r="B651" s="2"/>
      <c r="C651" s="206"/>
      <c r="D651" s="2"/>
      <c r="E651" s="2"/>
      <c r="F651" s="2"/>
      <c r="G651" s="2"/>
      <c r="H651" s="2"/>
      <c r="I651" s="2"/>
      <c r="J651" s="2"/>
      <c r="K651" s="2"/>
      <c r="L651" s="2"/>
      <c r="M651" s="2"/>
      <c r="N651" s="126"/>
      <c r="O651" s="126"/>
      <c r="P651" s="126"/>
      <c r="Q651" s="2"/>
    </row>
    <row r="652" spans="2:17" customFormat="1" ht="15" hidden="1">
      <c r="B652" s="2"/>
      <c r="C652" s="206"/>
      <c r="D652" s="2"/>
      <c r="E652" s="2"/>
      <c r="F652" s="2"/>
      <c r="G652" s="2"/>
      <c r="H652" s="2"/>
      <c r="I652" s="2"/>
      <c r="J652" s="2"/>
      <c r="K652" s="2"/>
      <c r="L652" s="2"/>
      <c r="M652" s="2"/>
      <c r="N652" s="126"/>
      <c r="O652" s="126"/>
      <c r="P652" s="126"/>
      <c r="Q652" s="2"/>
    </row>
    <row r="653" spans="2:17" customFormat="1" ht="15" hidden="1">
      <c r="B653" s="2"/>
      <c r="C653" s="206"/>
      <c r="D653" s="2"/>
      <c r="E653" s="2"/>
      <c r="F653" s="2"/>
      <c r="G653" s="2"/>
      <c r="H653" s="2"/>
      <c r="I653" s="2"/>
      <c r="J653" s="2"/>
      <c r="K653" s="2"/>
      <c r="L653" s="2"/>
      <c r="M653" s="2"/>
      <c r="N653" s="126"/>
      <c r="O653" s="126"/>
      <c r="P653" s="126"/>
      <c r="Q653" s="2"/>
    </row>
    <row r="654" spans="2:17" customFormat="1" ht="15" hidden="1">
      <c r="B654" s="2"/>
      <c r="C654" s="206"/>
      <c r="D654" s="2"/>
      <c r="E654" s="2"/>
      <c r="F654" s="2"/>
      <c r="G654" s="2"/>
      <c r="H654" s="2"/>
      <c r="I654" s="2"/>
      <c r="J654" s="2"/>
      <c r="K654" s="2"/>
      <c r="L654" s="2"/>
      <c r="M654" s="2"/>
      <c r="N654" s="126"/>
      <c r="O654" s="126"/>
      <c r="P654" s="126"/>
      <c r="Q654" s="2"/>
    </row>
    <row r="655" spans="2:17" customFormat="1" ht="15" hidden="1">
      <c r="B655" s="2"/>
      <c r="C655" s="206"/>
      <c r="D655" s="2"/>
      <c r="E655" s="2"/>
      <c r="F655" s="2"/>
      <c r="G655" s="2"/>
      <c r="H655" s="2"/>
      <c r="I655" s="2"/>
      <c r="J655" s="2"/>
      <c r="K655" s="2"/>
      <c r="L655" s="2"/>
      <c r="M655" s="2"/>
      <c r="N655" s="126"/>
      <c r="O655" s="126"/>
      <c r="P655" s="126"/>
      <c r="Q655" s="2"/>
    </row>
    <row r="656" spans="2:17" customFormat="1" ht="15" hidden="1">
      <c r="B656" s="2"/>
      <c r="C656" s="206"/>
      <c r="D656" s="2"/>
      <c r="E656" s="2"/>
      <c r="F656" s="2"/>
      <c r="G656" s="2"/>
      <c r="H656" s="2"/>
      <c r="I656" s="2"/>
      <c r="J656" s="2"/>
      <c r="K656" s="2"/>
      <c r="L656" s="2"/>
      <c r="M656" s="2"/>
      <c r="N656" s="126"/>
      <c r="O656" s="126"/>
      <c r="P656" s="126"/>
      <c r="Q656" s="2"/>
    </row>
    <row r="657" spans="2:17" customFormat="1" ht="15" hidden="1">
      <c r="B657" s="2"/>
      <c r="C657" s="206"/>
      <c r="D657" s="2"/>
      <c r="E657" s="2"/>
      <c r="F657" s="2"/>
      <c r="G657" s="2"/>
      <c r="H657" s="2"/>
      <c r="I657" s="2"/>
      <c r="J657" s="2"/>
      <c r="K657" s="2"/>
      <c r="L657" s="2"/>
      <c r="M657" s="2"/>
      <c r="N657" s="126"/>
      <c r="O657" s="126"/>
      <c r="P657" s="126"/>
      <c r="Q657" s="2"/>
    </row>
    <row r="658" spans="2:17" customFormat="1" ht="15" hidden="1">
      <c r="B658" s="2"/>
      <c r="C658" s="206"/>
      <c r="D658" s="2"/>
      <c r="E658" s="2"/>
      <c r="F658" s="2"/>
      <c r="G658" s="2"/>
      <c r="H658" s="2"/>
      <c r="I658" s="2"/>
      <c r="J658" s="2"/>
      <c r="K658" s="2"/>
      <c r="L658" s="2"/>
      <c r="M658" s="2"/>
      <c r="N658" s="126"/>
      <c r="O658" s="126"/>
      <c r="P658" s="126"/>
      <c r="Q658" s="2"/>
    </row>
    <row r="659" spans="2:17" customFormat="1" ht="15" hidden="1">
      <c r="B659" s="2"/>
      <c r="C659" s="206"/>
      <c r="D659" s="2"/>
      <c r="E659" s="2"/>
      <c r="F659" s="2"/>
      <c r="G659" s="2"/>
      <c r="H659" s="2"/>
      <c r="I659" s="2"/>
      <c r="J659" s="2"/>
      <c r="K659" s="2"/>
      <c r="L659" s="2"/>
      <c r="M659" s="2"/>
      <c r="N659" s="126"/>
      <c r="O659" s="126"/>
      <c r="P659" s="126"/>
      <c r="Q659" s="2"/>
    </row>
    <row r="660" spans="2:17" customFormat="1" ht="15" hidden="1">
      <c r="B660" s="2"/>
      <c r="C660" s="206"/>
      <c r="D660" s="2"/>
      <c r="E660" s="2"/>
      <c r="F660" s="2"/>
      <c r="G660" s="2"/>
      <c r="H660" s="2"/>
      <c r="I660" s="2"/>
      <c r="J660" s="2"/>
      <c r="K660" s="2"/>
      <c r="L660" s="2"/>
      <c r="M660" s="2"/>
      <c r="N660" s="126"/>
      <c r="O660" s="126"/>
      <c r="P660" s="126"/>
      <c r="Q660" s="2"/>
    </row>
    <row r="661" spans="2:17" customFormat="1" ht="15" hidden="1">
      <c r="B661" s="2"/>
      <c r="C661" s="206"/>
      <c r="D661" s="2"/>
      <c r="E661" s="2"/>
      <c r="F661" s="2"/>
      <c r="G661" s="2"/>
      <c r="H661" s="2"/>
      <c r="I661" s="2"/>
      <c r="J661" s="2"/>
      <c r="K661" s="2"/>
      <c r="L661" s="2"/>
      <c r="M661" s="2"/>
      <c r="N661" s="126"/>
      <c r="O661" s="126"/>
      <c r="P661" s="126"/>
      <c r="Q661" s="2"/>
    </row>
    <row r="662" spans="2:17" customFormat="1" ht="15" hidden="1">
      <c r="B662" s="2"/>
      <c r="C662" s="206"/>
      <c r="D662" s="2"/>
      <c r="E662" s="2"/>
      <c r="F662" s="2"/>
      <c r="G662" s="2"/>
      <c r="H662" s="2"/>
      <c r="I662" s="2"/>
      <c r="J662" s="2"/>
      <c r="K662" s="2"/>
      <c r="L662" s="2"/>
      <c r="M662" s="2"/>
      <c r="N662" s="126"/>
      <c r="O662" s="126"/>
      <c r="P662" s="126"/>
      <c r="Q662" s="2"/>
    </row>
    <row r="663" spans="2:17" customFormat="1" ht="15" hidden="1">
      <c r="B663" s="2"/>
      <c r="C663" s="206"/>
      <c r="D663" s="2"/>
      <c r="E663" s="2"/>
      <c r="F663" s="2"/>
      <c r="G663" s="2"/>
      <c r="H663" s="2"/>
      <c r="I663" s="2"/>
      <c r="J663" s="2"/>
      <c r="K663" s="2"/>
      <c r="L663" s="2"/>
      <c r="M663" s="2"/>
      <c r="N663" s="126"/>
      <c r="O663" s="126"/>
      <c r="P663" s="126"/>
      <c r="Q663" s="2"/>
    </row>
    <row r="664" spans="2:17" customFormat="1" ht="15" hidden="1">
      <c r="B664" s="2"/>
      <c r="C664" s="206"/>
      <c r="D664" s="2"/>
      <c r="E664" s="2"/>
      <c r="F664" s="2"/>
      <c r="G664" s="2"/>
      <c r="H664" s="2"/>
      <c r="I664" s="2"/>
      <c r="J664" s="2"/>
      <c r="K664" s="2"/>
      <c r="L664" s="2"/>
      <c r="M664" s="2"/>
      <c r="N664" s="126"/>
      <c r="O664" s="126"/>
      <c r="P664" s="126"/>
      <c r="Q664" s="2"/>
    </row>
    <row r="665" spans="2:17" customFormat="1" ht="15" hidden="1">
      <c r="B665" s="2"/>
      <c r="C665" s="206"/>
      <c r="D665" s="2"/>
      <c r="E665" s="2"/>
      <c r="F665" s="2"/>
      <c r="G665" s="2"/>
      <c r="H665" s="2"/>
      <c r="I665" s="2"/>
      <c r="J665" s="2"/>
      <c r="K665" s="2"/>
      <c r="L665" s="2"/>
      <c r="M665" s="2"/>
      <c r="N665" s="126"/>
      <c r="O665" s="126"/>
      <c r="P665" s="126"/>
      <c r="Q665" s="2"/>
    </row>
    <row r="666" spans="2:17" customFormat="1" ht="15" hidden="1">
      <c r="B666" s="2"/>
      <c r="C666" s="206"/>
      <c r="D666" s="2"/>
      <c r="E666" s="2"/>
      <c r="F666" s="2"/>
      <c r="G666" s="2"/>
      <c r="H666" s="2"/>
      <c r="I666" s="2"/>
      <c r="J666" s="2"/>
      <c r="K666" s="2"/>
      <c r="L666" s="2"/>
      <c r="M666" s="2"/>
      <c r="N666" s="126"/>
      <c r="O666" s="126"/>
      <c r="P666" s="126"/>
      <c r="Q666" s="2"/>
    </row>
    <row r="667" spans="2:17" customFormat="1" ht="15" hidden="1">
      <c r="B667" s="2"/>
      <c r="C667" s="206"/>
      <c r="D667" s="2"/>
      <c r="E667" s="2"/>
      <c r="F667" s="2"/>
      <c r="G667" s="2"/>
      <c r="H667" s="2"/>
      <c r="I667" s="2"/>
      <c r="J667" s="2"/>
      <c r="K667" s="2"/>
      <c r="L667" s="2"/>
      <c r="M667" s="2"/>
      <c r="N667" s="126"/>
      <c r="O667" s="126"/>
      <c r="P667" s="126"/>
      <c r="Q667" s="2"/>
    </row>
    <row r="668" spans="2:17" customFormat="1" ht="15" hidden="1">
      <c r="B668" s="2"/>
      <c r="C668" s="206"/>
      <c r="D668" s="2"/>
      <c r="E668" s="2"/>
      <c r="F668" s="2"/>
      <c r="G668" s="2"/>
      <c r="H668" s="2"/>
      <c r="I668" s="2"/>
      <c r="J668" s="2"/>
      <c r="K668" s="2"/>
      <c r="L668" s="2"/>
      <c r="M668" s="2"/>
      <c r="N668" s="126"/>
      <c r="O668" s="126"/>
      <c r="P668" s="126"/>
      <c r="Q668" s="2"/>
    </row>
    <row r="669" spans="2:17" customFormat="1" ht="15" hidden="1">
      <c r="B669" s="2"/>
      <c r="C669" s="206"/>
      <c r="D669" s="2"/>
      <c r="E669" s="2"/>
      <c r="F669" s="2"/>
      <c r="G669" s="2"/>
      <c r="H669" s="2"/>
      <c r="I669" s="2"/>
      <c r="J669" s="2"/>
      <c r="K669" s="2"/>
      <c r="L669" s="2"/>
      <c r="M669" s="2"/>
      <c r="N669" s="126"/>
      <c r="O669" s="126"/>
      <c r="P669" s="126"/>
      <c r="Q669" s="2"/>
    </row>
    <row r="670" spans="2:17" customFormat="1" ht="15" hidden="1">
      <c r="B670" s="2"/>
      <c r="C670" s="206"/>
      <c r="D670" s="2"/>
      <c r="E670" s="2"/>
      <c r="F670" s="2"/>
      <c r="G670" s="2"/>
      <c r="H670" s="2"/>
      <c r="I670" s="2"/>
      <c r="J670" s="2"/>
      <c r="K670" s="2"/>
      <c r="L670" s="2"/>
      <c r="M670" s="2"/>
      <c r="N670" s="126"/>
      <c r="O670" s="126"/>
      <c r="P670" s="126"/>
      <c r="Q670" s="2"/>
    </row>
    <row r="671" spans="2:17" customFormat="1" ht="15" hidden="1">
      <c r="B671" s="2"/>
      <c r="C671" s="206"/>
      <c r="D671" s="2"/>
      <c r="E671" s="2"/>
      <c r="F671" s="2"/>
      <c r="G671" s="2"/>
      <c r="H671" s="2"/>
      <c r="I671" s="2"/>
      <c r="J671" s="2"/>
      <c r="K671" s="2"/>
      <c r="L671" s="2"/>
      <c r="M671" s="2"/>
      <c r="N671" s="126"/>
      <c r="O671" s="126"/>
      <c r="P671" s="126"/>
      <c r="Q671" s="2"/>
    </row>
    <row r="672" spans="2:17" customFormat="1" ht="15" hidden="1">
      <c r="B672" s="2"/>
      <c r="C672" s="206"/>
      <c r="D672" s="2"/>
      <c r="E672" s="2"/>
      <c r="F672" s="2"/>
      <c r="G672" s="2"/>
      <c r="H672" s="2"/>
      <c r="I672" s="2"/>
      <c r="J672" s="2"/>
      <c r="K672" s="2"/>
      <c r="L672" s="2"/>
      <c r="M672" s="2"/>
      <c r="N672" s="126"/>
      <c r="O672" s="126"/>
      <c r="P672" s="126"/>
      <c r="Q672" s="2"/>
    </row>
    <row r="673" spans="2:17" customFormat="1" ht="15" hidden="1">
      <c r="B673" s="2"/>
      <c r="C673" s="206"/>
      <c r="D673" s="2"/>
      <c r="E673" s="2"/>
      <c r="F673" s="2"/>
      <c r="G673" s="2"/>
      <c r="H673" s="2"/>
      <c r="I673" s="2"/>
      <c r="J673" s="2"/>
      <c r="K673" s="2"/>
      <c r="L673" s="2"/>
      <c r="M673" s="2"/>
      <c r="N673" s="126"/>
      <c r="O673" s="126"/>
      <c r="P673" s="126"/>
      <c r="Q673" s="2"/>
    </row>
    <row r="674" spans="2:17" customFormat="1" ht="15" hidden="1">
      <c r="B674" s="2"/>
      <c r="C674" s="206"/>
      <c r="D674" s="2"/>
      <c r="E674" s="2"/>
      <c r="F674" s="2"/>
      <c r="G674" s="2"/>
      <c r="H674" s="2"/>
      <c r="I674" s="2"/>
      <c r="J674" s="2"/>
      <c r="K674" s="2"/>
      <c r="L674" s="2"/>
      <c r="M674" s="2"/>
      <c r="N674" s="126"/>
      <c r="O674" s="126"/>
      <c r="P674" s="126"/>
      <c r="Q674" s="2"/>
    </row>
    <row r="675" spans="2:17" customFormat="1" ht="15" hidden="1">
      <c r="B675" s="2"/>
      <c r="C675" s="206"/>
      <c r="D675" s="2"/>
      <c r="E675" s="2"/>
      <c r="F675" s="2"/>
      <c r="G675" s="2"/>
      <c r="H675" s="2"/>
      <c r="I675" s="2"/>
      <c r="J675" s="2"/>
      <c r="K675" s="2"/>
      <c r="L675" s="2"/>
      <c r="M675" s="2"/>
      <c r="N675" s="126"/>
      <c r="O675" s="126"/>
      <c r="P675" s="126"/>
      <c r="Q675" s="2"/>
    </row>
    <row r="676" spans="2:17" customFormat="1" ht="15" hidden="1">
      <c r="B676" s="2"/>
      <c r="C676" s="206"/>
      <c r="D676" s="2"/>
      <c r="E676" s="2"/>
      <c r="F676" s="2"/>
      <c r="G676" s="2"/>
      <c r="H676" s="2"/>
      <c r="I676" s="2"/>
      <c r="J676" s="2"/>
      <c r="K676" s="2"/>
      <c r="L676" s="2"/>
      <c r="M676" s="2"/>
      <c r="N676" s="126"/>
      <c r="O676" s="126"/>
      <c r="P676" s="126"/>
      <c r="Q676" s="2"/>
    </row>
    <row r="677" spans="2:17" customFormat="1" ht="15" hidden="1">
      <c r="B677" s="2"/>
      <c r="C677" s="206"/>
      <c r="D677" s="2"/>
      <c r="E677" s="2"/>
      <c r="F677" s="2"/>
      <c r="G677" s="2"/>
      <c r="H677" s="2"/>
      <c r="I677" s="2"/>
      <c r="J677" s="2"/>
      <c r="K677" s="2"/>
      <c r="L677" s="2"/>
      <c r="M677" s="2"/>
      <c r="N677" s="126"/>
      <c r="O677" s="126"/>
      <c r="P677" s="126"/>
      <c r="Q677" s="2"/>
    </row>
    <row r="678" spans="2:17" customFormat="1" ht="15" hidden="1">
      <c r="B678" s="2"/>
      <c r="C678" s="206"/>
      <c r="D678" s="2"/>
      <c r="E678" s="2"/>
      <c r="F678" s="2"/>
      <c r="G678" s="2"/>
      <c r="H678" s="2"/>
      <c r="I678" s="2"/>
      <c r="J678" s="2"/>
      <c r="K678" s="2"/>
      <c r="L678" s="2"/>
      <c r="M678" s="2"/>
      <c r="N678" s="126"/>
      <c r="O678" s="126"/>
      <c r="P678" s="126"/>
      <c r="Q678" s="2"/>
    </row>
    <row r="679" spans="2:17" customFormat="1" ht="15" hidden="1">
      <c r="B679" s="2"/>
      <c r="C679" s="206"/>
      <c r="D679" s="2"/>
      <c r="E679" s="2"/>
      <c r="F679" s="2"/>
      <c r="G679" s="2"/>
      <c r="H679" s="2"/>
      <c r="I679" s="2"/>
      <c r="J679" s="2"/>
      <c r="K679" s="2"/>
      <c r="L679" s="2"/>
      <c r="M679" s="2"/>
      <c r="N679" s="126"/>
      <c r="O679" s="126"/>
      <c r="P679" s="126"/>
      <c r="Q679" s="2"/>
    </row>
    <row r="680" spans="2:17" customFormat="1" ht="15" hidden="1">
      <c r="B680" s="2"/>
      <c r="C680" s="206"/>
      <c r="D680" s="2"/>
      <c r="E680" s="2"/>
      <c r="F680" s="2"/>
      <c r="G680" s="2"/>
      <c r="H680" s="2"/>
      <c r="I680" s="2"/>
      <c r="J680" s="2"/>
      <c r="K680" s="2"/>
      <c r="L680" s="2"/>
      <c r="M680" s="2"/>
      <c r="N680" s="126"/>
      <c r="O680" s="126"/>
      <c r="P680" s="126"/>
      <c r="Q680" s="2"/>
    </row>
    <row r="681" spans="2:17" customFormat="1" ht="15" hidden="1">
      <c r="B681" s="2"/>
      <c r="C681" s="206"/>
      <c r="D681" s="2"/>
      <c r="E681" s="2"/>
      <c r="F681" s="2"/>
      <c r="G681" s="2"/>
      <c r="H681" s="2"/>
      <c r="I681" s="2"/>
      <c r="J681" s="2"/>
      <c r="K681" s="2"/>
      <c r="L681" s="2"/>
      <c r="M681" s="2"/>
      <c r="N681" s="126"/>
      <c r="O681" s="126"/>
      <c r="P681" s="126"/>
      <c r="Q681" s="2"/>
    </row>
    <row r="682" spans="2:17" customFormat="1" ht="15" hidden="1">
      <c r="B682" s="2"/>
      <c r="C682" s="206"/>
      <c r="D682" s="2"/>
      <c r="E682" s="2"/>
      <c r="F682" s="2"/>
      <c r="G682" s="2"/>
      <c r="H682" s="2"/>
      <c r="I682" s="2"/>
      <c r="J682" s="2"/>
      <c r="K682" s="2"/>
      <c r="L682" s="2"/>
      <c r="M682" s="2"/>
      <c r="N682" s="126"/>
      <c r="O682" s="126"/>
      <c r="P682" s="126"/>
      <c r="Q682" s="2"/>
    </row>
    <row r="683" spans="2:17" customFormat="1" ht="15" hidden="1">
      <c r="B683" s="2"/>
      <c r="C683" s="206"/>
      <c r="D683" s="2"/>
      <c r="E683" s="2"/>
      <c r="F683" s="2"/>
      <c r="G683" s="2"/>
      <c r="H683" s="2"/>
      <c r="I683" s="2"/>
      <c r="J683" s="2"/>
      <c r="K683" s="2"/>
      <c r="L683" s="2"/>
      <c r="M683" s="2"/>
      <c r="N683" s="126"/>
      <c r="O683" s="126"/>
      <c r="P683" s="126"/>
      <c r="Q683" s="2"/>
    </row>
    <row r="684" spans="2:17" customFormat="1" ht="15" hidden="1">
      <c r="B684" s="2"/>
      <c r="C684" s="206"/>
      <c r="D684" s="2"/>
      <c r="E684" s="2"/>
      <c r="F684" s="2"/>
      <c r="G684" s="2"/>
      <c r="H684" s="2"/>
      <c r="I684" s="2"/>
      <c r="J684" s="2"/>
      <c r="K684" s="2"/>
      <c r="L684" s="2"/>
      <c r="M684" s="2"/>
      <c r="N684" s="126"/>
      <c r="O684" s="126"/>
      <c r="P684" s="126"/>
      <c r="Q684" s="2"/>
    </row>
    <row r="685" spans="2:17" customFormat="1" ht="15" hidden="1">
      <c r="B685" s="2"/>
      <c r="C685" s="206"/>
      <c r="D685" s="2"/>
      <c r="E685" s="2"/>
      <c r="F685" s="2"/>
      <c r="G685" s="2"/>
      <c r="H685" s="2"/>
      <c r="I685" s="2"/>
      <c r="J685" s="2"/>
      <c r="K685" s="2"/>
      <c r="L685" s="2"/>
      <c r="M685" s="2"/>
      <c r="N685" s="126"/>
      <c r="O685" s="126"/>
      <c r="P685" s="126"/>
      <c r="Q685" s="2"/>
    </row>
    <row r="686" spans="2:17" customFormat="1" ht="15" hidden="1">
      <c r="B686" s="2"/>
      <c r="C686" s="206"/>
      <c r="D686" s="2"/>
      <c r="E686" s="2"/>
      <c r="F686" s="2"/>
      <c r="G686" s="2"/>
      <c r="H686" s="2"/>
      <c r="I686" s="2"/>
      <c r="J686" s="2"/>
      <c r="K686" s="2"/>
      <c r="L686" s="2"/>
      <c r="M686" s="2"/>
      <c r="N686" s="126"/>
      <c r="O686" s="126"/>
      <c r="P686" s="126"/>
      <c r="Q686" s="2"/>
    </row>
    <row r="687" spans="2:17" customFormat="1" ht="15" hidden="1">
      <c r="B687" s="2"/>
      <c r="C687" s="206"/>
      <c r="D687" s="2"/>
      <c r="E687" s="2"/>
      <c r="F687" s="2"/>
      <c r="G687" s="2"/>
      <c r="H687" s="2"/>
      <c r="I687" s="2"/>
      <c r="J687" s="2"/>
      <c r="K687" s="2"/>
      <c r="L687" s="2"/>
      <c r="M687" s="2"/>
      <c r="N687" s="126"/>
      <c r="O687" s="126"/>
      <c r="P687" s="126"/>
      <c r="Q687" s="2"/>
    </row>
    <row r="688" spans="2:17" customFormat="1" ht="15" hidden="1">
      <c r="B688" s="2"/>
      <c r="C688" s="206"/>
      <c r="D688" s="2"/>
      <c r="E688" s="2"/>
      <c r="F688" s="2"/>
      <c r="G688" s="2"/>
      <c r="H688" s="2"/>
      <c r="I688" s="2"/>
      <c r="J688" s="2"/>
      <c r="K688" s="2"/>
      <c r="L688" s="2"/>
      <c r="M688" s="2"/>
      <c r="N688" s="126"/>
      <c r="O688" s="126"/>
      <c r="P688" s="126"/>
      <c r="Q688" s="2"/>
    </row>
    <row r="689" spans="2:17" customFormat="1" ht="15" hidden="1">
      <c r="B689" s="2"/>
      <c r="C689" s="206"/>
      <c r="D689" s="2"/>
      <c r="E689" s="2"/>
      <c r="F689" s="2"/>
      <c r="G689" s="2"/>
      <c r="H689" s="2"/>
      <c r="I689" s="2"/>
      <c r="J689" s="2"/>
      <c r="K689" s="2"/>
      <c r="L689" s="2"/>
      <c r="M689" s="2"/>
      <c r="N689" s="126"/>
      <c r="O689" s="126"/>
      <c r="P689" s="126"/>
      <c r="Q689" s="2"/>
    </row>
    <row r="690" spans="2:17" customFormat="1" ht="15" hidden="1">
      <c r="B690" s="2"/>
      <c r="C690" s="206"/>
      <c r="D690" s="2"/>
      <c r="E690" s="2"/>
      <c r="F690" s="2"/>
      <c r="G690" s="2"/>
      <c r="H690" s="2"/>
      <c r="I690" s="2"/>
      <c r="J690" s="2"/>
      <c r="K690" s="2"/>
      <c r="L690" s="2"/>
      <c r="M690" s="2"/>
      <c r="N690" s="126"/>
      <c r="O690" s="126"/>
      <c r="P690" s="126"/>
      <c r="Q690" s="2"/>
    </row>
    <row r="691" spans="2:17" customFormat="1" ht="15" hidden="1">
      <c r="B691" s="2"/>
      <c r="C691" s="206"/>
      <c r="D691" s="2"/>
      <c r="E691" s="2"/>
      <c r="F691" s="2"/>
      <c r="G691" s="2"/>
      <c r="H691" s="2"/>
      <c r="I691" s="2"/>
      <c r="J691" s="2"/>
      <c r="K691" s="2"/>
      <c r="L691" s="2"/>
      <c r="M691" s="2"/>
      <c r="N691" s="126"/>
      <c r="O691" s="126"/>
      <c r="P691" s="126"/>
      <c r="Q691" s="2"/>
    </row>
    <row r="692" spans="2:17" customFormat="1" ht="15" hidden="1">
      <c r="B692" s="2"/>
      <c r="C692" s="206"/>
      <c r="D692" s="2"/>
      <c r="E692" s="2"/>
      <c r="F692" s="2"/>
      <c r="G692" s="2"/>
      <c r="H692" s="2"/>
      <c r="I692" s="2"/>
      <c r="J692" s="2"/>
      <c r="K692" s="2"/>
      <c r="L692" s="2"/>
      <c r="M692" s="2"/>
      <c r="N692" s="126"/>
      <c r="O692" s="126"/>
      <c r="P692" s="126"/>
      <c r="Q692" s="2"/>
    </row>
    <row r="693" spans="2:17" customFormat="1" ht="15" hidden="1">
      <c r="B693" s="2"/>
      <c r="C693" s="206"/>
      <c r="D693" s="2"/>
      <c r="E693" s="2"/>
      <c r="F693" s="2"/>
      <c r="G693" s="2"/>
      <c r="H693" s="2"/>
      <c r="I693" s="2"/>
      <c r="J693" s="2"/>
      <c r="K693" s="2"/>
      <c r="L693" s="2"/>
      <c r="M693" s="2"/>
      <c r="N693" s="126"/>
      <c r="O693" s="126"/>
      <c r="P693" s="126"/>
      <c r="Q693" s="2"/>
    </row>
    <row r="694" spans="2:17" customFormat="1" ht="15" hidden="1">
      <c r="B694" s="2"/>
      <c r="C694" s="206"/>
      <c r="D694" s="2"/>
      <c r="E694" s="2"/>
      <c r="F694" s="2"/>
      <c r="G694" s="2"/>
      <c r="H694" s="2"/>
      <c r="I694" s="2"/>
      <c r="J694" s="2"/>
      <c r="K694" s="2"/>
      <c r="L694" s="2"/>
      <c r="M694" s="2"/>
      <c r="N694" s="126"/>
      <c r="O694" s="126"/>
      <c r="P694" s="126"/>
      <c r="Q694" s="2"/>
    </row>
    <row r="695" spans="2:17" customFormat="1" ht="15" hidden="1">
      <c r="B695" s="2"/>
      <c r="C695" s="206"/>
      <c r="D695" s="2"/>
      <c r="E695" s="2"/>
      <c r="F695" s="2"/>
      <c r="G695" s="2"/>
      <c r="H695" s="2"/>
      <c r="I695" s="2"/>
      <c r="J695" s="2"/>
      <c r="K695" s="2"/>
      <c r="L695" s="2"/>
      <c r="M695" s="2"/>
      <c r="N695" s="126"/>
      <c r="O695" s="126"/>
      <c r="P695" s="126"/>
      <c r="Q695" s="2"/>
    </row>
    <row r="696" spans="2:17" customFormat="1" ht="15" hidden="1">
      <c r="B696" s="2"/>
      <c r="C696" s="206"/>
      <c r="D696" s="2"/>
      <c r="E696" s="2"/>
      <c r="F696" s="2"/>
      <c r="G696" s="2"/>
      <c r="H696" s="2"/>
      <c r="I696" s="2"/>
      <c r="J696" s="2"/>
      <c r="K696" s="2"/>
      <c r="L696" s="2"/>
      <c r="M696" s="2"/>
      <c r="N696" s="126"/>
      <c r="O696" s="126"/>
      <c r="P696" s="126"/>
      <c r="Q696" s="2"/>
    </row>
    <row r="697" spans="2:17" customFormat="1" ht="15" hidden="1">
      <c r="B697" s="2"/>
      <c r="C697" s="206"/>
      <c r="D697" s="2"/>
      <c r="E697" s="2"/>
      <c r="F697" s="2"/>
      <c r="G697" s="2"/>
      <c r="H697" s="2"/>
      <c r="I697" s="2"/>
      <c r="J697" s="2"/>
      <c r="K697" s="2"/>
      <c r="L697" s="2"/>
      <c r="M697" s="2"/>
      <c r="N697" s="126"/>
      <c r="O697" s="126"/>
      <c r="P697" s="126"/>
      <c r="Q697" s="2"/>
    </row>
    <row r="698" spans="2:17" customFormat="1" ht="15" hidden="1">
      <c r="B698" s="2"/>
      <c r="C698" s="206"/>
      <c r="D698" s="2"/>
      <c r="E698" s="2"/>
      <c r="F698" s="2"/>
      <c r="G698" s="2"/>
      <c r="H698" s="2"/>
      <c r="I698" s="2"/>
      <c r="J698" s="2"/>
      <c r="K698" s="2"/>
      <c r="L698" s="2"/>
      <c r="M698" s="2"/>
      <c r="N698" s="126"/>
      <c r="O698" s="126"/>
      <c r="P698" s="126"/>
      <c r="Q698" s="2"/>
    </row>
    <row r="699" spans="2:17" customFormat="1" ht="15" hidden="1">
      <c r="B699" s="2"/>
      <c r="C699" s="206"/>
      <c r="D699" s="2"/>
      <c r="E699" s="2"/>
      <c r="F699" s="2"/>
      <c r="G699" s="2"/>
      <c r="H699" s="2"/>
      <c r="I699" s="2"/>
      <c r="J699" s="2"/>
      <c r="K699" s="2"/>
      <c r="L699" s="2"/>
      <c r="M699" s="2"/>
      <c r="N699" s="126"/>
      <c r="O699" s="126"/>
      <c r="P699" s="126"/>
      <c r="Q699" s="2"/>
    </row>
    <row r="700" spans="2:17" customFormat="1" ht="15" hidden="1">
      <c r="B700" s="2"/>
      <c r="C700" s="206"/>
      <c r="D700" s="2"/>
      <c r="E700" s="2"/>
      <c r="F700" s="2"/>
      <c r="G700" s="2"/>
      <c r="H700" s="2"/>
      <c r="I700" s="2"/>
      <c r="J700" s="2"/>
      <c r="K700" s="2"/>
      <c r="L700" s="2"/>
      <c r="M700" s="2"/>
      <c r="N700" s="126"/>
      <c r="O700" s="126"/>
      <c r="P700" s="126"/>
      <c r="Q700" s="2"/>
    </row>
    <row r="701" spans="2:17" customFormat="1" ht="15" hidden="1">
      <c r="B701" s="2"/>
      <c r="C701" s="206"/>
      <c r="D701" s="2"/>
      <c r="E701" s="2"/>
      <c r="F701" s="2"/>
      <c r="G701" s="2"/>
      <c r="H701" s="2"/>
      <c r="I701" s="2"/>
      <c r="J701" s="2"/>
      <c r="K701" s="2"/>
      <c r="L701" s="2"/>
      <c r="M701" s="2"/>
      <c r="N701" s="126"/>
      <c r="O701" s="126"/>
      <c r="P701" s="126"/>
      <c r="Q701" s="2"/>
    </row>
    <row r="702" spans="2:17" customFormat="1" ht="15" hidden="1">
      <c r="B702" s="2"/>
      <c r="C702" s="206"/>
      <c r="D702" s="2"/>
      <c r="E702" s="2"/>
      <c r="F702" s="2"/>
      <c r="G702" s="2"/>
      <c r="H702" s="2"/>
      <c r="I702" s="2"/>
      <c r="J702" s="2"/>
      <c r="K702" s="2"/>
      <c r="L702" s="2"/>
      <c r="M702" s="2"/>
      <c r="N702" s="126"/>
      <c r="O702" s="126"/>
      <c r="P702" s="126"/>
      <c r="Q702" s="2"/>
    </row>
    <row r="703" spans="2:17" customFormat="1" ht="15" hidden="1">
      <c r="B703" s="2"/>
      <c r="C703" s="206"/>
      <c r="D703" s="2"/>
      <c r="E703" s="2"/>
      <c r="F703" s="2"/>
      <c r="G703" s="2"/>
      <c r="H703" s="2"/>
      <c r="I703" s="2"/>
      <c r="J703" s="2"/>
      <c r="K703" s="2"/>
      <c r="L703" s="2"/>
      <c r="M703" s="2"/>
      <c r="N703" s="126"/>
      <c r="O703" s="126"/>
      <c r="P703" s="126"/>
      <c r="Q703" s="2"/>
    </row>
    <row r="704" spans="2:17" customFormat="1" ht="15" hidden="1">
      <c r="B704" s="2"/>
      <c r="C704" s="206"/>
      <c r="D704" s="2"/>
      <c r="E704" s="2"/>
      <c r="F704" s="2"/>
      <c r="G704" s="2"/>
      <c r="H704" s="2"/>
      <c r="I704" s="2"/>
      <c r="J704" s="2"/>
      <c r="K704" s="2"/>
      <c r="L704" s="2"/>
      <c r="M704" s="2"/>
      <c r="N704" s="126"/>
      <c r="O704" s="126"/>
      <c r="P704" s="126"/>
      <c r="Q704" s="2"/>
    </row>
    <row r="705" spans="2:17" customFormat="1" ht="15" hidden="1">
      <c r="B705" s="2"/>
      <c r="C705" s="206"/>
      <c r="D705" s="2"/>
      <c r="E705" s="2"/>
      <c r="F705" s="2"/>
      <c r="G705" s="2"/>
      <c r="H705" s="2"/>
      <c r="I705" s="2"/>
      <c r="J705" s="2"/>
      <c r="K705" s="2"/>
      <c r="L705" s="2"/>
      <c r="M705" s="2"/>
      <c r="N705" s="126"/>
      <c r="O705" s="126"/>
      <c r="P705" s="126"/>
      <c r="Q705" s="2"/>
    </row>
    <row r="706" spans="2:17" customFormat="1" ht="15" hidden="1">
      <c r="B706" s="2"/>
      <c r="C706" s="206"/>
      <c r="D706" s="2"/>
      <c r="E706" s="2"/>
      <c r="F706" s="2"/>
      <c r="G706" s="2"/>
      <c r="H706" s="2"/>
      <c r="I706" s="2"/>
      <c r="J706" s="2"/>
      <c r="K706" s="2"/>
      <c r="L706" s="2"/>
      <c r="M706" s="2"/>
      <c r="N706" s="126"/>
      <c r="O706" s="126"/>
      <c r="P706" s="126"/>
      <c r="Q706" s="2"/>
    </row>
    <row r="707" spans="2:17" customFormat="1" ht="15" hidden="1">
      <c r="B707" s="2"/>
      <c r="C707" s="206"/>
      <c r="D707" s="2"/>
      <c r="E707" s="2"/>
      <c r="F707" s="2"/>
      <c r="G707" s="2"/>
      <c r="H707" s="2"/>
      <c r="I707" s="2"/>
      <c r="J707" s="2"/>
      <c r="K707" s="2"/>
      <c r="L707" s="2"/>
      <c r="M707" s="2"/>
      <c r="N707" s="126"/>
      <c r="O707" s="126"/>
      <c r="P707" s="126"/>
      <c r="Q707" s="2"/>
    </row>
    <row r="708" spans="2:17" customFormat="1" ht="15" hidden="1">
      <c r="B708" s="2"/>
      <c r="C708" s="206"/>
      <c r="D708" s="2"/>
      <c r="E708" s="2"/>
      <c r="F708" s="2"/>
      <c r="G708" s="2"/>
      <c r="H708" s="2"/>
      <c r="I708" s="2"/>
      <c r="J708" s="2"/>
      <c r="K708" s="2"/>
      <c r="L708" s="2"/>
      <c r="M708" s="2"/>
      <c r="N708" s="126"/>
      <c r="O708" s="126"/>
      <c r="P708" s="126"/>
      <c r="Q708" s="2"/>
    </row>
    <row r="709" spans="2:17" customFormat="1" ht="15" hidden="1">
      <c r="B709" s="2"/>
      <c r="C709" s="206"/>
      <c r="D709" s="2"/>
      <c r="E709" s="2"/>
      <c r="F709" s="2"/>
      <c r="G709" s="2"/>
      <c r="H709" s="2"/>
      <c r="I709" s="2"/>
      <c r="J709" s="2"/>
      <c r="K709" s="2"/>
      <c r="L709" s="2"/>
      <c r="M709" s="2"/>
      <c r="N709" s="126"/>
      <c r="O709" s="126"/>
      <c r="P709" s="126"/>
      <c r="Q709" s="2"/>
    </row>
    <row r="710" spans="2:17" customFormat="1" ht="15" hidden="1">
      <c r="B710" s="2"/>
      <c r="C710" s="206"/>
      <c r="D710" s="2"/>
      <c r="E710" s="2"/>
      <c r="F710" s="2"/>
      <c r="G710" s="2"/>
      <c r="H710" s="2"/>
      <c r="I710" s="2"/>
      <c r="J710" s="2"/>
      <c r="K710" s="2"/>
      <c r="L710" s="2"/>
      <c r="M710" s="2"/>
      <c r="N710" s="126"/>
      <c r="O710" s="126"/>
      <c r="P710" s="126"/>
      <c r="Q710" s="2"/>
    </row>
    <row r="711" spans="2:17" customFormat="1" ht="15" hidden="1">
      <c r="B711" s="2"/>
      <c r="C711" s="206"/>
      <c r="D711" s="2"/>
      <c r="E711" s="2"/>
      <c r="F711" s="2"/>
      <c r="G711" s="2"/>
      <c r="H711" s="2"/>
      <c r="I711" s="2"/>
      <c r="J711" s="2"/>
      <c r="K711" s="2"/>
      <c r="L711" s="2"/>
      <c r="M711" s="2"/>
      <c r="N711" s="126"/>
      <c r="O711" s="126"/>
      <c r="P711" s="126"/>
      <c r="Q711" s="2"/>
    </row>
    <row r="712" spans="2:17" customFormat="1" ht="15" hidden="1">
      <c r="B712" s="2"/>
      <c r="C712" s="206"/>
      <c r="D712" s="2"/>
      <c r="E712" s="2"/>
      <c r="F712" s="2"/>
      <c r="G712" s="2"/>
      <c r="H712" s="2"/>
      <c r="I712" s="2"/>
      <c r="J712" s="2"/>
      <c r="K712" s="2"/>
      <c r="L712" s="2"/>
      <c r="M712" s="2"/>
      <c r="N712" s="126"/>
      <c r="O712" s="126"/>
      <c r="P712" s="126"/>
      <c r="Q712" s="2"/>
    </row>
    <row r="713" spans="2:17" customFormat="1" ht="15" hidden="1">
      <c r="B713" s="2"/>
      <c r="C713" s="206"/>
      <c r="D713" s="2"/>
      <c r="E713" s="2"/>
      <c r="F713" s="2"/>
      <c r="G713" s="2"/>
      <c r="H713" s="2"/>
      <c r="I713" s="2"/>
      <c r="J713" s="2"/>
      <c r="K713" s="2"/>
      <c r="L713" s="2"/>
      <c r="M713" s="2"/>
      <c r="N713" s="126"/>
      <c r="O713" s="126"/>
      <c r="P713" s="126"/>
      <c r="Q713" s="2"/>
    </row>
    <row r="714" spans="2:17" customFormat="1" ht="15" hidden="1">
      <c r="B714" s="2"/>
      <c r="C714" s="206"/>
      <c r="D714" s="2"/>
      <c r="E714" s="2"/>
      <c r="F714" s="2"/>
      <c r="G714" s="2"/>
      <c r="H714" s="2"/>
      <c r="I714" s="2"/>
      <c r="J714" s="2"/>
      <c r="K714" s="2"/>
      <c r="L714" s="2"/>
      <c r="M714" s="2"/>
      <c r="N714" s="126"/>
      <c r="O714" s="126"/>
      <c r="P714" s="126"/>
      <c r="Q714" s="2"/>
    </row>
    <row r="715" spans="2:17" customFormat="1" ht="15" hidden="1">
      <c r="B715" s="2"/>
      <c r="C715" s="206"/>
      <c r="D715" s="2"/>
      <c r="E715" s="2"/>
      <c r="F715" s="2"/>
      <c r="G715" s="2"/>
      <c r="H715" s="2"/>
      <c r="I715" s="2"/>
      <c r="J715" s="2"/>
      <c r="K715" s="2"/>
      <c r="L715" s="2"/>
      <c r="M715" s="2"/>
      <c r="N715" s="126"/>
      <c r="O715" s="126"/>
      <c r="P715" s="126"/>
      <c r="Q715" s="2"/>
    </row>
    <row r="716" spans="2:17" customFormat="1" ht="15" hidden="1">
      <c r="B716" s="2"/>
      <c r="C716" s="206"/>
      <c r="D716" s="2"/>
      <c r="E716" s="2"/>
      <c r="F716" s="2"/>
      <c r="G716" s="2"/>
      <c r="H716" s="2"/>
      <c r="I716" s="2"/>
      <c r="J716" s="2"/>
      <c r="K716" s="2"/>
      <c r="L716" s="2"/>
      <c r="M716" s="2"/>
      <c r="N716" s="126"/>
      <c r="O716" s="126"/>
      <c r="P716" s="126"/>
      <c r="Q716" s="2"/>
    </row>
    <row r="717" spans="2:17" customFormat="1" ht="15" hidden="1">
      <c r="B717" s="2"/>
      <c r="C717" s="206"/>
      <c r="D717" s="2"/>
      <c r="E717" s="2"/>
      <c r="F717" s="2"/>
      <c r="G717" s="2"/>
      <c r="H717" s="2"/>
      <c r="I717" s="2"/>
      <c r="J717" s="2"/>
      <c r="K717" s="2"/>
      <c r="L717" s="2"/>
      <c r="M717" s="2"/>
      <c r="N717" s="126"/>
      <c r="O717" s="126"/>
      <c r="P717" s="126"/>
      <c r="Q717" s="2"/>
    </row>
    <row r="718" spans="2:17" customFormat="1" ht="15" hidden="1">
      <c r="B718" s="2"/>
      <c r="C718" s="206"/>
      <c r="D718" s="2"/>
      <c r="E718" s="2"/>
      <c r="F718" s="2"/>
      <c r="G718" s="2"/>
      <c r="H718" s="2"/>
      <c r="I718" s="2"/>
      <c r="J718" s="2"/>
      <c r="K718" s="2"/>
      <c r="L718" s="2"/>
      <c r="M718" s="2"/>
      <c r="N718" s="126"/>
      <c r="O718" s="126"/>
      <c r="P718" s="126"/>
      <c r="Q718" s="2"/>
    </row>
    <row r="719" spans="2:17" customFormat="1" ht="15" hidden="1">
      <c r="B719" s="2"/>
      <c r="C719" s="206"/>
      <c r="D719" s="2"/>
      <c r="E719" s="2"/>
      <c r="F719" s="2"/>
      <c r="G719" s="2"/>
      <c r="H719" s="2"/>
      <c r="I719" s="2"/>
      <c r="J719" s="2"/>
      <c r="K719" s="2"/>
      <c r="L719" s="2"/>
      <c r="M719" s="2"/>
      <c r="N719" s="126"/>
      <c r="O719" s="126"/>
      <c r="P719" s="126"/>
      <c r="Q719" s="2"/>
    </row>
    <row r="720" spans="2:17" customFormat="1" ht="15" hidden="1">
      <c r="B720" s="2"/>
      <c r="C720" s="206"/>
      <c r="D720" s="2"/>
      <c r="E720" s="2"/>
      <c r="F720" s="2"/>
      <c r="G720" s="2"/>
      <c r="H720" s="2"/>
      <c r="I720" s="2"/>
      <c r="J720" s="2"/>
      <c r="K720" s="2"/>
      <c r="L720" s="2"/>
      <c r="M720" s="2"/>
      <c r="N720" s="126"/>
      <c r="O720" s="126"/>
      <c r="P720" s="126"/>
      <c r="Q720" s="2"/>
    </row>
    <row r="721" spans="2:17" customFormat="1" ht="15" hidden="1">
      <c r="B721" s="2"/>
      <c r="C721" s="206"/>
      <c r="D721" s="2"/>
      <c r="E721" s="2"/>
      <c r="F721" s="2"/>
      <c r="G721" s="2"/>
      <c r="H721" s="2"/>
      <c r="I721" s="2"/>
      <c r="J721" s="2"/>
      <c r="K721" s="2"/>
      <c r="L721" s="2"/>
      <c r="M721" s="2"/>
      <c r="N721" s="126"/>
      <c r="O721" s="126"/>
      <c r="P721" s="126"/>
      <c r="Q721" s="2"/>
    </row>
    <row r="722" spans="2:17" customFormat="1" ht="15" hidden="1">
      <c r="B722" s="2"/>
      <c r="C722" s="206"/>
      <c r="D722" s="2"/>
      <c r="E722" s="2"/>
      <c r="F722" s="2"/>
      <c r="G722" s="2"/>
      <c r="H722" s="2"/>
      <c r="I722" s="2"/>
      <c r="J722" s="2"/>
      <c r="K722" s="2"/>
      <c r="L722" s="2"/>
      <c r="M722" s="2"/>
      <c r="N722" s="126"/>
      <c r="O722" s="126"/>
      <c r="P722" s="126"/>
      <c r="Q722" s="2"/>
    </row>
    <row r="723" spans="2:17" customFormat="1" ht="15" hidden="1">
      <c r="B723" s="2"/>
      <c r="C723" s="206"/>
      <c r="D723" s="2"/>
      <c r="E723" s="2"/>
      <c r="F723" s="2"/>
      <c r="G723" s="2"/>
      <c r="H723" s="2"/>
      <c r="I723" s="2"/>
      <c r="J723" s="2"/>
      <c r="K723" s="2"/>
      <c r="L723" s="2"/>
      <c r="M723" s="2"/>
      <c r="N723" s="126"/>
      <c r="O723" s="126"/>
      <c r="P723" s="126"/>
      <c r="Q723" s="2"/>
    </row>
    <row r="724" spans="2:17" customFormat="1" ht="15" hidden="1">
      <c r="B724" s="2"/>
      <c r="C724" s="206"/>
      <c r="D724" s="2"/>
      <c r="E724" s="2"/>
      <c r="F724" s="2"/>
      <c r="G724" s="2"/>
      <c r="H724" s="2"/>
      <c r="I724" s="2"/>
      <c r="J724" s="2"/>
      <c r="K724" s="2"/>
      <c r="L724" s="2"/>
      <c r="M724" s="2"/>
      <c r="N724" s="126"/>
      <c r="O724" s="126"/>
      <c r="P724" s="126"/>
      <c r="Q724" s="2"/>
    </row>
    <row r="725" spans="2:17" customFormat="1" ht="15" hidden="1">
      <c r="B725" s="2"/>
      <c r="C725" s="206"/>
      <c r="D725" s="2"/>
      <c r="E725" s="2"/>
      <c r="F725" s="2"/>
      <c r="G725" s="2"/>
      <c r="H725" s="2"/>
      <c r="I725" s="2"/>
      <c r="J725" s="2"/>
      <c r="K725" s="2"/>
      <c r="L725" s="2"/>
      <c r="M725" s="2"/>
      <c r="N725" s="126"/>
      <c r="O725" s="126"/>
      <c r="P725" s="126"/>
      <c r="Q725" s="2"/>
    </row>
    <row r="726" spans="2:17" customFormat="1" ht="15" hidden="1">
      <c r="B726" s="2"/>
      <c r="C726" s="206"/>
      <c r="D726" s="2"/>
      <c r="E726" s="2"/>
      <c r="F726" s="2"/>
      <c r="G726" s="2"/>
      <c r="H726" s="2"/>
      <c r="I726" s="2"/>
      <c r="J726" s="2"/>
      <c r="K726" s="2"/>
      <c r="L726" s="2"/>
      <c r="M726" s="2"/>
      <c r="N726" s="126"/>
      <c r="O726" s="126"/>
      <c r="P726" s="126"/>
      <c r="Q726" s="2"/>
    </row>
    <row r="727" spans="2:17" customFormat="1" ht="15" hidden="1">
      <c r="B727" s="2"/>
      <c r="C727" s="206"/>
      <c r="D727" s="2"/>
      <c r="E727" s="2"/>
      <c r="F727" s="2"/>
      <c r="G727" s="2"/>
      <c r="H727" s="2"/>
      <c r="I727" s="2"/>
      <c r="J727" s="2"/>
      <c r="K727" s="2"/>
      <c r="L727" s="2"/>
      <c r="M727" s="2"/>
      <c r="N727" s="126"/>
      <c r="O727" s="126"/>
      <c r="P727" s="126"/>
      <c r="Q727" s="2"/>
    </row>
    <row r="728" spans="2:17" customFormat="1" ht="15" hidden="1">
      <c r="B728" s="2"/>
      <c r="C728" s="206"/>
      <c r="D728" s="2"/>
      <c r="E728" s="2"/>
      <c r="F728" s="2"/>
      <c r="G728" s="2"/>
      <c r="H728" s="2"/>
      <c r="I728" s="2"/>
      <c r="J728" s="2"/>
      <c r="K728" s="2"/>
      <c r="L728" s="2"/>
      <c r="M728" s="2"/>
      <c r="N728" s="126"/>
      <c r="O728" s="126"/>
      <c r="P728" s="126"/>
      <c r="Q728" s="2"/>
    </row>
    <row r="729" spans="2:17" customFormat="1" ht="15" hidden="1">
      <c r="B729" s="2"/>
      <c r="C729" s="206"/>
      <c r="D729" s="2"/>
      <c r="E729" s="2"/>
      <c r="F729" s="2"/>
      <c r="G729" s="2"/>
      <c r="H729" s="2"/>
      <c r="I729" s="2"/>
      <c r="J729" s="2"/>
      <c r="K729" s="2"/>
      <c r="L729" s="2"/>
      <c r="M729" s="2"/>
      <c r="N729" s="126"/>
      <c r="O729" s="126"/>
      <c r="P729" s="126"/>
      <c r="Q729" s="2"/>
    </row>
    <row r="730" spans="2:17" customFormat="1" ht="15" hidden="1">
      <c r="B730" s="2"/>
      <c r="C730" s="206"/>
      <c r="D730" s="2"/>
      <c r="E730" s="2"/>
      <c r="F730" s="2"/>
      <c r="G730" s="2"/>
      <c r="H730" s="2"/>
      <c r="I730" s="2"/>
      <c r="J730" s="2"/>
      <c r="K730" s="2"/>
      <c r="L730" s="2"/>
      <c r="M730" s="2"/>
      <c r="N730" s="126"/>
      <c r="O730" s="126"/>
      <c r="P730" s="126"/>
      <c r="Q730" s="2"/>
    </row>
    <row r="731" spans="2:17" customFormat="1" ht="15" hidden="1">
      <c r="B731" s="2"/>
      <c r="C731" s="206"/>
      <c r="D731" s="2"/>
      <c r="E731" s="2"/>
      <c r="F731" s="2"/>
      <c r="G731" s="2"/>
      <c r="H731" s="2"/>
      <c r="I731" s="2"/>
      <c r="J731" s="2"/>
      <c r="K731" s="2"/>
      <c r="L731" s="2"/>
      <c r="M731" s="2"/>
      <c r="N731" s="126"/>
      <c r="O731" s="126"/>
      <c r="P731" s="126"/>
      <c r="Q731" s="2"/>
    </row>
    <row r="732" spans="2:17" customFormat="1" ht="15" hidden="1">
      <c r="B732" s="2"/>
      <c r="C732" s="206"/>
      <c r="D732" s="2"/>
      <c r="E732" s="2"/>
      <c r="F732" s="2"/>
      <c r="G732" s="2"/>
      <c r="H732" s="2"/>
      <c r="I732" s="2"/>
      <c r="J732" s="2"/>
      <c r="K732" s="2"/>
      <c r="L732" s="2"/>
      <c r="M732" s="2"/>
      <c r="N732" s="126"/>
      <c r="O732" s="126"/>
      <c r="P732" s="126"/>
      <c r="Q732" s="2"/>
    </row>
    <row r="733" spans="2:17" customFormat="1" ht="15" hidden="1">
      <c r="B733" s="2"/>
      <c r="C733" s="206"/>
      <c r="D733" s="2"/>
      <c r="E733" s="2"/>
      <c r="F733" s="2"/>
      <c r="G733" s="2"/>
      <c r="H733" s="2"/>
      <c r="I733" s="2"/>
      <c r="J733" s="2"/>
      <c r="K733" s="2"/>
      <c r="L733" s="2"/>
      <c r="M733" s="2"/>
      <c r="N733" s="126"/>
      <c r="O733" s="126"/>
      <c r="P733" s="126"/>
      <c r="Q733" s="2"/>
    </row>
    <row r="734" spans="2:17" customFormat="1" ht="15" hidden="1">
      <c r="B734" s="2"/>
      <c r="C734" s="206"/>
      <c r="D734" s="2"/>
      <c r="E734" s="2"/>
      <c r="F734" s="2"/>
      <c r="G734" s="2"/>
      <c r="H734" s="2"/>
      <c r="I734" s="2"/>
      <c r="J734" s="2"/>
      <c r="K734" s="2"/>
      <c r="L734" s="2"/>
      <c r="M734" s="2"/>
      <c r="N734" s="126"/>
      <c r="O734" s="126"/>
      <c r="P734" s="126"/>
      <c r="Q734" s="2"/>
    </row>
    <row r="735" spans="2:17" customFormat="1" ht="15" hidden="1">
      <c r="B735" s="2"/>
      <c r="C735" s="206"/>
      <c r="D735" s="2"/>
      <c r="E735" s="2"/>
      <c r="F735" s="2"/>
      <c r="G735" s="2"/>
      <c r="H735" s="2"/>
      <c r="I735" s="2"/>
      <c r="J735" s="2"/>
      <c r="K735" s="2"/>
      <c r="L735" s="2"/>
      <c r="M735" s="2"/>
      <c r="N735" s="126"/>
      <c r="O735" s="126"/>
      <c r="P735" s="126"/>
      <c r="Q735" s="2"/>
    </row>
    <row r="736" spans="2:17" customFormat="1" ht="15" hidden="1">
      <c r="B736" s="2"/>
      <c r="C736" s="206"/>
      <c r="D736" s="2"/>
      <c r="E736" s="2"/>
      <c r="F736" s="2"/>
      <c r="G736" s="2"/>
      <c r="H736" s="2"/>
      <c r="I736" s="2"/>
      <c r="J736" s="2"/>
      <c r="K736" s="2"/>
      <c r="L736" s="2"/>
      <c r="M736" s="2"/>
      <c r="N736" s="126"/>
      <c r="O736" s="126"/>
      <c r="P736" s="126"/>
      <c r="Q736" s="2"/>
    </row>
    <row r="737" spans="2:17" customFormat="1" ht="15" hidden="1">
      <c r="B737" s="2"/>
      <c r="C737" s="206"/>
      <c r="D737" s="2"/>
      <c r="E737" s="2"/>
      <c r="F737" s="2"/>
      <c r="G737" s="2"/>
      <c r="H737" s="2"/>
      <c r="I737" s="2"/>
      <c r="J737" s="2"/>
      <c r="K737" s="2"/>
      <c r="L737" s="2"/>
      <c r="M737" s="2"/>
      <c r="N737" s="126"/>
      <c r="O737" s="126"/>
      <c r="P737" s="126"/>
      <c r="Q737" s="2"/>
    </row>
    <row r="738" spans="2:17" customFormat="1" ht="15" hidden="1">
      <c r="B738" s="2"/>
      <c r="C738" s="206"/>
      <c r="D738" s="2"/>
      <c r="E738" s="2"/>
      <c r="F738" s="2"/>
      <c r="G738" s="2"/>
      <c r="H738" s="2"/>
      <c r="I738" s="2"/>
      <c r="J738" s="2"/>
      <c r="K738" s="2"/>
      <c r="L738" s="2"/>
      <c r="M738" s="2"/>
      <c r="N738" s="126"/>
      <c r="O738" s="126"/>
      <c r="P738" s="126"/>
      <c r="Q738" s="2"/>
    </row>
    <row r="739" spans="2:17" customFormat="1" ht="15" hidden="1">
      <c r="B739" s="2"/>
      <c r="C739" s="206"/>
      <c r="D739" s="2"/>
      <c r="E739" s="2"/>
      <c r="F739" s="2"/>
      <c r="G739" s="2"/>
      <c r="H739" s="2"/>
      <c r="I739" s="2"/>
      <c r="J739" s="2"/>
      <c r="K739" s="2"/>
      <c r="L739" s="2"/>
      <c r="M739" s="2"/>
      <c r="N739" s="126"/>
      <c r="O739" s="126"/>
      <c r="P739" s="126"/>
      <c r="Q739" s="2"/>
    </row>
    <row r="740" spans="2:17" customFormat="1" ht="15" hidden="1">
      <c r="B740" s="2"/>
      <c r="C740" s="206"/>
      <c r="D740" s="2"/>
      <c r="E740" s="2"/>
      <c r="F740" s="2"/>
      <c r="G740" s="2"/>
      <c r="H740" s="2"/>
      <c r="I740" s="2"/>
      <c r="J740" s="2"/>
      <c r="K740" s="2"/>
      <c r="L740" s="2"/>
      <c r="M740" s="2"/>
      <c r="N740" s="126"/>
      <c r="O740" s="126"/>
      <c r="P740" s="126"/>
      <c r="Q740" s="2"/>
    </row>
    <row r="741" spans="2:17" customFormat="1" ht="15" hidden="1">
      <c r="B741" s="2"/>
      <c r="C741" s="206"/>
      <c r="D741" s="2"/>
      <c r="E741" s="2"/>
      <c r="F741" s="2"/>
      <c r="G741" s="2"/>
      <c r="H741" s="2"/>
      <c r="I741" s="2"/>
      <c r="J741" s="2"/>
      <c r="K741" s="2"/>
      <c r="L741" s="2"/>
      <c r="M741" s="2"/>
      <c r="N741" s="126"/>
      <c r="O741" s="126"/>
      <c r="P741" s="126"/>
      <c r="Q741" s="2"/>
    </row>
    <row r="742" spans="2:17" customFormat="1" ht="15" hidden="1">
      <c r="B742" s="2"/>
      <c r="C742" s="206"/>
      <c r="D742" s="2"/>
      <c r="E742" s="2"/>
      <c r="F742" s="2"/>
      <c r="G742" s="2"/>
      <c r="H742" s="2"/>
      <c r="I742" s="2"/>
      <c r="J742" s="2"/>
      <c r="K742" s="2"/>
      <c r="L742" s="2"/>
      <c r="M742" s="2"/>
      <c r="N742" s="126"/>
      <c r="O742" s="126"/>
      <c r="P742" s="126"/>
      <c r="Q742" s="2"/>
    </row>
    <row r="743" spans="2:17" customFormat="1" ht="15" hidden="1">
      <c r="B743" s="2"/>
      <c r="C743" s="206"/>
      <c r="D743" s="2"/>
      <c r="E743" s="2"/>
      <c r="F743" s="2"/>
      <c r="G743" s="2"/>
      <c r="H743" s="2"/>
      <c r="I743" s="2"/>
      <c r="J743" s="2"/>
      <c r="K743" s="2"/>
      <c r="L743" s="2"/>
      <c r="M743" s="2"/>
      <c r="N743" s="126"/>
      <c r="O743" s="126"/>
      <c r="P743" s="126"/>
      <c r="Q743" s="2"/>
    </row>
    <row r="744" spans="2:17" customFormat="1" ht="15" hidden="1">
      <c r="B744" s="2"/>
      <c r="C744" s="206"/>
      <c r="D744" s="2"/>
      <c r="E744" s="2"/>
      <c r="F744" s="2"/>
      <c r="G744" s="2"/>
      <c r="H744" s="2"/>
      <c r="I744" s="2"/>
      <c r="J744" s="2"/>
      <c r="K744" s="2"/>
      <c r="L744" s="2"/>
      <c r="M744" s="2"/>
      <c r="N744" s="126"/>
      <c r="O744" s="126"/>
      <c r="P744" s="126"/>
      <c r="Q744" s="2"/>
    </row>
    <row r="745" spans="2:17" customFormat="1" ht="15" hidden="1">
      <c r="B745" s="2"/>
      <c r="C745" s="206"/>
      <c r="D745" s="2"/>
      <c r="E745" s="2"/>
      <c r="F745" s="2"/>
      <c r="G745" s="2"/>
      <c r="H745" s="2"/>
      <c r="I745" s="2"/>
      <c r="J745" s="2"/>
      <c r="K745" s="2"/>
      <c r="L745" s="2"/>
      <c r="M745" s="2"/>
      <c r="N745" s="126"/>
      <c r="O745" s="126"/>
      <c r="P745" s="126"/>
      <c r="Q745" s="2"/>
    </row>
    <row r="746" spans="2:17" customFormat="1" ht="15" hidden="1">
      <c r="B746" s="2"/>
      <c r="C746" s="206"/>
      <c r="D746" s="2"/>
      <c r="E746" s="2"/>
      <c r="F746" s="2"/>
      <c r="G746" s="2"/>
      <c r="H746" s="2"/>
      <c r="I746" s="2"/>
      <c r="J746" s="2"/>
      <c r="K746" s="2"/>
      <c r="L746" s="2"/>
      <c r="M746" s="2"/>
      <c r="N746" s="126"/>
      <c r="O746" s="126"/>
      <c r="P746" s="126"/>
      <c r="Q746" s="2"/>
    </row>
    <row r="747" spans="2:17" customFormat="1" ht="15" hidden="1">
      <c r="B747" s="2"/>
      <c r="C747" s="206"/>
      <c r="D747" s="2"/>
      <c r="E747" s="2"/>
      <c r="F747" s="2"/>
      <c r="G747" s="2"/>
      <c r="H747" s="2"/>
      <c r="I747" s="2"/>
      <c r="J747" s="2"/>
      <c r="K747" s="2"/>
      <c r="L747" s="2"/>
      <c r="M747" s="2"/>
      <c r="N747" s="126"/>
      <c r="O747" s="126"/>
      <c r="P747" s="126"/>
      <c r="Q747" s="2"/>
    </row>
    <row r="748" spans="2:17" customFormat="1" ht="15" hidden="1">
      <c r="B748" s="2"/>
      <c r="C748" s="206"/>
      <c r="D748" s="2"/>
      <c r="E748" s="2"/>
      <c r="F748" s="2"/>
      <c r="G748" s="2"/>
      <c r="H748" s="2"/>
      <c r="I748" s="2"/>
      <c r="J748" s="2"/>
      <c r="K748" s="2"/>
      <c r="L748" s="2"/>
      <c r="M748" s="2"/>
      <c r="N748" s="126"/>
      <c r="O748" s="126"/>
      <c r="P748" s="126"/>
      <c r="Q748" s="2"/>
    </row>
    <row r="749" spans="2:17" customFormat="1" ht="15" hidden="1">
      <c r="B749" s="2"/>
      <c r="C749" s="206"/>
      <c r="D749" s="2"/>
      <c r="E749" s="2"/>
      <c r="F749" s="2"/>
      <c r="G749" s="2"/>
      <c r="H749" s="2"/>
      <c r="I749" s="2"/>
      <c r="J749" s="2"/>
      <c r="K749" s="2"/>
      <c r="L749" s="2"/>
      <c r="M749" s="2"/>
      <c r="N749" s="126"/>
      <c r="O749" s="126"/>
      <c r="P749" s="126"/>
      <c r="Q749" s="2"/>
    </row>
    <row r="750" spans="2:17" customFormat="1" ht="15" hidden="1">
      <c r="B750" s="2"/>
      <c r="C750" s="206"/>
      <c r="D750" s="2"/>
      <c r="E750" s="2"/>
      <c r="F750" s="2"/>
      <c r="G750" s="2"/>
      <c r="H750" s="2"/>
      <c r="I750" s="2"/>
      <c r="J750" s="2"/>
      <c r="K750" s="2"/>
      <c r="L750" s="2"/>
      <c r="M750" s="2"/>
      <c r="N750" s="126"/>
      <c r="O750" s="126"/>
      <c r="P750" s="126"/>
      <c r="Q750" s="2"/>
    </row>
    <row r="751" spans="2:17" customFormat="1" ht="15" hidden="1">
      <c r="B751" s="2"/>
      <c r="C751" s="206"/>
      <c r="D751" s="2"/>
      <c r="E751" s="2"/>
      <c r="F751" s="2"/>
      <c r="G751" s="2"/>
      <c r="H751" s="2"/>
      <c r="I751" s="2"/>
      <c r="J751" s="2"/>
      <c r="K751" s="2"/>
      <c r="L751" s="2"/>
      <c r="M751" s="2"/>
      <c r="N751" s="126"/>
      <c r="O751" s="126"/>
      <c r="P751" s="126"/>
      <c r="Q751" s="2"/>
    </row>
    <row r="752" spans="2:17" customFormat="1" ht="15" hidden="1">
      <c r="B752" s="2"/>
      <c r="C752" s="206"/>
      <c r="D752" s="2"/>
      <c r="E752" s="2"/>
      <c r="F752" s="2"/>
      <c r="G752" s="2"/>
      <c r="H752" s="2"/>
      <c r="I752" s="2"/>
      <c r="J752" s="2"/>
      <c r="K752" s="2"/>
      <c r="L752" s="2"/>
      <c r="M752" s="2"/>
      <c r="N752" s="126"/>
      <c r="O752" s="126"/>
      <c r="P752" s="126"/>
      <c r="Q752" s="2"/>
    </row>
    <row r="753" spans="2:17" customFormat="1" ht="15" hidden="1">
      <c r="B753" s="2"/>
      <c r="C753" s="206"/>
      <c r="D753" s="2"/>
      <c r="E753" s="2"/>
      <c r="F753" s="2"/>
      <c r="G753" s="2"/>
      <c r="H753" s="2"/>
      <c r="I753" s="2"/>
      <c r="J753" s="2"/>
      <c r="K753" s="2"/>
      <c r="L753" s="2"/>
      <c r="M753" s="2"/>
      <c r="N753" s="126"/>
      <c r="O753" s="126"/>
      <c r="P753" s="126"/>
      <c r="Q753" s="2"/>
    </row>
    <row r="754" spans="2:17" customFormat="1" ht="15" hidden="1">
      <c r="B754" s="2"/>
      <c r="C754" s="206"/>
      <c r="D754" s="2"/>
      <c r="E754" s="2"/>
      <c r="F754" s="2"/>
      <c r="G754" s="2"/>
      <c r="H754" s="2"/>
      <c r="I754" s="2"/>
      <c r="J754" s="2"/>
      <c r="K754" s="2"/>
      <c r="L754" s="2"/>
      <c r="M754" s="2"/>
      <c r="N754" s="126"/>
      <c r="O754" s="126"/>
      <c r="P754" s="126"/>
      <c r="Q754" s="2"/>
    </row>
    <row r="755" spans="2:17" customFormat="1" ht="15" hidden="1">
      <c r="B755" s="2"/>
      <c r="C755" s="206"/>
      <c r="D755" s="2"/>
      <c r="E755" s="2"/>
      <c r="F755" s="2"/>
      <c r="G755" s="2"/>
      <c r="H755" s="2"/>
      <c r="I755" s="2"/>
      <c r="J755" s="2"/>
      <c r="K755" s="2"/>
      <c r="L755" s="2"/>
      <c r="M755" s="2"/>
      <c r="N755" s="126"/>
      <c r="O755" s="126"/>
      <c r="P755" s="126"/>
      <c r="Q755" s="2"/>
    </row>
    <row r="756" spans="2:17" customFormat="1" ht="15" hidden="1">
      <c r="B756" s="2"/>
      <c r="C756" s="206"/>
      <c r="D756" s="2"/>
      <c r="E756" s="2"/>
      <c r="F756" s="2"/>
      <c r="G756" s="2"/>
      <c r="H756" s="2"/>
      <c r="I756" s="2"/>
      <c r="J756" s="2"/>
      <c r="K756" s="2"/>
      <c r="L756" s="2"/>
      <c r="M756" s="2"/>
      <c r="N756" s="126"/>
      <c r="O756" s="126"/>
      <c r="P756" s="126"/>
      <c r="Q756" s="2"/>
    </row>
    <row r="757" spans="2:17" customFormat="1" ht="15" hidden="1">
      <c r="B757" s="2"/>
      <c r="C757" s="206"/>
      <c r="D757" s="2"/>
      <c r="E757" s="2"/>
      <c r="F757" s="2"/>
      <c r="G757" s="2"/>
      <c r="H757" s="2"/>
      <c r="I757" s="2"/>
      <c r="J757" s="2"/>
      <c r="K757" s="2"/>
      <c r="L757" s="2"/>
      <c r="M757" s="2"/>
      <c r="N757" s="126"/>
      <c r="O757" s="126"/>
      <c r="P757" s="126"/>
      <c r="Q757" s="2"/>
    </row>
    <row r="758" spans="2:17" customFormat="1" ht="15" hidden="1">
      <c r="B758" s="2"/>
      <c r="C758" s="206"/>
      <c r="D758" s="2"/>
      <c r="E758" s="2"/>
      <c r="F758" s="2"/>
      <c r="G758" s="2"/>
      <c r="H758" s="2"/>
      <c r="I758" s="2"/>
      <c r="J758" s="2"/>
      <c r="K758" s="2"/>
      <c r="L758" s="2"/>
      <c r="M758" s="2"/>
      <c r="N758" s="126"/>
      <c r="O758" s="126"/>
      <c r="P758" s="126"/>
      <c r="Q758" s="2"/>
    </row>
    <row r="759" spans="2:17" customFormat="1" ht="15" hidden="1">
      <c r="B759" s="2"/>
      <c r="C759" s="206"/>
      <c r="D759" s="2"/>
      <c r="E759" s="2"/>
      <c r="F759" s="2"/>
      <c r="G759" s="2"/>
      <c r="H759" s="2"/>
      <c r="I759" s="2"/>
      <c r="J759" s="2"/>
      <c r="K759" s="2"/>
      <c r="L759" s="2"/>
      <c r="M759" s="2"/>
      <c r="N759" s="126"/>
      <c r="O759" s="126"/>
      <c r="P759" s="126"/>
      <c r="Q759" s="2"/>
    </row>
    <row r="760" spans="2:17" customFormat="1" ht="15" hidden="1">
      <c r="B760" s="2"/>
      <c r="C760" s="206"/>
      <c r="D760" s="2"/>
      <c r="E760" s="2"/>
      <c r="F760" s="2"/>
      <c r="G760" s="2"/>
      <c r="H760" s="2"/>
      <c r="I760" s="2"/>
      <c r="J760" s="2"/>
      <c r="K760" s="2"/>
      <c r="L760" s="2"/>
      <c r="M760" s="2"/>
      <c r="N760" s="126"/>
      <c r="O760" s="126"/>
      <c r="P760" s="126"/>
      <c r="Q760" s="2"/>
    </row>
    <row r="761" spans="2:17" customFormat="1" ht="15" hidden="1">
      <c r="B761" s="2"/>
      <c r="C761" s="206"/>
      <c r="D761" s="2"/>
      <c r="E761" s="2"/>
      <c r="F761" s="2"/>
      <c r="G761" s="2"/>
      <c r="H761" s="2"/>
      <c r="I761" s="2"/>
      <c r="J761" s="2"/>
      <c r="K761" s="2"/>
      <c r="L761" s="2"/>
      <c r="M761" s="2"/>
      <c r="N761" s="126"/>
      <c r="O761" s="126"/>
      <c r="P761" s="126"/>
      <c r="Q761" s="2"/>
    </row>
    <row r="762" spans="2:17" customFormat="1" ht="15" hidden="1">
      <c r="B762" s="2"/>
      <c r="C762" s="206"/>
      <c r="D762" s="2"/>
      <c r="E762" s="2"/>
      <c r="F762" s="2"/>
      <c r="G762" s="2"/>
      <c r="H762" s="2"/>
      <c r="I762" s="2"/>
      <c r="J762" s="2"/>
      <c r="K762" s="2"/>
      <c r="L762" s="2"/>
      <c r="M762" s="2"/>
      <c r="N762" s="126"/>
      <c r="O762" s="126"/>
      <c r="P762" s="126"/>
      <c r="Q762" s="2"/>
    </row>
    <row r="763" spans="2:17" customFormat="1" ht="15" hidden="1">
      <c r="B763" s="2"/>
      <c r="C763" s="206"/>
      <c r="D763" s="2"/>
      <c r="E763" s="2"/>
      <c r="F763" s="2"/>
      <c r="G763" s="2"/>
      <c r="H763" s="2"/>
      <c r="I763" s="2"/>
      <c r="J763" s="2"/>
      <c r="K763" s="2"/>
      <c r="L763" s="2"/>
      <c r="M763" s="2"/>
      <c r="N763" s="126"/>
      <c r="O763" s="126"/>
      <c r="P763" s="126"/>
      <c r="Q763" s="2"/>
    </row>
    <row r="764" spans="2:17" customFormat="1" ht="15" hidden="1">
      <c r="B764" s="2"/>
      <c r="C764" s="206"/>
      <c r="D764" s="2"/>
      <c r="E764" s="2"/>
      <c r="F764" s="2"/>
      <c r="G764" s="2"/>
      <c r="H764" s="2"/>
      <c r="I764" s="2"/>
      <c r="J764" s="2"/>
      <c r="K764" s="2"/>
      <c r="L764" s="2"/>
      <c r="M764" s="2"/>
      <c r="N764" s="126"/>
      <c r="O764" s="126"/>
      <c r="P764" s="126"/>
      <c r="Q764" s="2"/>
    </row>
    <row r="765" spans="2:17" customFormat="1" ht="15" hidden="1">
      <c r="B765" s="2"/>
      <c r="C765" s="206"/>
      <c r="D765" s="2"/>
      <c r="E765" s="2"/>
      <c r="F765" s="2"/>
      <c r="G765" s="2"/>
      <c r="H765" s="2"/>
      <c r="I765" s="2"/>
      <c r="J765" s="2"/>
      <c r="K765" s="2"/>
      <c r="L765" s="2"/>
      <c r="M765" s="2"/>
      <c r="N765" s="126"/>
      <c r="O765" s="126"/>
      <c r="P765" s="126"/>
      <c r="Q765" s="2"/>
    </row>
    <row r="766" spans="2:17" customFormat="1" ht="15" hidden="1">
      <c r="B766" s="2"/>
      <c r="C766" s="206"/>
      <c r="D766" s="2"/>
      <c r="E766" s="2"/>
      <c r="F766" s="2"/>
      <c r="G766" s="2"/>
      <c r="H766" s="2"/>
      <c r="I766" s="2"/>
      <c r="J766" s="2"/>
      <c r="K766" s="2"/>
      <c r="L766" s="2"/>
      <c r="M766" s="2"/>
      <c r="N766" s="126"/>
      <c r="O766" s="126"/>
      <c r="P766" s="126"/>
      <c r="Q766" s="2"/>
    </row>
    <row r="767" spans="2:17" customFormat="1" ht="15" hidden="1">
      <c r="B767" s="2"/>
      <c r="C767" s="206"/>
      <c r="D767" s="2"/>
      <c r="E767" s="2"/>
      <c r="F767" s="2"/>
      <c r="G767" s="2"/>
      <c r="H767" s="2"/>
      <c r="I767" s="2"/>
      <c r="J767" s="2"/>
      <c r="K767" s="2"/>
      <c r="L767" s="2"/>
      <c r="M767" s="2"/>
      <c r="N767" s="126"/>
      <c r="O767" s="126"/>
      <c r="P767" s="126"/>
      <c r="Q767" s="2"/>
    </row>
    <row r="768" spans="2:17" customFormat="1" ht="15" hidden="1">
      <c r="B768" s="2"/>
      <c r="C768" s="206"/>
      <c r="D768" s="2"/>
      <c r="E768" s="2"/>
      <c r="F768" s="2"/>
      <c r="G768" s="2"/>
      <c r="H768" s="2"/>
      <c r="I768" s="2"/>
      <c r="J768" s="2"/>
      <c r="K768" s="2"/>
      <c r="L768" s="2"/>
      <c r="M768" s="2"/>
      <c r="N768" s="126"/>
      <c r="O768" s="126"/>
      <c r="P768" s="126"/>
      <c r="Q768" s="2"/>
    </row>
    <row r="769" spans="2:17" customFormat="1" ht="15" hidden="1">
      <c r="B769" s="2"/>
      <c r="C769" s="206"/>
      <c r="D769" s="2"/>
      <c r="E769" s="2"/>
      <c r="F769" s="2"/>
      <c r="G769" s="2"/>
      <c r="H769" s="2"/>
      <c r="I769" s="2"/>
      <c r="J769" s="2"/>
      <c r="K769" s="2"/>
      <c r="L769" s="2"/>
      <c r="M769" s="2"/>
      <c r="N769" s="126"/>
      <c r="O769" s="126"/>
      <c r="P769" s="126"/>
      <c r="Q769" s="2"/>
    </row>
    <row r="770" spans="2:17" customFormat="1" ht="15" hidden="1">
      <c r="B770" s="2"/>
      <c r="C770" s="206"/>
      <c r="D770" s="2"/>
      <c r="E770" s="2"/>
      <c r="F770" s="2"/>
      <c r="G770" s="2"/>
      <c r="H770" s="2"/>
      <c r="I770" s="2"/>
      <c r="J770" s="2"/>
      <c r="K770" s="2"/>
      <c r="L770" s="2"/>
      <c r="M770" s="2"/>
      <c r="N770" s="126"/>
      <c r="O770" s="126"/>
      <c r="P770" s="126"/>
      <c r="Q770" s="2"/>
    </row>
    <row r="771" spans="2:17" customFormat="1" ht="15" hidden="1">
      <c r="B771" s="2"/>
      <c r="C771" s="206"/>
      <c r="D771" s="2"/>
      <c r="E771" s="2"/>
      <c r="F771" s="2"/>
      <c r="G771" s="2"/>
      <c r="H771" s="2"/>
      <c r="I771" s="2"/>
      <c r="J771" s="2"/>
      <c r="K771" s="2"/>
      <c r="L771" s="2"/>
      <c r="M771" s="2"/>
      <c r="N771" s="126"/>
      <c r="O771" s="126"/>
      <c r="P771" s="126"/>
      <c r="Q771" s="2"/>
    </row>
    <row r="772" spans="2:17" customFormat="1" ht="15" hidden="1">
      <c r="B772" s="2"/>
      <c r="C772" s="206"/>
      <c r="D772" s="2"/>
      <c r="E772" s="2"/>
      <c r="F772" s="2"/>
      <c r="G772" s="2"/>
      <c r="H772" s="2"/>
      <c r="I772" s="2"/>
      <c r="J772" s="2"/>
      <c r="K772" s="2"/>
      <c r="L772" s="2"/>
      <c r="M772" s="2"/>
      <c r="N772" s="126"/>
      <c r="O772" s="126"/>
      <c r="P772" s="126"/>
      <c r="Q772" s="2"/>
    </row>
    <row r="773" spans="2:17" customFormat="1" ht="15" hidden="1">
      <c r="B773" s="2"/>
      <c r="C773" s="206"/>
      <c r="D773" s="2"/>
      <c r="E773" s="2"/>
      <c r="F773" s="2"/>
      <c r="G773" s="2"/>
      <c r="H773" s="2"/>
      <c r="I773" s="2"/>
      <c r="J773" s="2"/>
      <c r="K773" s="2"/>
      <c r="L773" s="2"/>
      <c r="M773" s="2"/>
      <c r="N773" s="126"/>
      <c r="O773" s="126"/>
      <c r="P773" s="126"/>
      <c r="Q773" s="2"/>
    </row>
    <row r="774" spans="2:17" customFormat="1" ht="15" hidden="1">
      <c r="B774" s="2"/>
      <c r="C774" s="206"/>
      <c r="D774" s="2"/>
      <c r="E774" s="2"/>
      <c r="F774" s="2"/>
      <c r="G774" s="2"/>
      <c r="H774" s="2"/>
      <c r="I774" s="2"/>
      <c r="J774" s="2"/>
      <c r="K774" s="2"/>
      <c r="L774" s="2"/>
      <c r="M774" s="2"/>
      <c r="N774" s="126"/>
      <c r="O774" s="126"/>
      <c r="P774" s="126"/>
      <c r="Q774" s="2"/>
    </row>
    <row r="775" spans="2:17" customFormat="1" ht="15" hidden="1">
      <c r="B775" s="2"/>
      <c r="C775" s="206"/>
      <c r="D775" s="2"/>
      <c r="E775" s="2"/>
      <c r="F775" s="2"/>
      <c r="G775" s="2"/>
      <c r="H775" s="2"/>
      <c r="I775" s="2"/>
      <c r="J775" s="2"/>
      <c r="K775" s="2"/>
      <c r="L775" s="2"/>
      <c r="M775" s="2"/>
      <c r="N775" s="126"/>
      <c r="O775" s="126"/>
      <c r="P775" s="126"/>
      <c r="Q775" s="2"/>
    </row>
    <row r="776" spans="2:17" customFormat="1" ht="15" hidden="1">
      <c r="B776" s="2"/>
      <c r="C776" s="206"/>
      <c r="D776" s="2"/>
      <c r="E776" s="2"/>
      <c r="F776" s="2"/>
      <c r="G776" s="2"/>
      <c r="H776" s="2"/>
      <c r="I776" s="2"/>
      <c r="J776" s="2"/>
      <c r="K776" s="2"/>
      <c r="L776" s="2"/>
      <c r="M776" s="2"/>
      <c r="N776" s="126"/>
      <c r="O776" s="126"/>
      <c r="P776" s="126"/>
      <c r="Q776" s="2"/>
    </row>
    <row r="777" spans="2:17" customFormat="1" ht="15" hidden="1">
      <c r="B777" s="2"/>
      <c r="C777" s="206"/>
      <c r="D777" s="2"/>
      <c r="E777" s="2"/>
      <c r="F777" s="2"/>
      <c r="G777" s="2"/>
      <c r="H777" s="2"/>
      <c r="I777" s="2"/>
      <c r="J777" s="2"/>
      <c r="K777" s="2"/>
      <c r="L777" s="2"/>
      <c r="M777" s="2"/>
      <c r="N777" s="126"/>
      <c r="O777" s="126"/>
      <c r="P777" s="126"/>
      <c r="Q777" s="2"/>
    </row>
    <row r="778" spans="2:17" customFormat="1" ht="15" hidden="1">
      <c r="B778" s="2"/>
      <c r="C778" s="206"/>
      <c r="D778" s="2"/>
      <c r="E778" s="2"/>
      <c r="F778" s="2"/>
      <c r="G778" s="2"/>
      <c r="H778" s="2"/>
      <c r="I778" s="2"/>
      <c r="J778" s="2"/>
      <c r="K778" s="2"/>
      <c r="L778" s="2"/>
      <c r="M778" s="2"/>
      <c r="N778" s="126"/>
      <c r="O778" s="126"/>
      <c r="P778" s="126"/>
      <c r="Q778" s="2"/>
    </row>
    <row r="779" spans="2:17" customFormat="1" ht="15" hidden="1">
      <c r="B779" s="2"/>
      <c r="C779" s="206"/>
      <c r="D779" s="2"/>
      <c r="E779" s="2"/>
      <c r="F779" s="2"/>
      <c r="G779" s="2"/>
      <c r="H779" s="2"/>
      <c r="I779" s="2"/>
      <c r="J779" s="2"/>
      <c r="K779" s="2"/>
      <c r="L779" s="2"/>
      <c r="M779" s="2"/>
      <c r="N779" s="126"/>
      <c r="O779" s="126"/>
      <c r="P779" s="126"/>
      <c r="Q779" s="2"/>
    </row>
    <row r="780" spans="2:17" customFormat="1" ht="15" hidden="1">
      <c r="B780" s="2"/>
      <c r="C780" s="206"/>
      <c r="D780" s="2"/>
      <c r="E780" s="2"/>
      <c r="F780" s="2"/>
      <c r="G780" s="2"/>
      <c r="H780" s="2"/>
      <c r="I780" s="2"/>
      <c r="J780" s="2"/>
      <c r="K780" s="2"/>
      <c r="L780" s="2"/>
      <c r="M780" s="2"/>
      <c r="N780" s="126"/>
      <c r="O780" s="126"/>
      <c r="P780" s="126"/>
      <c r="Q780" s="2"/>
    </row>
    <row r="781" spans="2:17" customFormat="1" ht="15" hidden="1">
      <c r="B781" s="2"/>
      <c r="C781" s="206"/>
      <c r="D781" s="2"/>
      <c r="E781" s="2"/>
      <c r="F781" s="2"/>
      <c r="G781" s="2"/>
      <c r="H781" s="2"/>
      <c r="I781" s="2"/>
      <c r="J781" s="2"/>
      <c r="K781" s="2"/>
      <c r="L781" s="2"/>
      <c r="M781" s="2"/>
      <c r="N781" s="126"/>
      <c r="O781" s="126"/>
      <c r="P781" s="126"/>
      <c r="Q781" s="2"/>
    </row>
    <row r="782" spans="2:17" customFormat="1" ht="15" hidden="1">
      <c r="B782" s="2"/>
      <c r="C782" s="206"/>
      <c r="D782" s="2"/>
      <c r="E782" s="2"/>
      <c r="F782" s="2"/>
      <c r="G782" s="2"/>
      <c r="H782" s="2"/>
      <c r="I782" s="2"/>
      <c r="J782" s="2"/>
      <c r="K782" s="2"/>
      <c r="L782" s="2"/>
      <c r="M782" s="2"/>
      <c r="N782" s="126"/>
      <c r="O782" s="126"/>
      <c r="P782" s="126"/>
      <c r="Q782" s="2"/>
    </row>
    <row r="783" spans="2:17" customFormat="1" ht="15" hidden="1">
      <c r="B783" s="2"/>
      <c r="C783" s="206"/>
      <c r="D783" s="2"/>
      <c r="E783" s="2"/>
      <c r="F783" s="2"/>
      <c r="G783" s="2"/>
      <c r="H783" s="2"/>
      <c r="I783" s="2"/>
      <c r="J783" s="2"/>
      <c r="K783" s="2"/>
      <c r="L783" s="2"/>
      <c r="M783" s="2"/>
      <c r="N783" s="126"/>
      <c r="O783" s="126"/>
      <c r="P783" s="126"/>
      <c r="Q783" s="2"/>
    </row>
    <row r="784" spans="2:17" customFormat="1" ht="15" hidden="1">
      <c r="B784" s="2"/>
      <c r="C784" s="206"/>
      <c r="D784" s="2"/>
      <c r="E784" s="2"/>
      <c r="F784" s="2"/>
      <c r="G784" s="2"/>
      <c r="H784" s="2"/>
      <c r="I784" s="2"/>
      <c r="J784" s="2"/>
      <c r="K784" s="2"/>
      <c r="L784" s="2"/>
      <c r="M784" s="2"/>
      <c r="N784" s="126"/>
      <c r="O784" s="126"/>
      <c r="P784" s="126"/>
      <c r="Q784" s="2"/>
    </row>
    <row r="785" spans="2:17" customFormat="1" ht="15" hidden="1">
      <c r="B785" s="2"/>
      <c r="C785" s="206"/>
      <c r="D785" s="2"/>
      <c r="E785" s="2"/>
      <c r="F785" s="2"/>
      <c r="G785" s="2"/>
      <c r="H785" s="2"/>
      <c r="I785" s="2"/>
      <c r="J785" s="2"/>
      <c r="K785" s="2"/>
      <c r="L785" s="2"/>
      <c r="M785" s="2"/>
      <c r="N785" s="126"/>
      <c r="O785" s="126"/>
      <c r="P785" s="126"/>
      <c r="Q785" s="2"/>
    </row>
    <row r="786" spans="2:17" customFormat="1" ht="15" hidden="1">
      <c r="B786" s="2"/>
      <c r="C786" s="206"/>
      <c r="D786" s="2"/>
      <c r="E786" s="2"/>
      <c r="F786" s="2"/>
      <c r="G786" s="2"/>
      <c r="H786" s="2"/>
      <c r="I786" s="2"/>
      <c r="J786" s="2"/>
      <c r="K786" s="2"/>
      <c r="L786" s="2"/>
      <c r="M786" s="2"/>
      <c r="N786" s="126"/>
      <c r="O786" s="126"/>
      <c r="P786" s="126"/>
      <c r="Q786" s="2"/>
    </row>
    <row r="787" spans="2:17" customFormat="1" ht="15" hidden="1">
      <c r="B787" s="2"/>
      <c r="C787" s="206"/>
      <c r="D787" s="2"/>
      <c r="E787" s="2"/>
      <c r="F787" s="2"/>
      <c r="G787" s="2"/>
      <c r="H787" s="2"/>
      <c r="I787" s="2"/>
      <c r="J787" s="2"/>
      <c r="K787" s="2"/>
      <c r="L787" s="2"/>
      <c r="M787" s="2"/>
      <c r="N787" s="126"/>
      <c r="O787" s="126"/>
      <c r="P787" s="126"/>
      <c r="Q787" s="2"/>
    </row>
    <row r="788" spans="2:17" customFormat="1" ht="15" hidden="1">
      <c r="B788" s="2"/>
      <c r="C788" s="206"/>
      <c r="D788" s="2"/>
      <c r="E788" s="2"/>
      <c r="F788" s="2"/>
      <c r="G788" s="2"/>
      <c r="H788" s="2"/>
      <c r="I788" s="2"/>
      <c r="J788" s="2"/>
      <c r="K788" s="2"/>
      <c r="L788" s="2"/>
      <c r="M788" s="2"/>
      <c r="N788" s="126"/>
      <c r="O788" s="126"/>
      <c r="P788" s="126"/>
      <c r="Q788" s="2"/>
    </row>
    <row r="789" spans="2:17" customFormat="1" ht="15" hidden="1">
      <c r="B789" s="2"/>
      <c r="C789" s="206"/>
      <c r="D789" s="2"/>
      <c r="E789" s="2"/>
      <c r="F789" s="2"/>
      <c r="G789" s="2"/>
      <c r="H789" s="2"/>
      <c r="I789" s="2"/>
      <c r="J789" s="2"/>
      <c r="K789" s="2"/>
      <c r="L789" s="2"/>
      <c r="M789" s="2"/>
      <c r="N789" s="126"/>
      <c r="O789" s="126"/>
      <c r="P789" s="126"/>
      <c r="Q789" s="2"/>
    </row>
    <row r="790" spans="2:17" customFormat="1" ht="15" hidden="1">
      <c r="B790" s="2"/>
      <c r="C790" s="206"/>
      <c r="D790" s="2"/>
      <c r="E790" s="2"/>
      <c r="F790" s="2"/>
      <c r="G790" s="2"/>
      <c r="H790" s="2"/>
      <c r="I790" s="2"/>
      <c r="J790" s="2"/>
      <c r="K790" s="2"/>
      <c r="L790" s="2"/>
      <c r="M790" s="2"/>
      <c r="N790" s="126"/>
      <c r="O790" s="126"/>
      <c r="P790" s="126"/>
      <c r="Q790" s="2"/>
    </row>
    <row r="791" spans="2:17" customFormat="1" ht="15" hidden="1">
      <c r="B791" s="2"/>
      <c r="C791" s="206"/>
      <c r="D791" s="2"/>
      <c r="E791" s="2"/>
      <c r="F791" s="2"/>
      <c r="G791" s="2"/>
      <c r="H791" s="2"/>
      <c r="I791" s="2"/>
      <c r="J791" s="2"/>
      <c r="K791" s="2"/>
      <c r="L791" s="2"/>
      <c r="M791" s="2"/>
      <c r="N791" s="126"/>
      <c r="O791" s="126"/>
      <c r="P791" s="126"/>
      <c r="Q791" s="2"/>
    </row>
    <row r="792" spans="2:17" customFormat="1" ht="15" hidden="1">
      <c r="B792" s="2"/>
      <c r="C792" s="206"/>
      <c r="D792" s="2"/>
      <c r="E792" s="2"/>
      <c r="F792" s="2"/>
      <c r="G792" s="2"/>
      <c r="H792" s="2"/>
      <c r="I792" s="2"/>
      <c r="J792" s="2"/>
      <c r="K792" s="2"/>
      <c r="L792" s="2"/>
      <c r="M792" s="2"/>
      <c r="N792" s="126"/>
      <c r="O792" s="126"/>
      <c r="P792" s="126"/>
      <c r="Q792" s="2"/>
    </row>
    <row r="793" spans="2:17" customFormat="1" ht="15" hidden="1">
      <c r="B793" s="2"/>
      <c r="C793" s="206"/>
      <c r="D793" s="2"/>
      <c r="E793" s="2"/>
      <c r="F793" s="2"/>
      <c r="G793" s="2"/>
      <c r="H793" s="2"/>
      <c r="I793" s="2"/>
      <c r="J793" s="2"/>
      <c r="K793" s="2"/>
      <c r="L793" s="2"/>
      <c r="M793" s="2"/>
      <c r="N793" s="126"/>
      <c r="O793" s="126"/>
      <c r="P793" s="126"/>
      <c r="Q793" s="2"/>
    </row>
    <row r="794" spans="2:17" customFormat="1" ht="15" hidden="1">
      <c r="B794" s="2"/>
      <c r="C794" s="206"/>
      <c r="D794" s="2"/>
      <c r="E794" s="2"/>
      <c r="F794" s="2"/>
      <c r="G794" s="2"/>
      <c r="H794" s="2"/>
      <c r="I794" s="2"/>
      <c r="J794" s="2"/>
      <c r="K794" s="2"/>
      <c r="L794" s="2"/>
      <c r="M794" s="2"/>
      <c r="N794" s="126"/>
      <c r="O794" s="126"/>
      <c r="P794" s="126"/>
      <c r="Q794" s="2"/>
    </row>
    <row r="795" spans="2:17" customFormat="1" ht="15" hidden="1">
      <c r="B795" s="2"/>
      <c r="C795" s="206"/>
      <c r="D795" s="2"/>
      <c r="E795" s="2"/>
      <c r="F795" s="2"/>
      <c r="G795" s="2"/>
      <c r="H795" s="2"/>
      <c r="I795" s="2"/>
      <c r="J795" s="2"/>
      <c r="K795" s="2"/>
      <c r="L795" s="2"/>
      <c r="M795" s="2"/>
      <c r="N795" s="126"/>
      <c r="O795" s="126"/>
      <c r="P795" s="126"/>
      <c r="Q795" s="2"/>
    </row>
    <row r="796" spans="2:17" customFormat="1" ht="15" hidden="1">
      <c r="B796" s="2"/>
      <c r="C796" s="206"/>
      <c r="D796" s="2"/>
      <c r="E796" s="2"/>
      <c r="F796" s="2"/>
      <c r="G796" s="2"/>
      <c r="H796" s="2"/>
      <c r="I796" s="2"/>
      <c r="J796" s="2"/>
      <c r="K796" s="2"/>
      <c r="L796" s="2"/>
      <c r="M796" s="2"/>
      <c r="N796" s="126"/>
      <c r="O796" s="126"/>
      <c r="P796" s="126"/>
      <c r="Q796" s="2"/>
    </row>
    <row r="797" spans="2:17" customFormat="1" ht="15" hidden="1">
      <c r="B797" s="2"/>
      <c r="C797" s="206"/>
      <c r="D797" s="2"/>
      <c r="E797" s="2"/>
      <c r="F797" s="2"/>
      <c r="G797" s="2"/>
      <c r="H797" s="2"/>
      <c r="I797" s="2"/>
      <c r="J797" s="2"/>
      <c r="K797" s="2"/>
      <c r="L797" s="2"/>
      <c r="M797" s="2"/>
      <c r="N797" s="126"/>
      <c r="O797" s="126"/>
      <c r="P797" s="126"/>
      <c r="Q797" s="2"/>
    </row>
    <row r="798" spans="2:17" customFormat="1" ht="15" hidden="1">
      <c r="B798" s="2"/>
      <c r="C798" s="206"/>
      <c r="D798" s="2"/>
      <c r="E798" s="2"/>
      <c r="F798" s="2"/>
      <c r="G798" s="2"/>
      <c r="H798" s="2"/>
      <c r="I798" s="2"/>
      <c r="J798" s="2"/>
      <c r="K798" s="2"/>
      <c r="L798" s="2"/>
      <c r="M798" s="2"/>
      <c r="N798" s="126"/>
      <c r="O798" s="126"/>
      <c r="P798" s="126"/>
      <c r="Q798" s="2"/>
    </row>
    <row r="799" spans="2:17" customFormat="1" ht="15" hidden="1">
      <c r="B799" s="2"/>
      <c r="C799" s="206"/>
      <c r="D799" s="2"/>
      <c r="E799" s="2"/>
      <c r="F799" s="2"/>
      <c r="G799" s="2"/>
      <c r="H799" s="2"/>
      <c r="I799" s="2"/>
      <c r="J799" s="2"/>
      <c r="K799" s="2"/>
      <c r="L799" s="2"/>
      <c r="M799" s="2"/>
      <c r="N799" s="126"/>
      <c r="O799" s="126"/>
      <c r="P799" s="126"/>
      <c r="Q799" s="2"/>
    </row>
    <row r="800" spans="2:17" customFormat="1" ht="15" hidden="1">
      <c r="B800" s="2"/>
      <c r="C800" s="206"/>
      <c r="D800" s="2"/>
      <c r="E800" s="2"/>
      <c r="F800" s="2"/>
      <c r="G800" s="2"/>
      <c r="H800" s="2"/>
      <c r="I800" s="2"/>
      <c r="J800" s="2"/>
      <c r="K800" s="2"/>
      <c r="L800" s="2"/>
      <c r="M800" s="2"/>
      <c r="N800" s="126"/>
      <c r="O800" s="126"/>
      <c r="P800" s="126"/>
      <c r="Q800" s="2"/>
    </row>
    <row r="801" spans="2:17" customFormat="1" ht="15" hidden="1">
      <c r="B801" s="2"/>
      <c r="C801" s="206"/>
      <c r="D801" s="2"/>
      <c r="E801" s="2"/>
      <c r="F801" s="2"/>
      <c r="G801" s="2"/>
      <c r="H801" s="2"/>
      <c r="I801" s="2"/>
      <c r="J801" s="2"/>
      <c r="K801" s="2"/>
      <c r="L801" s="2"/>
      <c r="M801" s="2"/>
      <c r="N801" s="126"/>
      <c r="O801" s="126"/>
      <c r="P801" s="126"/>
      <c r="Q801" s="2"/>
    </row>
    <row r="802" spans="2:17" customFormat="1" ht="15" hidden="1">
      <c r="B802" s="2"/>
      <c r="C802" s="206"/>
      <c r="D802" s="2"/>
      <c r="E802" s="2"/>
      <c r="F802" s="2"/>
      <c r="G802" s="2"/>
      <c r="H802" s="2"/>
      <c r="I802" s="2"/>
      <c r="J802" s="2"/>
      <c r="K802" s="2"/>
      <c r="L802" s="2"/>
      <c r="M802" s="2"/>
      <c r="N802" s="126"/>
      <c r="O802" s="126"/>
      <c r="P802" s="126"/>
      <c r="Q802" s="2"/>
    </row>
    <row r="803" spans="2:17" customFormat="1" ht="15" hidden="1">
      <c r="B803" s="2"/>
      <c r="C803" s="206"/>
      <c r="D803" s="2"/>
      <c r="E803" s="2"/>
      <c r="F803" s="2"/>
      <c r="G803" s="2"/>
      <c r="H803" s="2"/>
      <c r="I803" s="2"/>
      <c r="J803" s="2"/>
      <c r="K803" s="2"/>
      <c r="L803" s="2"/>
      <c r="M803" s="2"/>
      <c r="N803" s="126"/>
      <c r="O803" s="126"/>
      <c r="P803" s="126"/>
      <c r="Q803" s="2"/>
    </row>
    <row r="804" spans="2:17" customFormat="1" ht="15" hidden="1">
      <c r="B804" s="2"/>
      <c r="C804" s="206"/>
      <c r="D804" s="2"/>
      <c r="E804" s="2"/>
      <c r="F804" s="2"/>
      <c r="G804" s="2"/>
      <c r="H804" s="2"/>
      <c r="I804" s="2"/>
      <c r="J804" s="2"/>
      <c r="K804" s="2"/>
      <c r="L804" s="2"/>
      <c r="M804" s="2"/>
      <c r="N804" s="126"/>
      <c r="O804" s="126"/>
      <c r="P804" s="126"/>
      <c r="Q804" s="2"/>
    </row>
    <row r="805" spans="2:17" customFormat="1" ht="15" hidden="1">
      <c r="B805" s="2"/>
      <c r="C805" s="206"/>
      <c r="D805" s="2"/>
      <c r="E805" s="2"/>
      <c r="F805" s="2"/>
      <c r="G805" s="2"/>
      <c r="H805" s="2"/>
      <c r="I805" s="2"/>
      <c r="J805" s="2"/>
      <c r="K805" s="2"/>
      <c r="L805" s="2"/>
      <c r="M805" s="2"/>
      <c r="N805" s="126"/>
      <c r="O805" s="126"/>
      <c r="P805" s="126"/>
      <c r="Q805" s="2"/>
    </row>
    <row r="806" spans="2:17" customFormat="1" ht="15" hidden="1">
      <c r="B806" s="2"/>
      <c r="C806" s="206"/>
      <c r="D806" s="2"/>
      <c r="E806" s="2"/>
      <c r="F806" s="2"/>
      <c r="G806" s="2"/>
      <c r="H806" s="2"/>
      <c r="I806" s="2"/>
      <c r="J806" s="2"/>
      <c r="K806" s="2"/>
      <c r="L806" s="2"/>
      <c r="M806" s="2"/>
      <c r="N806" s="126"/>
      <c r="O806" s="126"/>
      <c r="P806" s="126"/>
      <c r="Q806" s="2"/>
    </row>
    <row r="807" spans="2:17" customFormat="1" ht="15" hidden="1">
      <c r="B807" s="2"/>
      <c r="C807" s="206"/>
      <c r="D807" s="2"/>
      <c r="E807" s="2"/>
      <c r="F807" s="2"/>
      <c r="G807" s="2"/>
      <c r="H807" s="2"/>
      <c r="I807" s="2"/>
      <c r="J807" s="2"/>
      <c r="K807" s="2"/>
      <c r="L807" s="2"/>
      <c r="M807" s="2"/>
      <c r="N807" s="126"/>
      <c r="O807" s="126"/>
      <c r="P807" s="126"/>
      <c r="Q807" s="2"/>
    </row>
    <row r="808" spans="2:17" customFormat="1" ht="15" hidden="1">
      <c r="B808" s="2"/>
      <c r="C808" s="206"/>
      <c r="D808" s="2"/>
      <c r="E808" s="2"/>
      <c r="F808" s="2"/>
      <c r="G808" s="2"/>
      <c r="H808" s="2"/>
      <c r="I808" s="2"/>
      <c r="J808" s="2"/>
      <c r="K808" s="2"/>
      <c r="L808" s="2"/>
      <c r="M808" s="2"/>
      <c r="N808" s="126"/>
      <c r="O808" s="126"/>
      <c r="P808" s="126"/>
      <c r="Q808" s="2"/>
    </row>
    <row r="809" spans="2:17" customFormat="1" ht="15" hidden="1">
      <c r="B809" s="2"/>
      <c r="C809" s="206"/>
      <c r="D809" s="2"/>
      <c r="E809" s="2"/>
      <c r="F809" s="2"/>
      <c r="G809" s="2"/>
      <c r="H809" s="2"/>
      <c r="I809" s="2"/>
      <c r="J809" s="2"/>
      <c r="K809" s="2"/>
      <c r="L809" s="2"/>
      <c r="M809" s="2"/>
      <c r="N809" s="126"/>
      <c r="O809" s="126"/>
      <c r="P809" s="126"/>
      <c r="Q809" s="2"/>
    </row>
    <row r="810" spans="2:17" customFormat="1" ht="15" hidden="1">
      <c r="B810" s="2"/>
      <c r="C810" s="206"/>
      <c r="D810" s="2"/>
      <c r="E810" s="2"/>
      <c r="F810" s="2"/>
      <c r="G810" s="2"/>
      <c r="H810" s="2"/>
      <c r="I810" s="2"/>
      <c r="J810" s="2"/>
      <c r="K810" s="2"/>
      <c r="L810" s="2"/>
      <c r="M810" s="2"/>
      <c r="N810" s="126"/>
      <c r="O810" s="126"/>
      <c r="P810" s="126"/>
      <c r="Q810" s="2"/>
    </row>
    <row r="811" spans="2:17" customFormat="1" ht="15" hidden="1">
      <c r="B811" s="2"/>
      <c r="C811" s="206"/>
      <c r="D811" s="2"/>
      <c r="E811" s="2"/>
      <c r="F811" s="2"/>
      <c r="G811" s="2"/>
      <c r="H811" s="2"/>
      <c r="I811" s="2"/>
      <c r="J811" s="2"/>
      <c r="K811" s="2"/>
      <c r="L811" s="2"/>
      <c r="M811" s="2"/>
      <c r="N811" s="126"/>
      <c r="O811" s="126"/>
      <c r="P811" s="126"/>
      <c r="Q811" s="2"/>
    </row>
    <row r="812" spans="2:17" customFormat="1" ht="15" hidden="1">
      <c r="B812" s="2"/>
      <c r="C812" s="206"/>
      <c r="D812" s="2"/>
      <c r="E812" s="2"/>
      <c r="F812" s="2"/>
      <c r="G812" s="2"/>
      <c r="H812" s="2"/>
      <c r="I812" s="2"/>
      <c r="J812" s="2"/>
      <c r="K812" s="2"/>
      <c r="L812" s="2"/>
      <c r="M812" s="2"/>
      <c r="N812" s="126"/>
      <c r="O812" s="126"/>
      <c r="P812" s="126"/>
      <c r="Q812" s="2"/>
    </row>
    <row r="813" spans="2:17" customFormat="1" ht="15" hidden="1">
      <c r="B813" s="2"/>
      <c r="C813" s="206"/>
      <c r="D813" s="2"/>
      <c r="E813" s="2"/>
      <c r="F813" s="2"/>
      <c r="G813" s="2"/>
      <c r="H813" s="2"/>
      <c r="I813" s="2"/>
      <c r="J813" s="2"/>
      <c r="K813" s="2"/>
      <c r="L813" s="2"/>
      <c r="M813" s="2"/>
      <c r="N813" s="126"/>
      <c r="O813" s="126"/>
      <c r="P813" s="126"/>
      <c r="Q813" s="2"/>
    </row>
    <row r="814" spans="2:17" customFormat="1" ht="15" hidden="1">
      <c r="B814" s="2"/>
      <c r="C814" s="206"/>
      <c r="D814" s="2"/>
      <c r="E814" s="2"/>
      <c r="F814" s="2"/>
      <c r="G814" s="2"/>
      <c r="H814" s="2"/>
      <c r="I814" s="2"/>
      <c r="J814" s="2"/>
      <c r="K814" s="2"/>
      <c r="L814" s="2"/>
      <c r="M814" s="2"/>
      <c r="N814" s="126"/>
      <c r="O814" s="126"/>
      <c r="P814" s="126"/>
      <c r="Q814" s="2"/>
    </row>
    <row r="815" spans="2:17" customFormat="1" ht="15" hidden="1">
      <c r="B815" s="2"/>
      <c r="C815" s="206"/>
      <c r="D815" s="2"/>
      <c r="E815" s="2"/>
      <c r="F815" s="2"/>
      <c r="G815" s="2"/>
      <c r="H815" s="2"/>
      <c r="I815" s="2"/>
      <c r="J815" s="2"/>
      <c r="K815" s="2"/>
      <c r="L815" s="2"/>
      <c r="M815" s="2"/>
      <c r="N815" s="126"/>
      <c r="O815" s="126"/>
      <c r="P815" s="126"/>
      <c r="Q815" s="2"/>
    </row>
    <row r="816" spans="2:17" customFormat="1" ht="15" hidden="1">
      <c r="B816" s="2"/>
      <c r="C816" s="206"/>
      <c r="D816" s="2"/>
      <c r="E816" s="2"/>
      <c r="F816" s="2"/>
      <c r="G816" s="2"/>
      <c r="H816" s="2"/>
      <c r="I816" s="2"/>
      <c r="J816" s="2"/>
      <c r="K816" s="2"/>
      <c r="L816" s="2"/>
      <c r="M816" s="2"/>
      <c r="N816" s="126"/>
      <c r="O816" s="126"/>
      <c r="P816" s="126"/>
      <c r="Q816" s="2"/>
    </row>
    <row r="817" spans="2:17" customFormat="1" ht="15" hidden="1">
      <c r="B817" s="2"/>
      <c r="C817" s="206"/>
      <c r="D817" s="2"/>
      <c r="E817" s="2"/>
      <c r="F817" s="2"/>
      <c r="G817" s="2"/>
      <c r="H817" s="2"/>
      <c r="I817" s="2"/>
      <c r="J817" s="2"/>
      <c r="K817" s="2"/>
      <c r="L817" s="2"/>
      <c r="M817" s="2"/>
      <c r="N817" s="126"/>
      <c r="O817" s="126"/>
      <c r="P817" s="126"/>
      <c r="Q817" s="2"/>
    </row>
    <row r="818" spans="2:17" customFormat="1" ht="15" hidden="1">
      <c r="B818" s="2"/>
      <c r="C818" s="206"/>
      <c r="D818" s="2"/>
      <c r="E818" s="2"/>
      <c r="F818" s="2"/>
      <c r="G818" s="2"/>
      <c r="H818" s="2"/>
      <c r="I818" s="2"/>
      <c r="J818" s="2"/>
      <c r="K818" s="2"/>
      <c r="L818" s="2"/>
      <c r="M818" s="2"/>
      <c r="N818" s="126"/>
      <c r="O818" s="126"/>
      <c r="P818" s="126"/>
      <c r="Q818" s="2"/>
    </row>
    <row r="819" spans="2:17" customFormat="1" ht="15" hidden="1">
      <c r="B819" s="2"/>
      <c r="C819" s="206"/>
      <c r="D819" s="2"/>
      <c r="E819" s="2"/>
      <c r="F819" s="2"/>
      <c r="G819" s="2"/>
      <c r="H819" s="2"/>
      <c r="I819" s="2"/>
      <c r="J819" s="2"/>
      <c r="K819" s="2"/>
      <c r="L819" s="2"/>
      <c r="M819" s="2"/>
      <c r="N819" s="126"/>
      <c r="O819" s="126"/>
      <c r="P819" s="126"/>
      <c r="Q819" s="2"/>
    </row>
    <row r="820" spans="2:17" customFormat="1" ht="15" hidden="1">
      <c r="B820" s="2"/>
      <c r="C820" s="206"/>
      <c r="D820" s="2"/>
      <c r="E820" s="2"/>
      <c r="F820" s="2"/>
      <c r="G820" s="2"/>
      <c r="H820" s="2"/>
      <c r="I820" s="2"/>
      <c r="J820" s="2"/>
      <c r="K820" s="2"/>
      <c r="L820" s="2"/>
      <c r="M820" s="2"/>
      <c r="N820" s="126"/>
      <c r="O820" s="126"/>
      <c r="P820" s="126"/>
      <c r="Q820" s="2"/>
    </row>
    <row r="821" spans="2:17" customFormat="1" ht="15" hidden="1">
      <c r="B821" s="2"/>
      <c r="C821" s="206"/>
      <c r="D821" s="2"/>
      <c r="E821" s="2"/>
      <c r="F821" s="2"/>
      <c r="G821" s="2"/>
      <c r="H821" s="2"/>
      <c r="I821" s="2"/>
      <c r="J821" s="2"/>
      <c r="K821" s="2"/>
      <c r="L821" s="2"/>
      <c r="M821" s="2"/>
      <c r="N821" s="126"/>
      <c r="O821" s="126"/>
      <c r="P821" s="126"/>
      <c r="Q821" s="2"/>
    </row>
    <row r="822" spans="2:17" customFormat="1" ht="15" hidden="1">
      <c r="B822" s="2"/>
      <c r="C822" s="206"/>
      <c r="D822" s="2"/>
      <c r="E822" s="2"/>
      <c r="F822" s="2"/>
      <c r="G822" s="2"/>
      <c r="H822" s="2"/>
      <c r="I822" s="2"/>
      <c r="J822" s="2"/>
      <c r="K822" s="2"/>
      <c r="L822" s="2"/>
      <c r="M822" s="2"/>
      <c r="N822" s="126"/>
      <c r="O822" s="126"/>
      <c r="P822" s="126"/>
      <c r="Q822" s="2"/>
    </row>
    <row r="823" spans="2:17" customFormat="1" ht="15" hidden="1">
      <c r="B823" s="2"/>
      <c r="C823" s="206"/>
      <c r="D823" s="2"/>
      <c r="E823" s="2"/>
      <c r="F823" s="2"/>
      <c r="G823" s="2"/>
      <c r="H823" s="2"/>
      <c r="I823" s="2"/>
      <c r="J823" s="2"/>
      <c r="K823" s="2"/>
      <c r="L823" s="2"/>
      <c r="M823" s="2"/>
      <c r="N823" s="126"/>
      <c r="O823" s="126"/>
      <c r="P823" s="126"/>
      <c r="Q823" s="2"/>
    </row>
    <row r="824" spans="2:17" customFormat="1" ht="15" hidden="1">
      <c r="B824" s="2"/>
      <c r="C824" s="206"/>
      <c r="D824" s="2"/>
      <c r="E824" s="2"/>
      <c r="F824" s="2"/>
      <c r="G824" s="2"/>
      <c r="H824" s="2"/>
      <c r="I824" s="2"/>
      <c r="J824" s="2"/>
      <c r="K824" s="2"/>
      <c r="L824" s="2"/>
      <c r="M824" s="2"/>
      <c r="N824" s="126"/>
      <c r="O824" s="126"/>
      <c r="P824" s="126"/>
      <c r="Q824" s="2"/>
    </row>
    <row r="825" spans="2:17" customFormat="1" ht="15" hidden="1">
      <c r="B825" s="2"/>
      <c r="C825" s="206"/>
      <c r="D825" s="2"/>
      <c r="E825" s="2"/>
      <c r="F825" s="2"/>
      <c r="G825" s="2"/>
      <c r="H825" s="2"/>
      <c r="I825" s="2"/>
      <c r="J825" s="2"/>
      <c r="K825" s="2"/>
      <c r="L825" s="2"/>
      <c r="M825" s="2"/>
      <c r="N825" s="126"/>
      <c r="O825" s="126"/>
      <c r="P825" s="126"/>
      <c r="Q825" s="2"/>
    </row>
    <row r="826" spans="2:17" customFormat="1" ht="15" hidden="1">
      <c r="B826" s="2"/>
      <c r="C826" s="206"/>
      <c r="D826" s="2"/>
      <c r="E826" s="2"/>
      <c r="F826" s="2"/>
      <c r="G826" s="2"/>
      <c r="H826" s="2"/>
      <c r="I826" s="2"/>
      <c r="J826" s="2"/>
      <c r="K826" s="2"/>
      <c r="L826" s="2"/>
      <c r="M826" s="2"/>
      <c r="N826" s="126"/>
      <c r="O826" s="126"/>
      <c r="P826" s="126"/>
      <c r="Q826" s="2"/>
    </row>
    <row r="827" spans="2:17" customFormat="1" ht="15" hidden="1">
      <c r="B827" s="2"/>
      <c r="C827" s="206"/>
      <c r="D827" s="2"/>
      <c r="E827" s="2"/>
      <c r="F827" s="2"/>
      <c r="G827" s="2"/>
      <c r="H827" s="2"/>
      <c r="I827" s="2"/>
      <c r="J827" s="2"/>
      <c r="K827" s="2"/>
      <c r="L827" s="2"/>
      <c r="M827" s="2"/>
      <c r="N827" s="126"/>
      <c r="O827" s="126"/>
      <c r="P827" s="126"/>
      <c r="Q827" s="2"/>
    </row>
    <row r="828" spans="2:17" customFormat="1" ht="15" hidden="1">
      <c r="B828" s="2"/>
      <c r="C828" s="206"/>
      <c r="D828" s="2"/>
      <c r="E828" s="2"/>
      <c r="F828" s="2"/>
      <c r="G828" s="2"/>
      <c r="H828" s="2"/>
      <c r="I828" s="2"/>
      <c r="J828" s="2"/>
      <c r="K828" s="2"/>
      <c r="L828" s="2"/>
      <c r="M828" s="2"/>
      <c r="N828" s="126"/>
      <c r="O828" s="126"/>
      <c r="P828" s="126"/>
      <c r="Q828" s="2"/>
    </row>
    <row r="829" spans="2:17" customFormat="1" ht="15" hidden="1">
      <c r="B829" s="2"/>
      <c r="C829" s="206"/>
      <c r="D829" s="2"/>
      <c r="E829" s="2"/>
      <c r="F829" s="2"/>
      <c r="G829" s="2"/>
      <c r="H829" s="2"/>
      <c r="I829" s="2"/>
      <c r="J829" s="2"/>
      <c r="K829" s="2"/>
      <c r="L829" s="2"/>
      <c r="M829" s="2"/>
      <c r="N829" s="126"/>
      <c r="O829" s="126"/>
      <c r="P829" s="126"/>
      <c r="Q829" s="2"/>
    </row>
    <row r="830" spans="2:17" customFormat="1" ht="15" hidden="1">
      <c r="B830" s="2"/>
      <c r="C830" s="206"/>
      <c r="D830" s="2"/>
      <c r="E830" s="2"/>
      <c r="F830" s="2"/>
      <c r="G830" s="2"/>
      <c r="H830" s="2"/>
      <c r="I830" s="2"/>
      <c r="J830" s="2"/>
      <c r="K830" s="2"/>
      <c r="L830" s="2"/>
      <c r="M830" s="2"/>
      <c r="N830" s="126"/>
      <c r="O830" s="126"/>
      <c r="P830" s="126"/>
      <c r="Q830" s="2"/>
    </row>
    <row r="831" spans="2:17" customFormat="1" ht="15" hidden="1">
      <c r="B831" s="2"/>
      <c r="C831" s="206"/>
      <c r="D831" s="2"/>
      <c r="E831" s="2"/>
      <c r="F831" s="2"/>
      <c r="G831" s="2"/>
      <c r="H831" s="2"/>
      <c r="I831" s="2"/>
      <c r="J831" s="2"/>
      <c r="K831" s="2"/>
      <c r="L831" s="2"/>
      <c r="M831" s="2"/>
      <c r="N831" s="126"/>
      <c r="O831" s="126"/>
      <c r="P831" s="126"/>
      <c r="Q831" s="2"/>
    </row>
    <row r="832" spans="2:17" customFormat="1" ht="15" hidden="1">
      <c r="B832" s="2"/>
      <c r="C832" s="206"/>
      <c r="D832" s="2"/>
      <c r="E832" s="2"/>
      <c r="F832" s="2"/>
      <c r="G832" s="2"/>
      <c r="H832" s="2"/>
      <c r="I832" s="2"/>
      <c r="J832" s="2"/>
      <c r="K832" s="2"/>
      <c r="L832" s="2"/>
      <c r="M832" s="2"/>
      <c r="N832" s="126"/>
      <c r="O832" s="126"/>
      <c r="P832" s="126"/>
      <c r="Q832" s="2"/>
    </row>
    <row r="833" spans="2:17" customFormat="1" ht="15" hidden="1">
      <c r="B833" s="2"/>
      <c r="C833" s="206"/>
      <c r="D833" s="2"/>
      <c r="E833" s="2"/>
      <c r="F833" s="2"/>
      <c r="G833" s="2"/>
      <c r="H833" s="2"/>
      <c r="I833" s="2"/>
      <c r="J833" s="2"/>
      <c r="K833" s="2"/>
      <c r="L833" s="2"/>
      <c r="M833" s="2"/>
      <c r="N833" s="126"/>
      <c r="O833" s="126"/>
      <c r="P833" s="126"/>
      <c r="Q833" s="2"/>
    </row>
    <row r="834" spans="2:17" customFormat="1" ht="15" hidden="1">
      <c r="B834" s="2"/>
      <c r="C834" s="206"/>
      <c r="D834" s="2"/>
      <c r="E834" s="2"/>
      <c r="F834" s="2"/>
      <c r="G834" s="2"/>
      <c r="H834" s="2"/>
      <c r="I834" s="2"/>
      <c r="J834" s="2"/>
      <c r="K834" s="2"/>
      <c r="L834" s="2"/>
      <c r="M834" s="2"/>
      <c r="N834" s="126"/>
      <c r="O834" s="126"/>
      <c r="P834" s="126"/>
      <c r="Q834" s="2"/>
    </row>
    <row r="835" spans="2:17" customFormat="1" ht="15" hidden="1">
      <c r="B835" s="2"/>
      <c r="C835" s="206"/>
      <c r="D835" s="2"/>
      <c r="E835" s="2"/>
      <c r="F835" s="2"/>
      <c r="G835" s="2"/>
      <c r="H835" s="2"/>
      <c r="I835" s="2"/>
      <c r="J835" s="2"/>
      <c r="K835" s="2"/>
      <c r="L835" s="2"/>
      <c r="M835" s="2"/>
      <c r="N835" s="126"/>
      <c r="O835" s="126"/>
      <c r="P835" s="126"/>
      <c r="Q835" s="2"/>
    </row>
    <row r="836" spans="2:17" customFormat="1" ht="15" hidden="1">
      <c r="B836" s="2"/>
      <c r="C836" s="206"/>
      <c r="D836" s="2"/>
      <c r="E836" s="2"/>
      <c r="F836" s="2"/>
      <c r="G836" s="2"/>
      <c r="H836" s="2"/>
      <c r="I836" s="2"/>
      <c r="J836" s="2"/>
      <c r="K836" s="2"/>
      <c r="L836" s="2"/>
      <c r="M836" s="2"/>
      <c r="N836" s="126"/>
      <c r="O836" s="126"/>
      <c r="P836" s="126"/>
      <c r="Q836" s="2"/>
    </row>
    <row r="837" spans="2:17" customFormat="1" ht="15" hidden="1">
      <c r="B837" s="2"/>
      <c r="C837" s="206"/>
      <c r="D837" s="2"/>
      <c r="E837" s="2"/>
      <c r="F837" s="2"/>
      <c r="G837" s="2"/>
      <c r="H837" s="2"/>
      <c r="I837" s="2"/>
      <c r="J837" s="2"/>
      <c r="K837" s="2"/>
      <c r="L837" s="2"/>
      <c r="M837" s="2"/>
      <c r="N837" s="126"/>
      <c r="O837" s="126"/>
      <c r="P837" s="126"/>
      <c r="Q837" s="2"/>
    </row>
    <row r="838" spans="2:17" customFormat="1" ht="15" hidden="1">
      <c r="B838" s="2"/>
      <c r="C838" s="206"/>
      <c r="D838" s="2"/>
      <c r="E838" s="2"/>
      <c r="F838" s="2"/>
      <c r="G838" s="2"/>
      <c r="H838" s="2"/>
      <c r="I838" s="2"/>
      <c r="J838" s="2"/>
      <c r="K838" s="2"/>
      <c r="L838" s="2"/>
      <c r="M838" s="2"/>
      <c r="N838" s="126"/>
      <c r="O838" s="126"/>
      <c r="P838" s="126"/>
      <c r="Q838" s="2"/>
    </row>
    <row r="839" spans="2:17" customFormat="1" ht="15" hidden="1">
      <c r="B839" s="2"/>
      <c r="C839" s="206"/>
      <c r="D839" s="2"/>
      <c r="E839" s="2"/>
      <c r="F839" s="2"/>
      <c r="G839" s="2"/>
      <c r="H839" s="2"/>
      <c r="I839" s="2"/>
      <c r="J839" s="2"/>
      <c r="K839" s="2"/>
      <c r="L839" s="2"/>
      <c r="M839" s="2"/>
      <c r="N839" s="126"/>
      <c r="O839" s="126"/>
      <c r="P839" s="126"/>
      <c r="Q839" s="2"/>
    </row>
    <row r="840" spans="2:17" customFormat="1" ht="15" hidden="1">
      <c r="B840" s="2"/>
      <c r="C840" s="206"/>
      <c r="D840" s="2"/>
      <c r="E840" s="2"/>
      <c r="F840" s="2"/>
      <c r="G840" s="2"/>
      <c r="H840" s="2"/>
      <c r="I840" s="2"/>
      <c r="J840" s="2"/>
      <c r="K840" s="2"/>
      <c r="L840" s="2"/>
      <c r="M840" s="2"/>
      <c r="N840" s="126"/>
      <c r="O840" s="126"/>
      <c r="P840" s="126"/>
      <c r="Q840" s="2"/>
    </row>
    <row r="841" spans="2:17" customFormat="1" ht="15" hidden="1">
      <c r="B841" s="2"/>
      <c r="C841" s="206"/>
      <c r="D841" s="2"/>
      <c r="E841" s="2"/>
      <c r="F841" s="2"/>
      <c r="G841" s="2"/>
      <c r="H841" s="2"/>
      <c r="I841" s="2"/>
      <c r="J841" s="2"/>
      <c r="K841" s="2"/>
      <c r="L841" s="2"/>
      <c r="M841" s="2"/>
      <c r="N841" s="126"/>
      <c r="O841" s="126"/>
      <c r="P841" s="126"/>
      <c r="Q841" s="2"/>
    </row>
    <row r="842" spans="2:17" customFormat="1" ht="15" hidden="1">
      <c r="B842" s="2"/>
      <c r="C842" s="206"/>
      <c r="D842" s="2"/>
      <c r="E842" s="2"/>
      <c r="F842" s="2"/>
      <c r="G842" s="2"/>
      <c r="H842" s="2"/>
      <c r="I842" s="2"/>
      <c r="J842" s="2"/>
      <c r="K842" s="2"/>
      <c r="L842" s="2"/>
      <c r="M842" s="2"/>
      <c r="N842" s="126"/>
      <c r="O842" s="126"/>
      <c r="P842" s="126"/>
      <c r="Q842" s="2"/>
    </row>
    <row r="843" spans="2:17" customFormat="1" ht="15" hidden="1">
      <c r="B843" s="2"/>
      <c r="C843" s="206"/>
      <c r="D843" s="2"/>
      <c r="E843" s="2"/>
      <c r="F843" s="2"/>
      <c r="G843" s="2"/>
      <c r="H843" s="2"/>
      <c r="I843" s="2"/>
      <c r="J843" s="2"/>
      <c r="K843" s="2"/>
      <c r="L843" s="2"/>
      <c r="M843" s="2"/>
      <c r="N843" s="126"/>
      <c r="O843" s="126"/>
      <c r="P843" s="126"/>
      <c r="Q843" s="2"/>
    </row>
    <row r="844" spans="2:17" customFormat="1" ht="15" hidden="1">
      <c r="B844" s="2"/>
      <c r="C844" s="206"/>
      <c r="D844" s="2"/>
      <c r="E844" s="2"/>
      <c r="F844" s="2"/>
      <c r="G844" s="2"/>
      <c r="H844" s="2"/>
      <c r="I844" s="2"/>
      <c r="J844" s="2"/>
      <c r="K844" s="2"/>
      <c r="L844" s="2"/>
      <c r="M844" s="2"/>
      <c r="N844" s="126"/>
      <c r="O844" s="126"/>
      <c r="P844" s="126"/>
      <c r="Q844" s="2"/>
    </row>
    <row r="845" spans="2:17" customFormat="1" ht="15" hidden="1">
      <c r="B845" s="2"/>
      <c r="C845" s="206"/>
      <c r="D845" s="2"/>
      <c r="E845" s="2"/>
      <c r="F845" s="2"/>
      <c r="G845" s="2"/>
      <c r="H845" s="2"/>
      <c r="I845" s="2"/>
      <c r="J845" s="2"/>
      <c r="K845" s="2"/>
      <c r="L845" s="2"/>
      <c r="M845" s="2"/>
      <c r="N845" s="126"/>
      <c r="O845" s="126"/>
      <c r="P845" s="126"/>
      <c r="Q845" s="2"/>
    </row>
    <row r="846" spans="2:17" customFormat="1" ht="15" hidden="1">
      <c r="B846" s="2"/>
      <c r="C846" s="206"/>
      <c r="D846" s="2"/>
      <c r="E846" s="2"/>
      <c r="F846" s="2"/>
      <c r="G846" s="2"/>
      <c r="H846" s="2"/>
      <c r="I846" s="2"/>
      <c r="J846" s="2"/>
      <c r="K846" s="2"/>
      <c r="L846" s="2"/>
      <c r="M846" s="2"/>
      <c r="N846" s="126"/>
      <c r="O846" s="126"/>
      <c r="P846" s="126"/>
      <c r="Q846" s="2"/>
    </row>
    <row r="847" spans="2:17" customFormat="1" ht="15" hidden="1">
      <c r="B847" s="2"/>
      <c r="C847" s="206"/>
      <c r="D847" s="2"/>
      <c r="E847" s="2"/>
      <c r="F847" s="2"/>
      <c r="G847" s="2"/>
      <c r="H847" s="2"/>
      <c r="I847" s="2"/>
      <c r="J847" s="2"/>
      <c r="K847" s="2"/>
      <c r="L847" s="2"/>
      <c r="M847" s="2"/>
      <c r="N847" s="126"/>
      <c r="O847" s="126"/>
      <c r="P847" s="126"/>
      <c r="Q847" s="2"/>
    </row>
    <row r="848" spans="2:17" customFormat="1" ht="15" hidden="1">
      <c r="B848" s="2"/>
      <c r="C848" s="206"/>
      <c r="D848" s="2"/>
      <c r="E848" s="2"/>
      <c r="F848" s="2"/>
      <c r="G848" s="2"/>
      <c r="H848" s="2"/>
      <c r="I848" s="2"/>
      <c r="J848" s="2"/>
      <c r="K848" s="2"/>
      <c r="L848" s="2"/>
      <c r="M848" s="2"/>
      <c r="N848" s="126"/>
      <c r="O848" s="126"/>
      <c r="P848" s="126"/>
      <c r="Q848" s="2"/>
    </row>
    <row r="849" spans="2:17" customFormat="1" ht="15" hidden="1">
      <c r="B849" s="2"/>
      <c r="C849" s="206"/>
      <c r="D849" s="2"/>
      <c r="E849" s="2"/>
      <c r="F849" s="2"/>
      <c r="G849" s="2"/>
      <c r="H849" s="2"/>
      <c r="I849" s="2"/>
      <c r="J849" s="2"/>
      <c r="K849" s="2"/>
      <c r="L849" s="2"/>
      <c r="M849" s="2"/>
      <c r="N849" s="126"/>
      <c r="O849" s="126"/>
      <c r="P849" s="126"/>
      <c r="Q849" s="2"/>
    </row>
    <row r="850" spans="2:17" customFormat="1" ht="15" hidden="1">
      <c r="B850" s="2"/>
      <c r="C850" s="206"/>
      <c r="D850" s="2"/>
      <c r="E850" s="2"/>
      <c r="F850" s="2"/>
      <c r="G850" s="2"/>
      <c r="H850" s="2"/>
      <c r="I850" s="2"/>
      <c r="J850" s="2"/>
      <c r="K850" s="2"/>
      <c r="L850" s="2"/>
      <c r="M850" s="2"/>
      <c r="N850" s="126"/>
      <c r="O850" s="126"/>
      <c r="P850" s="126"/>
      <c r="Q850" s="2"/>
    </row>
    <row r="851" spans="2:17" customFormat="1" ht="15" hidden="1">
      <c r="B851" s="2"/>
      <c r="C851" s="206"/>
      <c r="D851" s="2"/>
      <c r="E851" s="2"/>
      <c r="F851" s="2"/>
      <c r="G851" s="2"/>
      <c r="H851" s="2"/>
      <c r="I851" s="2"/>
      <c r="J851" s="2"/>
      <c r="K851" s="2"/>
      <c r="L851" s="2"/>
      <c r="M851" s="2"/>
      <c r="N851" s="126"/>
      <c r="O851" s="126"/>
      <c r="P851" s="126"/>
      <c r="Q851" s="2"/>
    </row>
    <row r="852" spans="2:17" customFormat="1" ht="15" hidden="1">
      <c r="B852" s="2"/>
      <c r="C852" s="206"/>
      <c r="D852" s="2"/>
      <c r="E852" s="2"/>
      <c r="F852" s="2"/>
      <c r="G852" s="2"/>
      <c r="H852" s="2"/>
      <c r="I852" s="2"/>
      <c r="J852" s="2"/>
      <c r="K852" s="2"/>
      <c r="L852" s="2"/>
      <c r="M852" s="2"/>
      <c r="N852" s="126"/>
      <c r="O852" s="126"/>
      <c r="P852" s="126"/>
      <c r="Q852" s="2"/>
    </row>
    <row r="853" spans="2:17" customFormat="1" ht="15" hidden="1">
      <c r="B853" s="2"/>
      <c r="C853" s="206"/>
      <c r="D853" s="2"/>
      <c r="E853" s="2"/>
      <c r="F853" s="2"/>
      <c r="G853" s="2"/>
      <c r="H853" s="2"/>
      <c r="I853" s="2"/>
      <c r="J853" s="2"/>
      <c r="K853" s="2"/>
      <c r="L853" s="2"/>
      <c r="M853" s="2"/>
      <c r="N853" s="126"/>
      <c r="O853" s="126"/>
      <c r="P853" s="126"/>
      <c r="Q853" s="2"/>
    </row>
    <row r="854" spans="2:17" customFormat="1" ht="15" hidden="1">
      <c r="B854" s="2"/>
      <c r="C854" s="206"/>
      <c r="D854" s="2"/>
      <c r="E854" s="2"/>
      <c r="F854" s="2"/>
      <c r="G854" s="2"/>
      <c r="H854" s="2"/>
      <c r="I854" s="2"/>
      <c r="J854" s="2"/>
      <c r="K854" s="2"/>
      <c r="L854" s="2"/>
      <c r="M854" s="2"/>
      <c r="N854" s="126"/>
      <c r="O854" s="126"/>
      <c r="P854" s="126"/>
      <c r="Q854" s="2"/>
    </row>
    <row r="855" spans="2:17" customFormat="1" ht="15" hidden="1">
      <c r="B855" s="2"/>
      <c r="C855" s="206"/>
      <c r="D855" s="2"/>
      <c r="E855" s="2"/>
      <c r="F855" s="2"/>
      <c r="G855" s="2"/>
      <c r="H855" s="2"/>
      <c r="I855" s="2"/>
      <c r="J855" s="2"/>
      <c r="K855" s="2"/>
      <c r="L855" s="2"/>
      <c r="M855" s="2"/>
      <c r="N855" s="126"/>
      <c r="O855" s="126"/>
      <c r="P855" s="126"/>
      <c r="Q855" s="2"/>
    </row>
    <row r="856" spans="2:17" customFormat="1" ht="15" hidden="1">
      <c r="B856" s="2"/>
      <c r="C856" s="206"/>
      <c r="D856" s="2"/>
      <c r="E856" s="2"/>
      <c r="F856" s="2"/>
      <c r="G856" s="2"/>
      <c r="H856" s="2"/>
      <c r="I856" s="2"/>
      <c r="J856" s="2"/>
      <c r="K856" s="2"/>
      <c r="L856" s="2"/>
      <c r="M856" s="2"/>
      <c r="N856" s="126"/>
      <c r="O856" s="126"/>
      <c r="P856" s="126"/>
      <c r="Q856" s="2"/>
    </row>
    <row r="857" spans="2:17" customFormat="1" ht="15" hidden="1">
      <c r="B857" s="2"/>
      <c r="C857" s="206"/>
      <c r="D857" s="2"/>
      <c r="E857" s="2"/>
      <c r="F857" s="2"/>
      <c r="G857" s="2"/>
      <c r="H857" s="2"/>
      <c r="I857" s="2"/>
      <c r="J857" s="2"/>
      <c r="K857" s="2"/>
      <c r="L857" s="2"/>
      <c r="M857" s="2"/>
      <c r="N857" s="126"/>
      <c r="O857" s="126"/>
      <c r="P857" s="126"/>
      <c r="Q857" s="2"/>
    </row>
    <row r="858" spans="2:17" customFormat="1" ht="15" hidden="1">
      <c r="B858" s="2"/>
      <c r="C858" s="206"/>
      <c r="D858" s="2"/>
      <c r="E858" s="2"/>
      <c r="F858" s="2"/>
      <c r="G858" s="2"/>
      <c r="H858" s="2"/>
      <c r="I858" s="2"/>
      <c r="J858" s="2"/>
      <c r="K858" s="2"/>
      <c r="L858" s="2"/>
      <c r="M858" s="2"/>
      <c r="N858" s="126"/>
      <c r="O858" s="126"/>
      <c r="P858" s="126"/>
      <c r="Q858" s="2"/>
    </row>
    <row r="859" spans="2:17" customFormat="1" ht="15" hidden="1">
      <c r="B859" s="2"/>
      <c r="C859" s="206"/>
      <c r="D859" s="2"/>
      <c r="E859" s="2"/>
      <c r="F859" s="2"/>
      <c r="G859" s="2"/>
      <c r="H859" s="2"/>
      <c r="I859" s="2"/>
      <c r="J859" s="2"/>
      <c r="K859" s="2"/>
      <c r="L859" s="2"/>
      <c r="M859" s="2"/>
      <c r="N859" s="126"/>
      <c r="O859" s="126"/>
      <c r="P859" s="126"/>
      <c r="Q859" s="2"/>
    </row>
    <row r="860" spans="2:17" customFormat="1" ht="15" hidden="1">
      <c r="B860" s="2"/>
      <c r="C860" s="206"/>
      <c r="D860" s="2"/>
      <c r="E860" s="2"/>
      <c r="F860" s="2"/>
      <c r="G860" s="2"/>
      <c r="H860" s="2"/>
      <c r="I860" s="2"/>
      <c r="J860" s="2"/>
      <c r="K860" s="2"/>
      <c r="L860" s="2"/>
      <c r="M860" s="2"/>
      <c r="N860" s="126"/>
      <c r="O860" s="126"/>
      <c r="P860" s="126"/>
      <c r="Q860" s="2"/>
    </row>
    <row r="861" spans="2:17" customFormat="1" ht="15" hidden="1">
      <c r="B861" s="2"/>
      <c r="C861" s="206"/>
      <c r="D861" s="2"/>
      <c r="E861" s="2"/>
      <c r="F861" s="2"/>
      <c r="G861" s="2"/>
      <c r="H861" s="2"/>
      <c r="I861" s="2"/>
      <c r="J861" s="2"/>
      <c r="K861" s="2"/>
      <c r="L861" s="2"/>
      <c r="M861" s="2"/>
      <c r="N861" s="126"/>
      <c r="O861" s="126"/>
      <c r="P861" s="126"/>
      <c r="Q861" s="2"/>
    </row>
    <row r="862" spans="2:17" customFormat="1" ht="15" hidden="1">
      <c r="B862" s="2"/>
      <c r="C862" s="206"/>
      <c r="D862" s="2"/>
      <c r="E862" s="2"/>
      <c r="F862" s="2"/>
      <c r="G862" s="2"/>
      <c r="H862" s="2"/>
      <c r="I862" s="2"/>
      <c r="J862" s="2"/>
      <c r="K862" s="2"/>
      <c r="L862" s="2"/>
      <c r="M862" s="2"/>
      <c r="N862" s="126"/>
      <c r="O862" s="126"/>
      <c r="P862" s="126"/>
      <c r="Q862" s="2"/>
    </row>
    <row r="863" spans="2:17" customFormat="1" ht="15" hidden="1">
      <c r="B863" s="2"/>
      <c r="C863" s="206"/>
      <c r="D863" s="2"/>
      <c r="E863" s="2"/>
      <c r="F863" s="2"/>
      <c r="G863" s="2"/>
      <c r="H863" s="2"/>
      <c r="I863" s="2"/>
      <c r="J863" s="2"/>
      <c r="K863" s="2"/>
      <c r="L863" s="2"/>
      <c r="M863" s="2"/>
      <c r="N863" s="126"/>
      <c r="O863" s="126"/>
      <c r="P863" s="126"/>
      <c r="Q863" s="2"/>
    </row>
    <row r="864" spans="2:17" customFormat="1" ht="15" hidden="1">
      <c r="B864" s="2"/>
      <c r="C864" s="206"/>
      <c r="D864" s="2"/>
      <c r="E864" s="2"/>
      <c r="F864" s="2"/>
      <c r="G864" s="2"/>
      <c r="H864" s="2"/>
      <c r="I864" s="2"/>
      <c r="J864" s="2"/>
      <c r="K864" s="2"/>
      <c r="L864" s="2"/>
      <c r="M864" s="2"/>
      <c r="N864" s="126"/>
      <c r="O864" s="126"/>
      <c r="P864" s="126"/>
      <c r="Q864" s="2"/>
    </row>
    <row r="865" spans="2:17" customFormat="1" ht="15" hidden="1">
      <c r="B865" s="2"/>
      <c r="C865" s="206"/>
      <c r="D865" s="2"/>
      <c r="E865" s="2"/>
      <c r="F865" s="2"/>
      <c r="G865" s="2"/>
      <c r="H865" s="2"/>
      <c r="I865" s="2"/>
      <c r="J865" s="2"/>
      <c r="K865" s="2"/>
      <c r="L865" s="2"/>
      <c r="M865" s="2"/>
      <c r="N865" s="126"/>
      <c r="O865" s="126"/>
      <c r="P865" s="126"/>
      <c r="Q865" s="2"/>
    </row>
    <row r="866" spans="2:17" customFormat="1" ht="15" hidden="1">
      <c r="B866" s="2"/>
      <c r="C866" s="206"/>
      <c r="D866" s="2"/>
      <c r="E866" s="2"/>
      <c r="F866" s="2"/>
      <c r="G866" s="2"/>
      <c r="H866" s="2"/>
      <c r="I866" s="2"/>
      <c r="J866" s="2"/>
      <c r="K866" s="2"/>
      <c r="L866" s="2"/>
      <c r="M866" s="2"/>
      <c r="N866" s="126"/>
      <c r="O866" s="126"/>
      <c r="P866" s="126"/>
      <c r="Q866" s="2"/>
    </row>
    <row r="867" spans="2:17" customFormat="1" ht="15" hidden="1">
      <c r="B867" s="2"/>
      <c r="C867" s="206"/>
      <c r="D867" s="2"/>
      <c r="E867" s="2"/>
      <c r="F867" s="2"/>
      <c r="G867" s="2"/>
      <c r="H867" s="2"/>
      <c r="I867" s="2"/>
      <c r="J867" s="2"/>
      <c r="K867" s="2"/>
      <c r="L867" s="2"/>
      <c r="M867" s="2"/>
      <c r="N867" s="126"/>
      <c r="O867" s="126"/>
      <c r="P867" s="126"/>
      <c r="Q867" s="2"/>
    </row>
    <row r="868" spans="2:17" customFormat="1" ht="15" hidden="1">
      <c r="B868" s="2"/>
      <c r="C868" s="206"/>
      <c r="D868" s="2"/>
      <c r="E868" s="2"/>
      <c r="F868" s="2"/>
      <c r="G868" s="2"/>
      <c r="H868" s="2"/>
      <c r="I868" s="2"/>
      <c r="J868" s="2"/>
      <c r="K868" s="2"/>
      <c r="L868" s="2"/>
      <c r="M868" s="2"/>
      <c r="N868" s="126"/>
      <c r="O868" s="126"/>
      <c r="P868" s="126"/>
      <c r="Q868" s="2"/>
    </row>
    <row r="869" spans="2:17" customFormat="1" ht="15" hidden="1">
      <c r="B869" s="2"/>
      <c r="C869" s="206"/>
      <c r="D869" s="2"/>
      <c r="E869" s="2"/>
      <c r="F869" s="2"/>
      <c r="G869" s="2"/>
      <c r="H869" s="2"/>
      <c r="I869" s="2"/>
      <c r="J869" s="2"/>
      <c r="K869" s="2"/>
      <c r="L869" s="2"/>
      <c r="M869" s="2"/>
      <c r="N869" s="126"/>
      <c r="O869" s="126"/>
      <c r="P869" s="126"/>
      <c r="Q869" s="2"/>
    </row>
    <row r="870" spans="2:17" customFormat="1" ht="15" hidden="1">
      <c r="B870" s="2"/>
      <c r="C870" s="206"/>
      <c r="D870" s="2"/>
      <c r="E870" s="2"/>
      <c r="F870" s="2"/>
      <c r="G870" s="2"/>
      <c r="H870" s="2"/>
      <c r="I870" s="2"/>
      <c r="J870" s="2"/>
      <c r="K870" s="2"/>
      <c r="L870" s="2"/>
      <c r="M870" s="2"/>
      <c r="N870" s="126"/>
      <c r="O870" s="126"/>
      <c r="P870" s="126"/>
      <c r="Q870" s="2"/>
    </row>
    <row r="871" spans="2:17" customFormat="1" ht="15" hidden="1">
      <c r="B871" s="2"/>
      <c r="C871" s="206"/>
      <c r="D871" s="2"/>
      <c r="E871" s="2"/>
      <c r="F871" s="2"/>
      <c r="G871" s="2"/>
      <c r="H871" s="2"/>
      <c r="I871" s="2"/>
      <c r="J871" s="2"/>
      <c r="K871" s="2"/>
      <c r="L871" s="2"/>
      <c r="M871" s="2"/>
      <c r="N871" s="126"/>
      <c r="O871" s="126"/>
      <c r="P871" s="126"/>
      <c r="Q871" s="2"/>
    </row>
    <row r="872" spans="2:17" customFormat="1" ht="15" hidden="1">
      <c r="B872" s="2"/>
      <c r="C872" s="206"/>
      <c r="D872" s="2"/>
      <c r="E872" s="2"/>
      <c r="F872" s="2"/>
      <c r="G872" s="2"/>
      <c r="H872" s="2"/>
      <c r="I872" s="2"/>
      <c r="J872" s="2"/>
      <c r="K872" s="2"/>
      <c r="L872" s="2"/>
      <c r="M872" s="2"/>
      <c r="N872" s="126"/>
      <c r="O872" s="126"/>
      <c r="P872" s="126"/>
      <c r="Q872" s="2"/>
    </row>
    <row r="873" spans="2:17" customFormat="1" ht="15" hidden="1">
      <c r="B873" s="2"/>
      <c r="C873" s="206"/>
      <c r="D873" s="2"/>
      <c r="E873" s="2"/>
      <c r="F873" s="2"/>
      <c r="G873" s="2"/>
      <c r="H873" s="2"/>
      <c r="I873" s="2"/>
      <c r="J873" s="2"/>
      <c r="K873" s="2"/>
      <c r="L873" s="2"/>
      <c r="M873" s="2"/>
      <c r="N873" s="126"/>
      <c r="O873" s="126"/>
      <c r="P873" s="126"/>
      <c r="Q873" s="2"/>
    </row>
    <row r="874" spans="2:17" customFormat="1" ht="15" hidden="1">
      <c r="B874" s="2"/>
      <c r="C874" s="206"/>
      <c r="D874" s="2"/>
      <c r="E874" s="2"/>
      <c r="F874" s="2"/>
      <c r="G874" s="2"/>
      <c r="H874" s="2"/>
      <c r="I874" s="2"/>
      <c r="J874" s="2"/>
      <c r="K874" s="2"/>
      <c r="L874" s="2"/>
      <c r="M874" s="2"/>
      <c r="N874" s="126"/>
      <c r="O874" s="126"/>
      <c r="P874" s="126"/>
      <c r="Q874" s="2"/>
    </row>
    <row r="875" spans="2:17" customFormat="1" ht="15" hidden="1">
      <c r="B875" s="2"/>
      <c r="C875" s="206"/>
      <c r="D875" s="2"/>
      <c r="E875" s="2"/>
      <c r="F875" s="2"/>
      <c r="G875" s="2"/>
      <c r="H875" s="2"/>
      <c r="I875" s="2"/>
      <c r="J875" s="2"/>
      <c r="K875" s="2"/>
      <c r="L875" s="2"/>
      <c r="M875" s="2"/>
      <c r="N875" s="126"/>
      <c r="O875" s="126"/>
      <c r="P875" s="126"/>
      <c r="Q875" s="2"/>
    </row>
    <row r="876" spans="2:17" customFormat="1" ht="15" hidden="1">
      <c r="B876" s="2"/>
      <c r="C876" s="206"/>
      <c r="D876" s="2"/>
      <c r="E876" s="2"/>
      <c r="F876" s="2"/>
      <c r="G876" s="2"/>
      <c r="H876" s="2"/>
      <c r="I876" s="2"/>
      <c r="J876" s="2"/>
      <c r="K876" s="2"/>
      <c r="L876" s="2"/>
      <c r="M876" s="2"/>
      <c r="N876" s="126"/>
      <c r="O876" s="126"/>
      <c r="P876" s="126"/>
      <c r="Q876" s="2"/>
    </row>
    <row r="877" spans="2:17" customFormat="1" ht="15" hidden="1">
      <c r="B877" s="2"/>
      <c r="C877" s="206"/>
      <c r="D877" s="2"/>
      <c r="E877" s="2"/>
      <c r="F877" s="2"/>
      <c r="G877" s="2"/>
      <c r="H877" s="2"/>
      <c r="I877" s="2"/>
      <c r="J877" s="2"/>
      <c r="K877" s="2"/>
      <c r="L877" s="2"/>
      <c r="M877" s="2"/>
      <c r="N877" s="126"/>
      <c r="O877" s="126"/>
      <c r="P877" s="126"/>
      <c r="Q877" s="2"/>
    </row>
    <row r="878" spans="2:17" customFormat="1" ht="15" hidden="1">
      <c r="B878" s="2"/>
      <c r="C878" s="206"/>
      <c r="D878" s="2"/>
      <c r="E878" s="2"/>
      <c r="F878" s="2"/>
      <c r="G878" s="2"/>
      <c r="H878" s="2"/>
      <c r="I878" s="2"/>
      <c r="J878" s="2"/>
      <c r="K878" s="2"/>
      <c r="L878" s="2"/>
      <c r="M878" s="2"/>
      <c r="N878" s="126"/>
      <c r="O878" s="126"/>
      <c r="P878" s="126"/>
      <c r="Q878" s="2"/>
    </row>
    <row r="879" spans="2:17" customFormat="1" ht="15" hidden="1">
      <c r="B879" s="2"/>
      <c r="C879" s="206"/>
      <c r="D879" s="2"/>
      <c r="E879" s="2"/>
      <c r="F879" s="2"/>
      <c r="G879" s="2"/>
      <c r="H879" s="2"/>
      <c r="I879" s="2"/>
      <c r="J879" s="2"/>
      <c r="K879" s="2"/>
      <c r="L879" s="2"/>
      <c r="M879" s="2"/>
      <c r="N879" s="126"/>
      <c r="O879" s="126"/>
      <c r="P879" s="126"/>
      <c r="Q879" s="2"/>
    </row>
    <row r="880" spans="2:17" customFormat="1" ht="15" hidden="1">
      <c r="B880" s="2"/>
      <c r="C880" s="206"/>
      <c r="D880" s="2"/>
      <c r="E880" s="2"/>
      <c r="F880" s="2"/>
      <c r="G880" s="2"/>
      <c r="H880" s="2"/>
      <c r="I880" s="2"/>
      <c r="J880" s="2"/>
      <c r="K880" s="2"/>
      <c r="L880" s="2"/>
      <c r="M880" s="2"/>
      <c r="N880" s="126"/>
      <c r="O880" s="126"/>
      <c r="P880" s="126"/>
      <c r="Q880" s="2"/>
    </row>
    <row r="881" spans="2:17" customFormat="1" ht="15" hidden="1">
      <c r="B881" s="2"/>
      <c r="C881" s="206"/>
      <c r="D881" s="2"/>
      <c r="E881" s="2"/>
      <c r="F881" s="2"/>
      <c r="G881" s="2"/>
      <c r="H881" s="2"/>
      <c r="I881" s="2"/>
      <c r="J881" s="2"/>
      <c r="K881" s="2"/>
      <c r="L881" s="2"/>
      <c r="M881" s="2"/>
      <c r="N881" s="126"/>
      <c r="O881" s="126"/>
      <c r="P881" s="126"/>
      <c r="Q881" s="2"/>
    </row>
    <row r="882" spans="2:17" customFormat="1" ht="15" hidden="1">
      <c r="B882" s="2"/>
      <c r="C882" s="206"/>
      <c r="D882" s="2"/>
      <c r="E882" s="2"/>
      <c r="F882" s="2"/>
      <c r="G882" s="2"/>
      <c r="H882" s="2"/>
      <c r="I882" s="2"/>
      <c r="J882" s="2"/>
      <c r="K882" s="2"/>
      <c r="L882" s="2"/>
      <c r="M882" s="2"/>
      <c r="N882" s="126"/>
      <c r="O882" s="126"/>
      <c r="P882" s="126"/>
      <c r="Q882" s="2"/>
    </row>
    <row r="883" spans="2:17" customFormat="1" ht="15" hidden="1">
      <c r="B883" s="2"/>
      <c r="C883" s="206"/>
      <c r="D883" s="2"/>
      <c r="E883" s="2"/>
      <c r="F883" s="2"/>
      <c r="G883" s="2"/>
      <c r="H883" s="2"/>
      <c r="I883" s="2"/>
      <c r="J883" s="2"/>
      <c r="K883" s="2"/>
      <c r="L883" s="2"/>
      <c r="M883" s="2"/>
      <c r="N883" s="126"/>
      <c r="O883" s="126"/>
      <c r="P883" s="126"/>
      <c r="Q883" s="2"/>
    </row>
    <row r="884" spans="2:17" customFormat="1" ht="15" hidden="1">
      <c r="B884" s="2"/>
      <c r="C884" s="206"/>
      <c r="D884" s="2"/>
      <c r="E884" s="2"/>
      <c r="F884" s="2"/>
      <c r="G884" s="2"/>
      <c r="H884" s="2"/>
      <c r="I884" s="2"/>
      <c r="J884" s="2"/>
      <c r="K884" s="2"/>
      <c r="L884" s="2"/>
      <c r="M884" s="2"/>
      <c r="N884" s="126"/>
      <c r="O884" s="126"/>
      <c r="P884" s="126"/>
      <c r="Q884" s="2"/>
    </row>
    <row r="885" spans="2:17" customFormat="1" ht="15" hidden="1">
      <c r="B885" s="2"/>
      <c r="C885" s="206"/>
      <c r="D885" s="2"/>
      <c r="E885" s="2"/>
      <c r="F885" s="2"/>
      <c r="G885" s="2"/>
      <c r="H885" s="2"/>
      <c r="I885" s="2"/>
      <c r="J885" s="2"/>
      <c r="K885" s="2"/>
      <c r="L885" s="2"/>
      <c r="M885" s="2"/>
      <c r="N885" s="126"/>
      <c r="O885" s="126"/>
      <c r="P885" s="126"/>
      <c r="Q885" s="2"/>
    </row>
    <row r="886" spans="2:17" customFormat="1" ht="15" hidden="1">
      <c r="B886" s="2"/>
      <c r="C886" s="206"/>
      <c r="D886" s="2"/>
      <c r="E886" s="2"/>
      <c r="F886" s="2"/>
      <c r="G886" s="2"/>
      <c r="H886" s="2"/>
      <c r="I886" s="2"/>
      <c r="J886" s="2"/>
      <c r="K886" s="2"/>
      <c r="L886" s="2"/>
      <c r="M886" s="2"/>
      <c r="N886" s="126"/>
      <c r="O886" s="126"/>
      <c r="P886" s="126"/>
      <c r="Q886" s="2"/>
    </row>
    <row r="887" spans="2:17" customFormat="1" ht="15" hidden="1">
      <c r="B887" s="2"/>
      <c r="C887" s="206"/>
      <c r="D887" s="2"/>
      <c r="E887" s="2"/>
      <c r="F887" s="2"/>
      <c r="G887" s="2"/>
      <c r="H887" s="2"/>
      <c r="I887" s="2"/>
      <c r="J887" s="2"/>
      <c r="K887" s="2"/>
      <c r="L887" s="2"/>
      <c r="M887" s="2"/>
      <c r="N887" s="126"/>
      <c r="O887" s="126"/>
      <c r="P887" s="126"/>
      <c r="Q887" s="2"/>
    </row>
    <row r="888" spans="2:17" customFormat="1" ht="15" hidden="1">
      <c r="B888" s="2"/>
      <c r="C888" s="206"/>
      <c r="D888" s="2"/>
      <c r="E888" s="2"/>
      <c r="F888" s="2"/>
      <c r="G888" s="2"/>
      <c r="H888" s="2"/>
      <c r="I888" s="2"/>
      <c r="J888" s="2"/>
      <c r="K888" s="2"/>
      <c r="L888" s="2"/>
      <c r="M888" s="2"/>
      <c r="N888" s="126"/>
      <c r="O888" s="126"/>
      <c r="P888" s="126"/>
      <c r="Q888" s="2"/>
    </row>
    <row r="889" spans="2:17" customFormat="1" ht="15" hidden="1">
      <c r="B889" s="2"/>
      <c r="C889" s="206"/>
      <c r="D889" s="2"/>
      <c r="E889" s="2"/>
      <c r="F889" s="2"/>
      <c r="G889" s="2"/>
      <c r="H889" s="2"/>
      <c r="I889" s="2"/>
      <c r="J889" s="2"/>
      <c r="K889" s="2"/>
      <c r="L889" s="2"/>
      <c r="M889" s="2"/>
      <c r="N889" s="126"/>
      <c r="O889" s="126"/>
      <c r="P889" s="126"/>
      <c r="Q889" s="2"/>
    </row>
    <row r="890" spans="2:17" customFormat="1" ht="15" hidden="1">
      <c r="B890" s="2"/>
      <c r="C890" s="206"/>
      <c r="D890" s="2"/>
      <c r="E890" s="2"/>
      <c r="F890" s="2"/>
      <c r="G890" s="2"/>
      <c r="H890" s="2"/>
      <c r="I890" s="2"/>
      <c r="J890" s="2"/>
      <c r="K890" s="2"/>
      <c r="L890" s="2"/>
      <c r="M890" s="2"/>
      <c r="N890" s="126"/>
      <c r="O890" s="126"/>
      <c r="P890" s="126"/>
      <c r="Q890" s="2"/>
    </row>
    <row r="891" spans="2:17" customFormat="1" ht="15" hidden="1">
      <c r="B891" s="2"/>
      <c r="C891" s="206"/>
      <c r="D891" s="2"/>
      <c r="E891" s="2"/>
      <c r="F891" s="2"/>
      <c r="G891" s="2"/>
      <c r="H891" s="2"/>
      <c r="I891" s="2"/>
      <c r="J891" s="2"/>
      <c r="K891" s="2"/>
      <c r="L891" s="2"/>
      <c r="M891" s="2"/>
      <c r="N891" s="126"/>
      <c r="O891" s="126"/>
      <c r="P891" s="126"/>
      <c r="Q891" s="2"/>
    </row>
    <row r="892" spans="2:17" customFormat="1" ht="15" hidden="1">
      <c r="B892" s="2"/>
      <c r="C892" s="206"/>
      <c r="D892" s="2"/>
      <c r="E892" s="2"/>
      <c r="F892" s="2"/>
      <c r="G892" s="2"/>
      <c r="H892" s="2"/>
      <c r="I892" s="2"/>
      <c r="J892" s="2"/>
      <c r="K892" s="2"/>
      <c r="L892" s="2"/>
      <c r="M892" s="2"/>
      <c r="N892" s="126"/>
      <c r="O892" s="126"/>
      <c r="P892" s="126"/>
      <c r="Q892" s="2"/>
    </row>
    <row r="893" spans="2:17" customFormat="1" ht="15" hidden="1">
      <c r="B893" s="2"/>
      <c r="C893" s="206"/>
      <c r="D893" s="2"/>
      <c r="E893" s="2"/>
      <c r="F893" s="2"/>
      <c r="G893" s="2"/>
      <c r="H893" s="2"/>
      <c r="I893" s="2"/>
      <c r="J893" s="2"/>
      <c r="K893" s="2"/>
      <c r="L893" s="2"/>
      <c r="M893" s="2"/>
      <c r="N893" s="126"/>
      <c r="O893" s="126"/>
      <c r="P893" s="126"/>
      <c r="Q893" s="2"/>
    </row>
    <row r="894" spans="2:17" customFormat="1" ht="15" hidden="1">
      <c r="B894" s="2"/>
      <c r="C894" s="206"/>
      <c r="D894" s="2"/>
      <c r="E894" s="2"/>
      <c r="F894" s="2"/>
      <c r="G894" s="2"/>
      <c r="H894" s="2"/>
      <c r="I894" s="2"/>
      <c r="J894" s="2"/>
      <c r="K894" s="2"/>
      <c r="L894" s="2"/>
      <c r="M894" s="2"/>
      <c r="N894" s="126"/>
      <c r="O894" s="126"/>
      <c r="P894" s="126"/>
      <c r="Q894" s="2"/>
    </row>
    <row r="895" spans="2:17" customFormat="1" ht="15" hidden="1">
      <c r="B895" s="2"/>
      <c r="C895" s="206"/>
      <c r="D895" s="2"/>
      <c r="E895" s="2"/>
      <c r="F895" s="2"/>
      <c r="G895" s="2"/>
      <c r="H895" s="2"/>
      <c r="I895" s="2"/>
      <c r="J895" s="2"/>
      <c r="K895" s="2"/>
      <c r="L895" s="2"/>
      <c r="M895" s="2"/>
      <c r="N895" s="126"/>
      <c r="O895" s="126"/>
      <c r="P895" s="126"/>
      <c r="Q895" s="2"/>
    </row>
    <row r="896" spans="2:17" customFormat="1" ht="15" hidden="1">
      <c r="B896" s="2"/>
      <c r="C896" s="206"/>
      <c r="D896" s="2"/>
      <c r="E896" s="2"/>
      <c r="F896" s="2"/>
      <c r="G896" s="2"/>
      <c r="H896" s="2"/>
      <c r="I896" s="2"/>
      <c r="J896" s="2"/>
      <c r="K896" s="2"/>
      <c r="L896" s="2"/>
      <c r="M896" s="2"/>
      <c r="N896" s="126"/>
      <c r="O896" s="126"/>
      <c r="P896" s="126"/>
      <c r="Q896" s="2"/>
    </row>
    <row r="897" spans="2:17" customFormat="1" ht="15" hidden="1">
      <c r="B897" s="2"/>
      <c r="C897" s="206"/>
      <c r="D897" s="2"/>
      <c r="E897" s="2"/>
      <c r="F897" s="2"/>
      <c r="G897" s="2"/>
      <c r="H897" s="2"/>
      <c r="I897" s="2"/>
      <c r="J897" s="2"/>
      <c r="K897" s="2"/>
      <c r="L897" s="2"/>
      <c r="M897" s="2"/>
      <c r="N897" s="126"/>
      <c r="O897" s="126"/>
      <c r="P897" s="126"/>
      <c r="Q897" s="2"/>
    </row>
    <row r="898" spans="2:17" customFormat="1" ht="15" hidden="1">
      <c r="B898" s="2"/>
      <c r="C898" s="206"/>
      <c r="D898" s="2"/>
      <c r="E898" s="2"/>
      <c r="F898" s="2"/>
      <c r="G898" s="2"/>
      <c r="H898" s="2"/>
      <c r="I898" s="2"/>
      <c r="J898" s="2"/>
      <c r="K898" s="2"/>
      <c r="L898" s="2"/>
      <c r="M898" s="2"/>
      <c r="N898" s="126"/>
      <c r="O898" s="126"/>
      <c r="P898" s="126"/>
      <c r="Q898" s="2"/>
    </row>
    <row r="899" spans="2:17" customFormat="1" ht="15" hidden="1">
      <c r="B899" s="2"/>
      <c r="C899" s="206"/>
      <c r="D899" s="2"/>
      <c r="E899" s="2"/>
      <c r="F899" s="2"/>
      <c r="G899" s="2"/>
      <c r="H899" s="2"/>
      <c r="I899" s="2"/>
      <c r="J899" s="2"/>
      <c r="K899" s="2"/>
      <c r="L899" s="2"/>
      <c r="M899" s="2"/>
      <c r="N899" s="126"/>
      <c r="O899" s="126"/>
      <c r="P899" s="126"/>
      <c r="Q899" s="2"/>
    </row>
    <row r="900" spans="2:17" customFormat="1" ht="15" hidden="1">
      <c r="B900" s="2"/>
      <c r="C900" s="206"/>
      <c r="D900" s="2"/>
      <c r="E900" s="2"/>
      <c r="F900" s="2"/>
      <c r="G900" s="2"/>
      <c r="H900" s="2"/>
      <c r="I900" s="2"/>
      <c r="J900" s="2"/>
      <c r="K900" s="2"/>
      <c r="L900" s="2"/>
      <c r="M900" s="2"/>
      <c r="N900" s="126"/>
      <c r="O900" s="126"/>
      <c r="P900" s="126"/>
      <c r="Q900" s="2"/>
    </row>
    <row r="901" spans="2:17" customFormat="1" ht="15" hidden="1">
      <c r="B901" s="2"/>
      <c r="C901" s="206"/>
      <c r="D901" s="2"/>
      <c r="E901" s="2"/>
      <c r="F901" s="2"/>
      <c r="G901" s="2"/>
      <c r="H901" s="2"/>
      <c r="I901" s="2"/>
      <c r="J901" s="2"/>
      <c r="K901" s="2"/>
      <c r="L901" s="2"/>
      <c r="M901" s="2"/>
      <c r="N901" s="126"/>
      <c r="O901" s="126"/>
      <c r="P901" s="126"/>
      <c r="Q901" s="2"/>
    </row>
    <row r="902" spans="2:17" customFormat="1" ht="15" hidden="1">
      <c r="B902" s="2"/>
      <c r="C902" s="206"/>
      <c r="D902" s="2"/>
      <c r="E902" s="2"/>
      <c r="F902" s="2"/>
      <c r="G902" s="2"/>
      <c r="H902" s="2"/>
      <c r="I902" s="2"/>
      <c r="J902" s="2"/>
      <c r="K902" s="2"/>
      <c r="L902" s="2"/>
      <c r="M902" s="2"/>
      <c r="N902" s="126"/>
      <c r="O902" s="126"/>
      <c r="P902" s="126"/>
      <c r="Q902" s="2"/>
    </row>
    <row r="903" spans="2:17" customFormat="1" ht="15" hidden="1">
      <c r="B903" s="2"/>
      <c r="C903" s="206"/>
      <c r="D903" s="2"/>
      <c r="E903" s="2"/>
      <c r="F903" s="2"/>
      <c r="G903" s="2"/>
      <c r="H903" s="2"/>
      <c r="I903" s="2"/>
      <c r="J903" s="2"/>
      <c r="K903" s="2"/>
      <c r="L903" s="2"/>
      <c r="M903" s="2"/>
      <c r="N903" s="126"/>
      <c r="O903" s="126"/>
      <c r="P903" s="126"/>
      <c r="Q903" s="2"/>
    </row>
    <row r="904" spans="2:17" customFormat="1" ht="15" hidden="1">
      <c r="B904" s="2"/>
      <c r="C904" s="206"/>
      <c r="D904" s="2"/>
      <c r="E904" s="2"/>
      <c r="F904" s="2"/>
      <c r="G904" s="2"/>
      <c r="H904" s="2"/>
      <c r="I904" s="2"/>
      <c r="J904" s="2"/>
      <c r="K904" s="2"/>
      <c r="L904" s="2"/>
      <c r="M904" s="2"/>
      <c r="N904" s="126"/>
      <c r="O904" s="126"/>
      <c r="P904" s="126"/>
      <c r="Q904" s="2"/>
    </row>
    <row r="905" spans="2:17" customFormat="1" ht="15" hidden="1">
      <c r="B905" s="2"/>
      <c r="C905" s="206"/>
      <c r="D905" s="2"/>
      <c r="E905" s="2"/>
      <c r="F905" s="2"/>
      <c r="G905" s="2"/>
      <c r="H905" s="2"/>
      <c r="I905" s="2"/>
      <c r="J905" s="2"/>
      <c r="K905" s="2"/>
      <c r="L905" s="2"/>
      <c r="M905" s="2"/>
      <c r="N905" s="126"/>
      <c r="O905" s="126"/>
      <c r="P905" s="126"/>
      <c r="Q905" s="2"/>
    </row>
    <row r="906" spans="2:17" customFormat="1" ht="15" hidden="1">
      <c r="B906" s="2"/>
      <c r="C906" s="206"/>
      <c r="D906" s="2"/>
      <c r="E906" s="2"/>
      <c r="F906" s="2"/>
      <c r="G906" s="2"/>
      <c r="H906" s="2"/>
      <c r="I906" s="2"/>
      <c r="J906" s="2"/>
      <c r="K906" s="2"/>
      <c r="L906" s="2"/>
      <c r="M906" s="2"/>
      <c r="N906" s="126"/>
      <c r="O906" s="126"/>
      <c r="P906" s="126"/>
      <c r="Q906" s="2"/>
    </row>
    <row r="907" spans="2:17" customFormat="1" ht="15" hidden="1">
      <c r="B907" s="2"/>
      <c r="C907" s="206"/>
      <c r="D907" s="2"/>
      <c r="E907" s="2"/>
      <c r="F907" s="2"/>
      <c r="G907" s="2"/>
      <c r="H907" s="2"/>
      <c r="I907" s="2"/>
      <c r="J907" s="2"/>
      <c r="K907" s="2"/>
      <c r="L907" s="2"/>
      <c r="M907" s="2"/>
      <c r="N907" s="126"/>
      <c r="O907" s="126"/>
      <c r="P907" s="126"/>
      <c r="Q907" s="2"/>
    </row>
    <row r="908" spans="2:17" customFormat="1" ht="15" hidden="1">
      <c r="B908" s="2"/>
      <c r="C908" s="206"/>
      <c r="D908" s="2"/>
      <c r="E908" s="2"/>
      <c r="F908" s="2"/>
      <c r="G908" s="2"/>
      <c r="H908" s="2"/>
      <c r="I908" s="2"/>
      <c r="J908" s="2"/>
      <c r="K908" s="2"/>
      <c r="L908" s="2"/>
      <c r="M908" s="2"/>
      <c r="N908" s="126"/>
      <c r="O908" s="126"/>
      <c r="P908" s="126"/>
      <c r="Q908" s="2"/>
    </row>
    <row r="909" spans="2:17" customFormat="1" ht="15" hidden="1">
      <c r="B909" s="2"/>
      <c r="C909" s="206"/>
      <c r="D909" s="2"/>
      <c r="E909" s="2"/>
      <c r="F909" s="2"/>
      <c r="G909" s="2"/>
      <c r="H909" s="2"/>
      <c r="I909" s="2"/>
      <c r="J909" s="2"/>
      <c r="K909" s="2"/>
      <c r="L909" s="2"/>
      <c r="M909" s="2"/>
      <c r="N909" s="126"/>
      <c r="O909" s="126"/>
      <c r="P909" s="126"/>
      <c r="Q909" s="2"/>
    </row>
    <row r="910" spans="2:17" customFormat="1" ht="15" hidden="1">
      <c r="B910" s="2"/>
      <c r="C910" s="206"/>
      <c r="D910" s="2"/>
      <c r="E910" s="2"/>
      <c r="F910" s="2"/>
      <c r="G910" s="2"/>
      <c r="H910" s="2"/>
      <c r="I910" s="2"/>
      <c r="J910" s="2"/>
      <c r="K910" s="2"/>
      <c r="L910" s="2"/>
      <c r="M910" s="2"/>
      <c r="N910" s="126"/>
      <c r="O910" s="126"/>
      <c r="P910" s="126"/>
      <c r="Q910" s="2"/>
    </row>
    <row r="911" spans="2:17" customFormat="1" ht="15" hidden="1">
      <c r="B911" s="2"/>
      <c r="C911" s="206"/>
      <c r="D911" s="2"/>
      <c r="E911" s="2"/>
      <c r="F911" s="2"/>
      <c r="G911" s="2"/>
      <c r="H911" s="2"/>
      <c r="I911" s="2"/>
      <c r="J911" s="2"/>
      <c r="K911" s="2"/>
      <c r="L911" s="2"/>
      <c r="M911" s="2"/>
      <c r="N911" s="126"/>
      <c r="O911" s="126"/>
      <c r="P911" s="126"/>
      <c r="Q911" s="2"/>
    </row>
    <row r="912" spans="2:17" customFormat="1" ht="15" hidden="1">
      <c r="B912" s="2"/>
      <c r="C912" s="206"/>
      <c r="D912" s="2"/>
      <c r="E912" s="2"/>
      <c r="F912" s="2"/>
      <c r="G912" s="2"/>
      <c r="H912" s="2"/>
      <c r="I912" s="2"/>
      <c r="J912" s="2"/>
      <c r="K912" s="2"/>
      <c r="L912" s="2"/>
      <c r="M912" s="2"/>
      <c r="N912" s="126"/>
      <c r="O912" s="126"/>
      <c r="P912" s="126"/>
      <c r="Q912" s="2"/>
    </row>
    <row r="913" spans="2:17" customFormat="1" ht="15" hidden="1">
      <c r="B913" s="2"/>
      <c r="C913" s="206"/>
      <c r="D913" s="2"/>
      <c r="E913" s="2"/>
      <c r="F913" s="2"/>
      <c r="G913" s="2"/>
      <c r="H913" s="2"/>
      <c r="I913" s="2"/>
      <c r="J913" s="2"/>
      <c r="K913" s="2"/>
      <c r="L913" s="2"/>
      <c r="M913" s="2"/>
      <c r="N913" s="126"/>
      <c r="O913" s="126"/>
      <c r="P913" s="126"/>
      <c r="Q913" s="2"/>
    </row>
    <row r="914" spans="2:17" customFormat="1" ht="15" hidden="1">
      <c r="B914" s="2"/>
      <c r="C914" s="206"/>
      <c r="D914" s="2"/>
      <c r="E914" s="2"/>
      <c r="F914" s="2"/>
      <c r="G914" s="2"/>
      <c r="H914" s="2"/>
      <c r="I914" s="2"/>
      <c r="J914" s="2"/>
      <c r="K914" s="2"/>
      <c r="L914" s="2"/>
      <c r="M914" s="2"/>
      <c r="N914" s="126"/>
      <c r="O914" s="126"/>
      <c r="P914" s="126"/>
      <c r="Q914" s="2"/>
    </row>
    <row r="915" spans="2:17" customFormat="1" ht="15" hidden="1">
      <c r="B915" s="2"/>
      <c r="C915" s="206"/>
      <c r="D915" s="2"/>
      <c r="E915" s="2"/>
      <c r="F915" s="2"/>
      <c r="G915" s="2"/>
      <c r="H915" s="2"/>
      <c r="I915" s="2"/>
      <c r="J915" s="2"/>
      <c r="K915" s="2"/>
      <c r="L915" s="2"/>
      <c r="M915" s="2"/>
      <c r="N915" s="126"/>
      <c r="O915" s="126"/>
      <c r="P915" s="126"/>
      <c r="Q915" s="2"/>
    </row>
    <row r="916" spans="2:17" customFormat="1" ht="15" hidden="1">
      <c r="B916" s="2"/>
      <c r="C916" s="206"/>
      <c r="D916" s="2"/>
      <c r="E916" s="2"/>
      <c r="F916" s="2"/>
      <c r="G916" s="2"/>
      <c r="H916" s="2"/>
      <c r="I916" s="2"/>
      <c r="J916" s="2"/>
      <c r="K916" s="2"/>
      <c r="L916" s="2"/>
      <c r="M916" s="2"/>
      <c r="N916" s="126"/>
      <c r="O916" s="126"/>
      <c r="P916" s="126"/>
      <c r="Q916" s="2"/>
    </row>
    <row r="917" spans="2:17" customFormat="1" ht="15" hidden="1">
      <c r="B917" s="2"/>
      <c r="C917" s="206"/>
      <c r="D917" s="2"/>
      <c r="E917" s="2"/>
      <c r="F917" s="2"/>
      <c r="G917" s="2"/>
      <c r="H917" s="2"/>
      <c r="I917" s="2"/>
      <c r="J917" s="2"/>
      <c r="K917" s="2"/>
      <c r="L917" s="2"/>
      <c r="M917" s="2"/>
      <c r="N917" s="126"/>
      <c r="O917" s="126"/>
      <c r="P917" s="126"/>
      <c r="Q917" s="2"/>
    </row>
    <row r="918" spans="2:17" customFormat="1" ht="15" hidden="1">
      <c r="B918" s="2"/>
      <c r="C918" s="206"/>
      <c r="D918" s="2"/>
      <c r="E918" s="2"/>
      <c r="F918" s="2"/>
      <c r="G918" s="2"/>
      <c r="H918" s="2"/>
      <c r="I918" s="2"/>
      <c r="J918" s="2"/>
      <c r="K918" s="2"/>
      <c r="L918" s="2"/>
      <c r="M918" s="2"/>
      <c r="N918" s="126"/>
      <c r="O918" s="126"/>
      <c r="P918" s="126"/>
      <c r="Q918" s="2"/>
    </row>
    <row r="919" spans="2:17" customFormat="1" ht="15" hidden="1">
      <c r="B919" s="2"/>
      <c r="C919" s="206"/>
      <c r="D919" s="2"/>
      <c r="E919" s="2"/>
      <c r="F919" s="2"/>
      <c r="G919" s="2"/>
      <c r="H919" s="2"/>
      <c r="I919" s="2"/>
      <c r="J919" s="2"/>
      <c r="K919" s="2"/>
      <c r="L919" s="2"/>
      <c r="M919" s="2"/>
      <c r="N919" s="126"/>
      <c r="O919" s="126"/>
      <c r="P919" s="126"/>
      <c r="Q919" s="2"/>
    </row>
    <row r="920" spans="2:17" customFormat="1" ht="15" hidden="1">
      <c r="B920" s="2"/>
      <c r="C920" s="206"/>
      <c r="D920" s="2"/>
      <c r="E920" s="2"/>
      <c r="F920" s="2"/>
      <c r="G920" s="2"/>
      <c r="H920" s="2"/>
      <c r="I920" s="2"/>
      <c r="J920" s="2"/>
      <c r="K920" s="2"/>
      <c r="L920" s="2"/>
      <c r="M920" s="2"/>
      <c r="N920" s="126"/>
      <c r="O920" s="126"/>
      <c r="P920" s="126"/>
      <c r="Q920" s="2"/>
    </row>
    <row r="921" spans="2:17" customFormat="1" ht="15" hidden="1">
      <c r="B921" s="2"/>
      <c r="C921" s="206"/>
      <c r="D921" s="2"/>
      <c r="E921" s="2"/>
      <c r="F921" s="2"/>
      <c r="G921" s="2"/>
      <c r="H921" s="2"/>
      <c r="I921" s="2"/>
      <c r="J921" s="2"/>
      <c r="K921" s="2"/>
      <c r="L921" s="2"/>
      <c r="M921" s="2"/>
      <c r="N921" s="126"/>
      <c r="O921" s="126"/>
      <c r="P921" s="126"/>
      <c r="Q921" s="2"/>
    </row>
    <row r="922" spans="2:17" customFormat="1" ht="15" hidden="1">
      <c r="B922" s="2"/>
      <c r="C922" s="206"/>
      <c r="D922" s="2"/>
      <c r="E922" s="2"/>
      <c r="F922" s="2"/>
      <c r="G922" s="2"/>
      <c r="H922" s="2"/>
      <c r="I922" s="2"/>
      <c r="J922" s="2"/>
      <c r="K922" s="2"/>
      <c r="L922" s="2"/>
      <c r="M922" s="2"/>
      <c r="N922" s="126"/>
      <c r="O922" s="126"/>
      <c r="P922" s="126"/>
      <c r="Q922" s="2"/>
    </row>
    <row r="923" spans="2:17" customFormat="1" ht="15" hidden="1">
      <c r="B923" s="2"/>
      <c r="C923" s="206"/>
      <c r="D923" s="2"/>
      <c r="E923" s="2"/>
      <c r="F923" s="2"/>
      <c r="G923" s="2"/>
      <c r="H923" s="2"/>
      <c r="I923" s="2"/>
      <c r="J923" s="2"/>
      <c r="K923" s="2"/>
      <c r="L923" s="2"/>
      <c r="M923" s="2"/>
      <c r="N923" s="126"/>
      <c r="O923" s="126"/>
      <c r="P923" s="126"/>
      <c r="Q923" s="2"/>
    </row>
    <row r="924" spans="2:17" customFormat="1" ht="15" hidden="1">
      <c r="B924" s="2"/>
      <c r="C924" s="206"/>
      <c r="D924" s="2"/>
      <c r="E924" s="2"/>
      <c r="F924" s="2"/>
      <c r="G924" s="2"/>
      <c r="H924" s="2"/>
      <c r="I924" s="2"/>
      <c r="J924" s="2"/>
      <c r="K924" s="2"/>
      <c r="L924" s="2"/>
      <c r="M924" s="2"/>
      <c r="N924" s="126"/>
      <c r="O924" s="126"/>
      <c r="P924" s="126"/>
      <c r="Q924" s="2"/>
    </row>
    <row r="925" spans="2:17" customFormat="1" ht="15" hidden="1">
      <c r="B925" s="2"/>
      <c r="C925" s="206"/>
      <c r="D925" s="2"/>
      <c r="E925" s="2"/>
      <c r="F925" s="2"/>
      <c r="G925" s="2"/>
      <c r="H925" s="2"/>
      <c r="I925" s="2"/>
      <c r="J925" s="2"/>
      <c r="K925" s="2"/>
      <c r="L925" s="2"/>
      <c r="M925" s="2"/>
      <c r="N925" s="126"/>
      <c r="O925" s="126"/>
      <c r="P925" s="126"/>
      <c r="Q925" s="2"/>
    </row>
    <row r="926" spans="2:17" customFormat="1" ht="15" hidden="1">
      <c r="B926" s="2"/>
      <c r="C926" s="206"/>
      <c r="D926" s="2"/>
      <c r="E926" s="2"/>
      <c r="F926" s="2"/>
      <c r="G926" s="2"/>
      <c r="H926" s="2"/>
      <c r="I926" s="2"/>
      <c r="J926" s="2"/>
      <c r="K926" s="2"/>
      <c r="L926" s="2"/>
      <c r="M926" s="2"/>
      <c r="N926" s="126"/>
      <c r="O926" s="126"/>
      <c r="P926" s="126"/>
      <c r="Q926" s="2"/>
    </row>
    <row r="927" spans="2:17" customFormat="1" ht="15" hidden="1">
      <c r="B927" s="2"/>
      <c r="C927" s="206"/>
      <c r="D927" s="2"/>
      <c r="E927" s="2"/>
      <c r="F927" s="2"/>
      <c r="G927" s="2"/>
      <c r="H927" s="2"/>
      <c r="I927" s="2"/>
      <c r="J927" s="2"/>
      <c r="K927" s="2"/>
      <c r="L927" s="2"/>
      <c r="M927" s="2"/>
      <c r="N927" s="126"/>
      <c r="O927" s="126"/>
      <c r="P927" s="126"/>
      <c r="Q927" s="2"/>
    </row>
    <row r="928" spans="2:17" customFormat="1" ht="15" hidden="1">
      <c r="B928" s="2"/>
      <c r="C928" s="206"/>
      <c r="D928" s="2"/>
      <c r="E928" s="2"/>
      <c r="F928" s="2"/>
      <c r="G928" s="2"/>
      <c r="H928" s="2"/>
      <c r="I928" s="2"/>
      <c r="J928" s="2"/>
      <c r="K928" s="2"/>
      <c r="L928" s="2"/>
      <c r="M928" s="2"/>
      <c r="N928" s="126"/>
      <c r="O928" s="126"/>
      <c r="P928" s="126"/>
      <c r="Q928" s="2"/>
    </row>
    <row r="929" spans="2:17" customFormat="1" ht="15" hidden="1">
      <c r="B929" s="2"/>
      <c r="C929" s="206"/>
      <c r="D929" s="2"/>
      <c r="E929" s="2"/>
      <c r="F929" s="2"/>
      <c r="G929" s="2"/>
      <c r="H929" s="2"/>
      <c r="I929" s="2"/>
      <c r="J929" s="2"/>
      <c r="K929" s="2"/>
      <c r="L929" s="2"/>
      <c r="M929" s="2"/>
      <c r="N929" s="126"/>
      <c r="O929" s="126"/>
      <c r="P929" s="126"/>
      <c r="Q929" s="2"/>
    </row>
    <row r="930" spans="2:17" customFormat="1" ht="15" hidden="1">
      <c r="B930" s="2"/>
      <c r="C930" s="206"/>
      <c r="D930" s="2"/>
      <c r="E930" s="2"/>
      <c r="F930" s="2"/>
      <c r="G930" s="2"/>
      <c r="H930" s="2"/>
      <c r="I930" s="2"/>
      <c r="J930" s="2"/>
      <c r="K930" s="2"/>
      <c r="L930" s="2"/>
      <c r="M930" s="2"/>
      <c r="N930" s="126"/>
      <c r="O930" s="126"/>
      <c r="P930" s="126"/>
      <c r="Q930" s="2"/>
    </row>
    <row r="931" spans="2:17" customFormat="1" ht="15" hidden="1">
      <c r="B931" s="2"/>
      <c r="C931" s="206"/>
      <c r="D931" s="2"/>
      <c r="E931" s="2"/>
      <c r="F931" s="2"/>
      <c r="G931" s="2"/>
      <c r="H931" s="2"/>
      <c r="I931" s="2"/>
      <c r="J931" s="2"/>
      <c r="K931" s="2"/>
      <c r="L931" s="2"/>
      <c r="M931" s="2"/>
      <c r="N931" s="126"/>
      <c r="O931" s="126"/>
      <c r="P931" s="126"/>
      <c r="Q931" s="2"/>
    </row>
    <row r="932" spans="2:17" customFormat="1" ht="15" hidden="1">
      <c r="B932" s="2"/>
      <c r="C932" s="206"/>
      <c r="D932" s="2"/>
      <c r="E932" s="2"/>
      <c r="F932" s="2"/>
      <c r="G932" s="2"/>
      <c r="H932" s="2"/>
      <c r="I932" s="2"/>
      <c r="J932" s="2"/>
      <c r="K932" s="2"/>
      <c r="L932" s="2"/>
      <c r="M932" s="2"/>
      <c r="N932" s="126"/>
      <c r="O932" s="126"/>
      <c r="P932" s="126"/>
      <c r="Q932" s="2"/>
    </row>
    <row r="933" spans="2:17" customFormat="1" ht="15" hidden="1">
      <c r="B933" s="2"/>
      <c r="C933" s="206"/>
      <c r="D933" s="2"/>
      <c r="E933" s="2"/>
      <c r="F933" s="2"/>
      <c r="G933" s="2"/>
      <c r="H933" s="2"/>
      <c r="I933" s="2"/>
      <c r="J933" s="2"/>
      <c r="K933" s="2"/>
      <c r="L933" s="2"/>
      <c r="M933" s="2"/>
      <c r="N933" s="126"/>
      <c r="O933" s="126"/>
      <c r="P933" s="126"/>
      <c r="Q933" s="2"/>
    </row>
    <row r="934" spans="2:17" customFormat="1" ht="15" hidden="1">
      <c r="B934" s="2"/>
      <c r="C934" s="206"/>
      <c r="D934" s="2"/>
      <c r="E934" s="2"/>
      <c r="F934" s="2"/>
      <c r="G934" s="2"/>
      <c r="H934" s="2"/>
      <c r="I934" s="2"/>
      <c r="J934" s="2"/>
      <c r="K934" s="2"/>
      <c r="L934" s="2"/>
      <c r="M934" s="2"/>
      <c r="N934" s="126"/>
      <c r="O934" s="126"/>
      <c r="P934" s="126"/>
      <c r="Q934" s="2"/>
    </row>
    <row r="935" spans="2:17" customFormat="1" ht="15" hidden="1">
      <c r="B935" s="2"/>
      <c r="C935" s="206"/>
      <c r="D935" s="2"/>
      <c r="E935" s="2"/>
      <c r="F935" s="2"/>
      <c r="G935" s="2"/>
      <c r="H935" s="2"/>
      <c r="I935" s="2"/>
      <c r="J935" s="2"/>
      <c r="K935" s="2"/>
      <c r="L935" s="2"/>
      <c r="M935" s="2"/>
      <c r="N935" s="126"/>
      <c r="O935" s="126"/>
      <c r="P935" s="126"/>
      <c r="Q935" s="2"/>
    </row>
    <row r="936" spans="2:17" customFormat="1" ht="15" hidden="1">
      <c r="B936" s="2"/>
      <c r="C936" s="206"/>
      <c r="D936" s="2"/>
      <c r="E936" s="2"/>
      <c r="F936" s="2"/>
      <c r="G936" s="2"/>
      <c r="H936" s="2"/>
      <c r="I936" s="2"/>
      <c r="J936" s="2"/>
      <c r="K936" s="2"/>
      <c r="L936" s="2"/>
      <c r="M936" s="2"/>
      <c r="N936" s="126"/>
      <c r="O936" s="126"/>
      <c r="P936" s="126"/>
      <c r="Q936" s="2"/>
    </row>
    <row r="937" spans="2:17" customFormat="1" ht="15" hidden="1">
      <c r="B937" s="2"/>
      <c r="C937" s="206"/>
      <c r="D937" s="2"/>
      <c r="E937" s="2"/>
      <c r="F937" s="2"/>
      <c r="G937" s="2"/>
      <c r="H937" s="2"/>
      <c r="I937" s="2"/>
      <c r="J937" s="2"/>
      <c r="K937" s="2"/>
      <c r="L937" s="2"/>
      <c r="M937" s="2"/>
      <c r="N937" s="126"/>
      <c r="O937" s="126"/>
      <c r="P937" s="126"/>
      <c r="Q937" s="2"/>
    </row>
    <row r="938" spans="2:17" customFormat="1" ht="15" hidden="1">
      <c r="B938" s="2"/>
      <c r="C938" s="206"/>
      <c r="D938" s="2"/>
      <c r="E938" s="2"/>
      <c r="F938" s="2"/>
      <c r="G938" s="2"/>
      <c r="H938" s="2"/>
      <c r="I938" s="2"/>
      <c r="J938" s="2"/>
      <c r="K938" s="2"/>
      <c r="L938" s="2"/>
      <c r="M938" s="2"/>
      <c r="N938" s="126"/>
      <c r="O938" s="126"/>
      <c r="P938" s="126"/>
      <c r="Q938" s="2"/>
    </row>
    <row r="939" spans="2:17" customFormat="1" ht="15" hidden="1">
      <c r="B939" s="2"/>
      <c r="C939" s="206"/>
      <c r="D939" s="2"/>
      <c r="E939" s="2"/>
      <c r="F939" s="2"/>
      <c r="G939" s="2"/>
      <c r="H939" s="2"/>
      <c r="I939" s="2"/>
      <c r="J939" s="2"/>
      <c r="K939" s="2"/>
      <c r="L939" s="2"/>
      <c r="M939" s="2"/>
      <c r="N939" s="126"/>
      <c r="O939" s="126"/>
      <c r="P939" s="126"/>
      <c r="Q939" s="2"/>
    </row>
    <row r="940" spans="2:17" customFormat="1" ht="15" hidden="1">
      <c r="B940" s="2"/>
      <c r="C940" s="206"/>
      <c r="D940" s="2"/>
      <c r="E940" s="2"/>
      <c r="F940" s="2"/>
      <c r="G940" s="2"/>
      <c r="H940" s="2"/>
      <c r="I940" s="2"/>
      <c r="J940" s="2"/>
      <c r="K940" s="2"/>
      <c r="L940" s="2"/>
      <c r="M940" s="2"/>
      <c r="N940" s="126"/>
      <c r="O940" s="126"/>
      <c r="P940" s="126"/>
      <c r="Q940" s="2"/>
    </row>
    <row r="941" spans="2:17" customFormat="1" ht="15" hidden="1">
      <c r="B941" s="2"/>
      <c r="C941" s="206"/>
      <c r="D941" s="2"/>
      <c r="E941" s="2"/>
      <c r="F941" s="2"/>
      <c r="G941" s="2"/>
      <c r="H941" s="2"/>
      <c r="I941" s="2"/>
      <c r="J941" s="2"/>
      <c r="K941" s="2"/>
      <c r="L941" s="2"/>
      <c r="M941" s="2"/>
      <c r="N941" s="126"/>
      <c r="O941" s="126"/>
      <c r="P941" s="126"/>
      <c r="Q941" s="2"/>
    </row>
    <row r="942" spans="2:17" customFormat="1" ht="15" hidden="1">
      <c r="B942" s="2"/>
      <c r="C942" s="206"/>
      <c r="D942" s="2"/>
      <c r="E942" s="2"/>
      <c r="F942" s="2"/>
      <c r="G942" s="2"/>
      <c r="H942" s="2"/>
      <c r="I942" s="2"/>
      <c r="J942" s="2"/>
      <c r="K942" s="2"/>
      <c r="L942" s="2"/>
      <c r="M942" s="2"/>
      <c r="N942" s="126"/>
      <c r="O942" s="126"/>
      <c r="P942" s="126"/>
      <c r="Q942" s="2"/>
    </row>
    <row r="943" spans="2:17" customFormat="1" ht="15" hidden="1">
      <c r="B943" s="2"/>
      <c r="C943" s="206"/>
      <c r="D943" s="2"/>
      <c r="E943" s="2"/>
      <c r="F943" s="2"/>
      <c r="G943" s="2"/>
      <c r="H943" s="2"/>
      <c r="I943" s="2"/>
      <c r="J943" s="2"/>
      <c r="K943" s="2"/>
      <c r="L943" s="2"/>
      <c r="M943" s="2"/>
      <c r="N943" s="126"/>
      <c r="O943" s="126"/>
      <c r="P943" s="126"/>
      <c r="Q943" s="2"/>
    </row>
    <row r="944" spans="2:17" customFormat="1" ht="15" hidden="1">
      <c r="B944" s="2"/>
      <c r="C944" s="206"/>
      <c r="D944" s="2"/>
      <c r="E944" s="2"/>
      <c r="F944" s="2"/>
      <c r="G944" s="2"/>
      <c r="H944" s="2"/>
      <c r="I944" s="2"/>
      <c r="J944" s="2"/>
      <c r="K944" s="2"/>
      <c r="L944" s="2"/>
      <c r="M944" s="2"/>
      <c r="N944" s="126"/>
      <c r="O944" s="126"/>
      <c r="P944" s="126"/>
      <c r="Q944" s="2"/>
    </row>
    <row r="945" spans="2:17" customFormat="1" ht="15" hidden="1">
      <c r="B945" s="2"/>
      <c r="C945" s="206"/>
      <c r="D945" s="2"/>
      <c r="E945" s="2"/>
      <c r="F945" s="2"/>
      <c r="G945" s="2"/>
      <c r="H945" s="2"/>
      <c r="I945" s="2"/>
      <c r="J945" s="2"/>
      <c r="K945" s="2"/>
      <c r="L945" s="2"/>
      <c r="M945" s="2"/>
      <c r="N945" s="126"/>
      <c r="O945" s="126"/>
      <c r="P945" s="126"/>
      <c r="Q945" s="2"/>
    </row>
    <row r="946" spans="2:17" customFormat="1" ht="15" hidden="1">
      <c r="B946" s="2"/>
      <c r="C946" s="206"/>
      <c r="D946" s="2"/>
      <c r="E946" s="2"/>
      <c r="F946" s="2"/>
      <c r="G946" s="2"/>
      <c r="H946" s="2"/>
      <c r="I946" s="2"/>
      <c r="J946" s="2"/>
      <c r="K946" s="2"/>
      <c r="L946" s="2"/>
      <c r="M946" s="2"/>
      <c r="N946" s="126"/>
      <c r="O946" s="126"/>
      <c r="P946" s="126"/>
      <c r="Q946" s="2"/>
    </row>
    <row r="947" spans="2:17" customFormat="1" ht="15" hidden="1">
      <c r="B947" s="2"/>
      <c r="C947" s="206"/>
      <c r="D947" s="2"/>
      <c r="E947" s="2"/>
      <c r="F947" s="2"/>
      <c r="G947" s="2"/>
      <c r="H947" s="2"/>
      <c r="I947" s="2"/>
      <c r="J947" s="2"/>
      <c r="K947" s="2"/>
      <c r="L947" s="2"/>
      <c r="M947" s="2"/>
      <c r="N947" s="126"/>
      <c r="O947" s="126"/>
      <c r="P947" s="126"/>
      <c r="Q947" s="2"/>
    </row>
    <row r="948" spans="2:17" customFormat="1" ht="15" hidden="1">
      <c r="B948" s="2"/>
      <c r="C948" s="206"/>
      <c r="D948" s="2"/>
      <c r="E948" s="2"/>
      <c r="F948" s="2"/>
      <c r="G948" s="2"/>
      <c r="H948" s="2"/>
      <c r="I948" s="2"/>
      <c r="J948" s="2"/>
      <c r="K948" s="2"/>
      <c r="L948" s="2"/>
      <c r="M948" s="2"/>
      <c r="N948" s="126"/>
      <c r="O948" s="126"/>
      <c r="P948" s="126"/>
      <c r="Q948" s="2"/>
    </row>
    <row r="949" spans="2:17" customFormat="1" ht="15" hidden="1">
      <c r="B949" s="2"/>
      <c r="C949" s="206"/>
      <c r="D949" s="2"/>
      <c r="E949" s="2"/>
      <c r="F949" s="2"/>
      <c r="G949" s="2"/>
      <c r="H949" s="2"/>
      <c r="I949" s="2"/>
      <c r="J949" s="2"/>
      <c r="K949" s="2"/>
      <c r="L949" s="2"/>
      <c r="M949" s="2"/>
      <c r="N949" s="126"/>
      <c r="O949" s="126"/>
      <c r="P949" s="126"/>
      <c r="Q949" s="2"/>
    </row>
    <row r="950" spans="2:17" customFormat="1" ht="15" hidden="1">
      <c r="B950" s="2"/>
      <c r="C950" s="206"/>
      <c r="D950" s="2"/>
      <c r="E950" s="2"/>
      <c r="F950" s="2"/>
      <c r="G950" s="2"/>
      <c r="H950" s="2"/>
      <c r="I950" s="2"/>
      <c r="J950" s="2"/>
      <c r="K950" s="2"/>
      <c r="L950" s="2"/>
      <c r="M950" s="2"/>
      <c r="N950" s="126"/>
      <c r="O950" s="126"/>
      <c r="P950" s="126"/>
      <c r="Q950" s="2"/>
    </row>
    <row r="951" spans="2:17" customFormat="1" ht="15" hidden="1">
      <c r="B951" s="2"/>
      <c r="C951" s="206"/>
      <c r="D951" s="2"/>
      <c r="E951" s="2"/>
      <c r="F951" s="2"/>
      <c r="G951" s="2"/>
      <c r="H951" s="2"/>
      <c r="I951" s="2"/>
      <c r="J951" s="2"/>
      <c r="K951" s="2"/>
      <c r="L951" s="2"/>
      <c r="M951" s="2"/>
      <c r="N951" s="126"/>
      <c r="O951" s="126"/>
      <c r="P951" s="126"/>
      <c r="Q951" s="2"/>
    </row>
    <row r="952" spans="2:17" customFormat="1" ht="15" hidden="1">
      <c r="B952" s="2"/>
      <c r="C952" s="206"/>
      <c r="D952" s="2"/>
      <c r="E952" s="2"/>
      <c r="F952" s="2"/>
      <c r="G952" s="2"/>
      <c r="H952" s="2"/>
      <c r="I952" s="2"/>
      <c r="J952" s="2"/>
      <c r="K952" s="2"/>
      <c r="L952" s="2"/>
      <c r="M952" s="2"/>
      <c r="N952" s="126"/>
      <c r="O952" s="126"/>
      <c r="P952" s="126"/>
      <c r="Q952" s="2"/>
    </row>
    <row r="953" spans="2:17" customFormat="1" ht="15" hidden="1">
      <c r="B953" s="2"/>
      <c r="C953" s="206"/>
      <c r="D953" s="2"/>
      <c r="E953" s="2"/>
      <c r="F953" s="2"/>
      <c r="G953" s="2"/>
      <c r="H953" s="2"/>
      <c r="I953" s="2"/>
      <c r="J953" s="2"/>
      <c r="K953" s="2"/>
      <c r="L953" s="2"/>
      <c r="M953" s="2"/>
      <c r="N953" s="126"/>
      <c r="O953" s="126"/>
      <c r="P953" s="126"/>
      <c r="Q953" s="2"/>
    </row>
    <row r="954" spans="2:17" customFormat="1" ht="15" hidden="1">
      <c r="B954" s="2"/>
      <c r="C954" s="206"/>
      <c r="D954" s="2"/>
      <c r="E954" s="2"/>
      <c r="F954" s="2"/>
      <c r="G954" s="2"/>
      <c r="H954" s="2"/>
      <c r="I954" s="2"/>
      <c r="J954" s="2"/>
      <c r="K954" s="2"/>
      <c r="L954" s="2"/>
      <c r="M954" s="2"/>
      <c r="N954" s="126"/>
      <c r="O954" s="126"/>
      <c r="P954" s="126"/>
      <c r="Q954" s="2"/>
    </row>
    <row r="955" spans="2:17" customFormat="1" ht="15" hidden="1">
      <c r="B955" s="2"/>
      <c r="C955" s="206"/>
      <c r="D955" s="2"/>
      <c r="E955" s="2"/>
      <c r="F955" s="2"/>
      <c r="G955" s="2"/>
      <c r="H955" s="2"/>
      <c r="I955" s="2"/>
      <c r="J955" s="2"/>
      <c r="K955" s="2"/>
      <c r="L955" s="2"/>
      <c r="M955" s="2"/>
      <c r="N955" s="126"/>
      <c r="O955" s="126"/>
      <c r="P955" s="126"/>
      <c r="Q955" s="2"/>
    </row>
    <row r="956" spans="2:17" customFormat="1" ht="15" hidden="1">
      <c r="B956" s="2"/>
      <c r="C956" s="206"/>
      <c r="D956" s="2"/>
      <c r="E956" s="2"/>
      <c r="F956" s="2"/>
      <c r="G956" s="2"/>
      <c r="H956" s="2"/>
      <c r="I956" s="2"/>
      <c r="J956" s="2"/>
      <c r="K956" s="2"/>
      <c r="L956" s="2"/>
      <c r="M956" s="2"/>
      <c r="N956" s="126"/>
      <c r="O956" s="126"/>
      <c r="P956" s="126"/>
      <c r="Q956" s="2"/>
    </row>
    <row r="957" spans="2:17" customFormat="1" ht="15" hidden="1">
      <c r="B957" s="2"/>
      <c r="C957" s="206"/>
      <c r="D957" s="2"/>
      <c r="E957" s="2"/>
      <c r="F957" s="2"/>
      <c r="G957" s="2"/>
      <c r="H957" s="2"/>
      <c r="I957" s="2"/>
      <c r="J957" s="2"/>
      <c r="K957" s="2"/>
      <c r="L957" s="2"/>
      <c r="M957" s="2"/>
      <c r="N957" s="126"/>
      <c r="O957" s="126"/>
      <c r="P957" s="126"/>
      <c r="Q957" s="2"/>
    </row>
    <row r="958" spans="2:17" customFormat="1" ht="15" hidden="1">
      <c r="B958" s="2"/>
      <c r="C958" s="206"/>
      <c r="D958" s="2"/>
      <c r="E958" s="2"/>
      <c r="F958" s="2"/>
      <c r="G958" s="2"/>
      <c r="H958" s="2"/>
      <c r="I958" s="2"/>
      <c r="J958" s="2"/>
      <c r="K958" s="2"/>
      <c r="L958" s="2"/>
      <c r="M958" s="2"/>
      <c r="N958" s="126"/>
      <c r="O958" s="126"/>
      <c r="P958" s="126"/>
      <c r="Q958" s="2"/>
    </row>
    <row r="959" spans="2:17" customFormat="1" ht="15" hidden="1">
      <c r="B959" s="2"/>
      <c r="C959" s="206"/>
      <c r="D959" s="2"/>
      <c r="E959" s="2"/>
      <c r="F959" s="2"/>
      <c r="G959" s="2"/>
      <c r="H959" s="2"/>
      <c r="I959" s="2"/>
      <c r="J959" s="2"/>
      <c r="K959" s="2"/>
      <c r="L959" s="2"/>
      <c r="M959" s="2"/>
      <c r="N959" s="126"/>
      <c r="O959" s="126"/>
      <c r="P959" s="126"/>
      <c r="Q959" s="2"/>
    </row>
    <row r="960" spans="2:17" customFormat="1" ht="15" hidden="1">
      <c r="B960" s="2"/>
      <c r="C960" s="206"/>
      <c r="D960" s="2"/>
      <c r="E960" s="2"/>
      <c r="F960" s="2"/>
      <c r="G960" s="2"/>
      <c r="H960" s="2"/>
      <c r="I960" s="2"/>
      <c r="J960" s="2"/>
      <c r="K960" s="2"/>
      <c r="L960" s="2"/>
      <c r="M960" s="2"/>
      <c r="N960" s="126"/>
      <c r="O960" s="126"/>
      <c r="P960" s="126"/>
      <c r="Q960" s="2"/>
    </row>
    <row r="961" spans="2:17" customFormat="1" ht="15" hidden="1">
      <c r="B961" s="2"/>
      <c r="C961" s="206"/>
      <c r="D961" s="2"/>
      <c r="E961" s="2"/>
      <c r="F961" s="2"/>
      <c r="G961" s="2"/>
      <c r="H961" s="2"/>
      <c r="I961" s="2"/>
      <c r="J961" s="2"/>
      <c r="K961" s="2"/>
      <c r="L961" s="2"/>
      <c r="M961" s="2"/>
      <c r="N961" s="126"/>
      <c r="O961" s="126"/>
      <c r="P961" s="126"/>
      <c r="Q961" s="2"/>
    </row>
    <row r="962" spans="2:17" customFormat="1" ht="15" hidden="1">
      <c r="B962" s="2"/>
      <c r="C962" s="206"/>
      <c r="D962" s="2"/>
      <c r="E962" s="2"/>
      <c r="F962" s="2"/>
      <c r="G962" s="2"/>
      <c r="H962" s="2"/>
      <c r="I962" s="2"/>
      <c r="J962" s="2"/>
      <c r="K962" s="2"/>
      <c r="L962" s="2"/>
      <c r="M962" s="2"/>
      <c r="N962" s="126"/>
      <c r="O962" s="126"/>
      <c r="P962" s="126"/>
      <c r="Q962" s="2"/>
    </row>
    <row r="963" spans="2:17" customFormat="1" ht="15" hidden="1">
      <c r="B963" s="2"/>
      <c r="C963" s="206"/>
      <c r="D963" s="2"/>
      <c r="E963" s="2"/>
      <c r="F963" s="2"/>
      <c r="G963" s="2"/>
      <c r="H963" s="2"/>
      <c r="I963" s="2"/>
      <c r="J963" s="2"/>
      <c r="K963" s="2"/>
      <c r="L963" s="2"/>
      <c r="M963" s="2"/>
      <c r="N963" s="126"/>
      <c r="O963" s="126"/>
      <c r="P963" s="126"/>
      <c r="Q963" s="2"/>
    </row>
    <row r="964" spans="2:17" customFormat="1" ht="15" hidden="1">
      <c r="B964" s="2"/>
      <c r="C964" s="206"/>
      <c r="D964" s="2"/>
      <c r="E964" s="2"/>
      <c r="F964" s="2"/>
      <c r="G964" s="2"/>
      <c r="H964" s="2"/>
      <c r="I964" s="2"/>
      <c r="J964" s="2"/>
      <c r="K964" s="2"/>
      <c r="L964" s="2"/>
      <c r="M964" s="2"/>
      <c r="N964" s="126"/>
      <c r="O964" s="126"/>
      <c r="P964" s="126"/>
      <c r="Q964" s="2"/>
    </row>
    <row r="965" spans="2:17" customFormat="1" ht="15" hidden="1">
      <c r="B965" s="2"/>
      <c r="C965" s="206"/>
      <c r="D965" s="2"/>
      <c r="E965" s="2"/>
      <c r="F965" s="2"/>
      <c r="G965" s="2"/>
      <c r="H965" s="2"/>
      <c r="I965" s="2"/>
      <c r="J965" s="2"/>
      <c r="K965" s="2"/>
      <c r="L965" s="2"/>
      <c r="M965" s="2"/>
      <c r="N965" s="126"/>
      <c r="O965" s="126"/>
      <c r="P965" s="126"/>
      <c r="Q965" s="2"/>
    </row>
    <row r="966" spans="2:17" customFormat="1" ht="15" hidden="1">
      <c r="B966" s="2"/>
      <c r="C966" s="206"/>
      <c r="D966" s="2"/>
      <c r="E966" s="2"/>
      <c r="F966" s="2"/>
      <c r="G966" s="2"/>
      <c r="H966" s="2"/>
      <c r="I966" s="2"/>
      <c r="J966" s="2"/>
      <c r="K966" s="2"/>
      <c r="L966" s="2"/>
      <c r="M966" s="2"/>
      <c r="N966" s="126"/>
      <c r="O966" s="126"/>
      <c r="P966" s="126"/>
      <c r="Q966" s="2"/>
    </row>
    <row r="967" spans="2:17" customFormat="1" ht="15" hidden="1">
      <c r="B967" s="2"/>
      <c r="C967" s="206"/>
      <c r="D967" s="2"/>
      <c r="E967" s="2"/>
      <c r="F967" s="2"/>
      <c r="G967" s="2"/>
      <c r="H967" s="2"/>
      <c r="I967" s="2"/>
      <c r="J967" s="2"/>
      <c r="K967" s="2"/>
      <c r="L967" s="2"/>
      <c r="M967" s="2"/>
      <c r="N967" s="126"/>
      <c r="O967" s="126"/>
      <c r="P967" s="126"/>
      <c r="Q967" s="2"/>
    </row>
    <row r="968" spans="2:17" customFormat="1" ht="15" hidden="1">
      <c r="B968" s="2"/>
      <c r="C968" s="206"/>
      <c r="D968" s="2"/>
      <c r="E968" s="2"/>
      <c r="F968" s="2"/>
      <c r="G968" s="2"/>
      <c r="H968" s="2"/>
      <c r="I968" s="2"/>
      <c r="J968" s="2"/>
      <c r="K968" s="2"/>
      <c r="L968" s="2"/>
      <c r="M968" s="2"/>
      <c r="N968" s="126"/>
      <c r="O968" s="126"/>
      <c r="P968" s="126"/>
      <c r="Q968" s="2"/>
    </row>
    <row r="969" spans="2:17" customFormat="1" ht="15" hidden="1">
      <c r="B969" s="2"/>
      <c r="C969" s="206"/>
      <c r="D969" s="2"/>
      <c r="E969" s="2"/>
      <c r="F969" s="2"/>
      <c r="G969" s="2"/>
      <c r="H969" s="2"/>
      <c r="I969" s="2"/>
      <c r="J969" s="2"/>
      <c r="K969" s="2"/>
      <c r="L969" s="2"/>
      <c r="M969" s="2"/>
      <c r="N969" s="126"/>
      <c r="O969" s="126"/>
      <c r="P969" s="126"/>
      <c r="Q969" s="2"/>
    </row>
    <row r="970" spans="2:17" customFormat="1" ht="15" hidden="1">
      <c r="B970" s="2"/>
      <c r="C970" s="206"/>
      <c r="D970" s="2"/>
      <c r="E970" s="2"/>
      <c r="F970" s="2"/>
      <c r="G970" s="2"/>
      <c r="H970" s="2"/>
      <c r="I970" s="2"/>
      <c r="J970" s="2"/>
      <c r="K970" s="2"/>
      <c r="L970" s="2"/>
      <c r="M970" s="2"/>
      <c r="N970" s="126"/>
      <c r="O970" s="126"/>
      <c r="P970" s="126"/>
      <c r="Q970" s="2"/>
    </row>
    <row r="971" spans="2:17" customFormat="1" ht="15" hidden="1">
      <c r="B971" s="2"/>
      <c r="C971" s="206"/>
      <c r="D971" s="2"/>
      <c r="E971" s="2"/>
      <c r="F971" s="2"/>
      <c r="G971" s="2"/>
      <c r="H971" s="2"/>
      <c r="I971" s="2"/>
      <c r="J971" s="2"/>
      <c r="K971" s="2"/>
      <c r="L971" s="2"/>
      <c r="M971" s="2"/>
      <c r="N971" s="126"/>
      <c r="O971" s="126"/>
      <c r="P971" s="126"/>
      <c r="Q971" s="2"/>
    </row>
    <row r="972" spans="2:17" customFormat="1" ht="15" hidden="1">
      <c r="B972" s="2"/>
      <c r="C972" s="206"/>
      <c r="D972" s="2"/>
      <c r="E972" s="2"/>
      <c r="F972" s="2"/>
      <c r="G972" s="2"/>
      <c r="H972" s="2"/>
      <c r="I972" s="2"/>
      <c r="J972" s="2"/>
      <c r="K972" s="2"/>
      <c r="L972" s="2"/>
      <c r="M972" s="2"/>
      <c r="N972" s="126"/>
      <c r="O972" s="126"/>
      <c r="P972" s="126"/>
      <c r="Q972" s="2"/>
    </row>
    <row r="973" spans="2:17" customFormat="1" ht="15" hidden="1">
      <c r="B973" s="2"/>
      <c r="C973" s="206"/>
      <c r="D973" s="2"/>
      <c r="E973" s="2"/>
      <c r="F973" s="2"/>
      <c r="G973" s="2"/>
      <c r="H973" s="2"/>
      <c r="I973" s="2"/>
      <c r="J973" s="2"/>
      <c r="K973" s="2"/>
      <c r="L973" s="2"/>
      <c r="M973" s="2"/>
      <c r="N973" s="126"/>
      <c r="O973" s="126"/>
      <c r="P973" s="126"/>
      <c r="Q973" s="2"/>
    </row>
    <row r="974" spans="2:17" customFormat="1" ht="15" hidden="1">
      <c r="B974" s="2"/>
      <c r="C974" s="206"/>
      <c r="D974" s="2"/>
      <c r="E974" s="2"/>
      <c r="F974" s="2"/>
      <c r="G974" s="2"/>
      <c r="H974" s="2"/>
      <c r="I974" s="2"/>
      <c r="J974" s="2"/>
      <c r="K974" s="2"/>
      <c r="L974" s="2"/>
      <c r="M974" s="2"/>
      <c r="N974" s="126"/>
      <c r="O974" s="126"/>
      <c r="P974" s="126"/>
      <c r="Q974" s="2"/>
    </row>
    <row r="975" spans="2:17" customFormat="1" ht="15" hidden="1">
      <c r="B975" s="2"/>
      <c r="C975" s="206"/>
      <c r="D975" s="2"/>
      <c r="E975" s="2"/>
      <c r="F975" s="2"/>
      <c r="G975" s="2"/>
      <c r="H975" s="2"/>
      <c r="I975" s="2"/>
      <c r="J975" s="2"/>
      <c r="K975" s="2"/>
      <c r="L975" s="2"/>
      <c r="M975" s="2"/>
      <c r="N975" s="126"/>
      <c r="O975" s="126"/>
      <c r="P975" s="126"/>
      <c r="Q975" s="2"/>
    </row>
    <row r="976" spans="2:17" customFormat="1" ht="15" hidden="1">
      <c r="B976" s="2"/>
      <c r="C976" s="206"/>
      <c r="D976" s="2"/>
      <c r="E976" s="2"/>
      <c r="F976" s="2"/>
      <c r="G976" s="2"/>
      <c r="H976" s="2"/>
      <c r="I976" s="2"/>
      <c r="J976" s="2"/>
      <c r="K976" s="2"/>
      <c r="L976" s="2"/>
      <c r="M976" s="2"/>
      <c r="N976" s="126"/>
      <c r="O976" s="126"/>
      <c r="P976" s="126"/>
      <c r="Q976" s="2"/>
    </row>
    <row r="977" spans="2:17" customFormat="1" ht="15" hidden="1">
      <c r="B977" s="2"/>
      <c r="C977" s="206"/>
      <c r="D977" s="2"/>
      <c r="E977" s="2"/>
      <c r="F977" s="2"/>
      <c r="G977" s="2"/>
      <c r="H977" s="2"/>
      <c r="I977" s="2"/>
      <c r="J977" s="2"/>
      <c r="K977" s="2"/>
      <c r="L977" s="2"/>
      <c r="M977" s="2"/>
      <c r="N977" s="126"/>
      <c r="O977" s="126"/>
      <c r="P977" s="126"/>
      <c r="Q977" s="2"/>
    </row>
    <row r="978" spans="2:17" customFormat="1" ht="15" hidden="1">
      <c r="B978" s="2"/>
      <c r="C978" s="206"/>
      <c r="D978" s="2"/>
      <c r="E978" s="2"/>
      <c r="F978" s="2"/>
      <c r="G978" s="2"/>
      <c r="H978" s="2"/>
      <c r="I978" s="2"/>
      <c r="J978" s="2"/>
      <c r="K978" s="2"/>
      <c r="L978" s="2"/>
      <c r="M978" s="2"/>
      <c r="N978" s="126"/>
      <c r="O978" s="126"/>
      <c r="P978" s="126"/>
      <c r="Q978" s="2"/>
    </row>
    <row r="979" spans="2:17" customFormat="1" ht="15" hidden="1">
      <c r="B979" s="2"/>
      <c r="C979" s="206"/>
      <c r="D979" s="2"/>
      <c r="E979" s="2"/>
      <c r="F979" s="2"/>
      <c r="G979" s="2"/>
      <c r="H979" s="2"/>
      <c r="I979" s="2"/>
      <c r="J979" s="2"/>
      <c r="K979" s="2"/>
      <c r="L979" s="2"/>
      <c r="M979" s="2"/>
      <c r="N979" s="126"/>
      <c r="O979" s="126"/>
      <c r="P979" s="126"/>
      <c r="Q979" s="2"/>
    </row>
    <row r="980" spans="2:17" customFormat="1" ht="15" hidden="1">
      <c r="B980" s="2"/>
      <c r="C980" s="206"/>
      <c r="D980" s="2"/>
      <c r="E980" s="2"/>
      <c r="F980" s="2"/>
      <c r="G980" s="2"/>
      <c r="H980" s="2"/>
      <c r="I980" s="2"/>
      <c r="J980" s="2"/>
      <c r="K980" s="2"/>
      <c r="L980" s="2"/>
      <c r="M980" s="2"/>
      <c r="N980" s="126"/>
      <c r="O980" s="126"/>
      <c r="P980" s="126"/>
      <c r="Q980" s="2"/>
    </row>
    <row r="981" spans="2:17" customFormat="1" ht="15" hidden="1">
      <c r="B981" s="2"/>
      <c r="C981" s="206"/>
      <c r="D981" s="2"/>
      <c r="E981" s="2"/>
      <c r="F981" s="2"/>
      <c r="G981" s="2"/>
      <c r="H981" s="2"/>
      <c r="I981" s="2"/>
      <c r="J981" s="2"/>
      <c r="K981" s="2"/>
      <c r="L981" s="2"/>
      <c r="M981" s="2"/>
      <c r="N981" s="126"/>
      <c r="O981" s="126"/>
      <c r="P981" s="126"/>
      <c r="Q981" s="2"/>
    </row>
    <row r="982" spans="2:17" customFormat="1" ht="15" hidden="1">
      <c r="B982" s="2"/>
      <c r="C982" s="206"/>
      <c r="D982" s="2"/>
      <c r="E982" s="2"/>
      <c r="F982" s="2"/>
      <c r="G982" s="2"/>
      <c r="H982" s="2"/>
      <c r="I982" s="2"/>
      <c r="J982" s="2"/>
      <c r="K982" s="2"/>
      <c r="L982" s="2"/>
      <c r="M982" s="2"/>
      <c r="N982" s="126"/>
      <c r="O982" s="126"/>
      <c r="P982" s="126"/>
      <c r="Q982" s="2"/>
    </row>
    <row r="983" spans="2:17" customFormat="1" ht="15" hidden="1">
      <c r="B983" s="2"/>
      <c r="C983" s="206"/>
      <c r="D983" s="2"/>
      <c r="E983" s="2"/>
      <c r="F983" s="2"/>
      <c r="G983" s="2"/>
      <c r="H983" s="2"/>
      <c r="I983" s="2"/>
      <c r="J983" s="2"/>
      <c r="K983" s="2"/>
      <c r="L983" s="2"/>
      <c r="M983" s="2"/>
      <c r="N983" s="126"/>
      <c r="O983" s="126"/>
      <c r="P983" s="126"/>
      <c r="Q983" s="2"/>
    </row>
    <row r="984" spans="2:17" customFormat="1" ht="15" hidden="1">
      <c r="B984" s="2"/>
      <c r="C984" s="206"/>
      <c r="D984" s="2"/>
      <c r="E984" s="2"/>
      <c r="F984" s="2"/>
      <c r="G984" s="2"/>
      <c r="H984" s="2"/>
      <c r="I984" s="2"/>
      <c r="J984" s="2"/>
      <c r="K984" s="2"/>
      <c r="L984" s="2"/>
      <c r="M984" s="2"/>
      <c r="N984" s="126"/>
      <c r="O984" s="126"/>
      <c r="P984" s="126"/>
      <c r="Q984" s="2"/>
    </row>
    <row r="985" spans="2:17" customFormat="1" ht="15" hidden="1">
      <c r="B985" s="2"/>
      <c r="C985" s="206"/>
      <c r="D985" s="2"/>
      <c r="E985" s="2"/>
      <c r="F985" s="2"/>
      <c r="G985" s="2"/>
      <c r="H985" s="2"/>
      <c r="I985" s="2"/>
      <c r="J985" s="2"/>
      <c r="K985" s="2"/>
      <c r="L985" s="2"/>
      <c r="M985" s="2"/>
      <c r="N985" s="126"/>
      <c r="O985" s="126"/>
      <c r="P985" s="126"/>
      <c r="Q985" s="2"/>
    </row>
    <row r="986" spans="2:17" customFormat="1" ht="15" hidden="1">
      <c r="B986" s="2"/>
      <c r="C986" s="206"/>
      <c r="D986" s="2"/>
      <c r="E986" s="2"/>
      <c r="F986" s="2"/>
      <c r="G986" s="2"/>
      <c r="H986" s="2"/>
      <c r="I986" s="2"/>
      <c r="J986" s="2"/>
      <c r="K986" s="2"/>
      <c r="L986" s="2"/>
      <c r="M986" s="2"/>
      <c r="N986" s="126"/>
      <c r="O986" s="126"/>
      <c r="P986" s="126"/>
      <c r="Q986" s="2"/>
    </row>
    <row r="987" spans="2:17" customFormat="1" ht="15" hidden="1">
      <c r="B987" s="2"/>
      <c r="C987" s="206"/>
      <c r="D987" s="2"/>
      <c r="E987" s="2"/>
      <c r="F987" s="2"/>
      <c r="G987" s="2"/>
      <c r="H987" s="2"/>
      <c r="I987" s="2"/>
      <c r="J987" s="2"/>
      <c r="K987" s="2"/>
      <c r="L987" s="2"/>
      <c r="M987" s="2"/>
      <c r="N987" s="126"/>
      <c r="O987" s="126"/>
      <c r="P987" s="126"/>
      <c r="Q987" s="2"/>
    </row>
    <row r="988" spans="2:17" customFormat="1" ht="15" hidden="1">
      <c r="B988" s="2"/>
      <c r="C988" s="206"/>
      <c r="D988" s="2"/>
      <c r="E988" s="2"/>
      <c r="F988" s="2"/>
      <c r="G988" s="2"/>
      <c r="H988" s="2"/>
      <c r="I988" s="2"/>
      <c r="J988" s="2"/>
      <c r="K988" s="2"/>
      <c r="L988" s="2"/>
      <c r="M988" s="2"/>
      <c r="N988" s="126"/>
      <c r="O988" s="126"/>
      <c r="P988" s="126"/>
      <c r="Q988" s="2"/>
    </row>
    <row r="989" spans="2:17" customFormat="1" ht="15" hidden="1">
      <c r="B989" s="2"/>
      <c r="C989" s="206"/>
      <c r="D989" s="2"/>
      <c r="E989" s="2"/>
      <c r="F989" s="2"/>
      <c r="G989" s="2"/>
      <c r="H989" s="2"/>
      <c r="I989" s="2"/>
      <c r="J989" s="2"/>
      <c r="K989" s="2"/>
      <c r="L989" s="2"/>
      <c r="M989" s="2"/>
      <c r="N989" s="126"/>
      <c r="O989" s="126"/>
      <c r="P989" s="126"/>
      <c r="Q989" s="2"/>
    </row>
    <row r="990" spans="2:17" customFormat="1" ht="15" hidden="1">
      <c r="B990" s="2"/>
      <c r="C990" s="206"/>
      <c r="D990" s="2"/>
      <c r="E990" s="2"/>
      <c r="F990" s="2"/>
      <c r="G990" s="2"/>
      <c r="H990" s="2"/>
      <c r="I990" s="2"/>
      <c r="J990" s="2"/>
      <c r="K990" s="2"/>
      <c r="L990" s="2"/>
      <c r="M990" s="2"/>
      <c r="N990" s="126"/>
      <c r="O990" s="126"/>
      <c r="P990" s="126"/>
      <c r="Q990" s="2"/>
    </row>
    <row r="991" spans="2:17" customFormat="1" ht="15" hidden="1">
      <c r="B991" s="2"/>
      <c r="C991" s="206"/>
      <c r="D991" s="2"/>
      <c r="E991" s="2"/>
      <c r="F991" s="2"/>
      <c r="G991" s="2"/>
      <c r="H991" s="2"/>
      <c r="I991" s="2"/>
      <c r="J991" s="2"/>
      <c r="K991" s="2"/>
      <c r="L991" s="2"/>
      <c r="M991" s="2"/>
      <c r="N991" s="126"/>
      <c r="O991" s="126"/>
      <c r="P991" s="126"/>
      <c r="Q991" s="2"/>
    </row>
    <row r="992" spans="2:17" customFormat="1" ht="15" hidden="1">
      <c r="B992" s="2"/>
      <c r="C992" s="206"/>
      <c r="D992" s="2"/>
      <c r="E992" s="2"/>
      <c r="F992" s="2"/>
      <c r="G992" s="2"/>
      <c r="H992" s="2"/>
      <c r="I992" s="2"/>
      <c r="J992" s="2"/>
      <c r="K992" s="2"/>
      <c r="L992" s="2"/>
      <c r="M992" s="2"/>
      <c r="N992" s="126"/>
      <c r="O992" s="126"/>
      <c r="P992" s="126"/>
      <c r="Q992" s="2"/>
    </row>
    <row r="993" spans="2:17" customFormat="1" ht="15" hidden="1">
      <c r="B993" s="2"/>
      <c r="C993" s="206"/>
      <c r="D993" s="2"/>
      <c r="E993" s="2"/>
      <c r="F993" s="2"/>
      <c r="G993" s="2"/>
      <c r="H993" s="2"/>
      <c r="I993" s="2"/>
      <c r="J993" s="2"/>
      <c r="K993" s="2"/>
      <c r="L993" s="2"/>
      <c r="M993" s="2"/>
      <c r="N993" s="126"/>
      <c r="O993" s="126"/>
      <c r="P993" s="126"/>
      <c r="Q993" s="2"/>
    </row>
    <row r="994" spans="2:17" customFormat="1" ht="15" hidden="1">
      <c r="B994" s="2"/>
      <c r="C994" s="206"/>
      <c r="D994" s="2"/>
      <c r="E994" s="2"/>
      <c r="F994" s="2"/>
      <c r="G994" s="2"/>
      <c r="H994" s="2"/>
      <c r="I994" s="2"/>
      <c r="J994" s="2"/>
      <c r="K994" s="2"/>
      <c r="L994" s="2"/>
      <c r="M994" s="2"/>
      <c r="N994" s="126"/>
      <c r="O994" s="126"/>
      <c r="P994" s="126"/>
      <c r="Q994" s="2"/>
    </row>
    <row r="995" spans="2:17" customFormat="1" ht="15" hidden="1">
      <c r="B995" s="2"/>
      <c r="C995" s="206"/>
      <c r="D995" s="2"/>
      <c r="E995" s="2"/>
      <c r="F995" s="2"/>
      <c r="G995" s="2"/>
      <c r="H995" s="2"/>
      <c r="I995" s="2"/>
      <c r="J995" s="2"/>
      <c r="K995" s="2"/>
      <c r="L995" s="2"/>
      <c r="M995" s="2"/>
      <c r="N995" s="126"/>
      <c r="O995" s="126"/>
      <c r="P995" s="126"/>
      <c r="Q995" s="2"/>
    </row>
    <row r="996" spans="2:17" customFormat="1" ht="15" hidden="1">
      <c r="B996" s="2"/>
      <c r="C996" s="206"/>
      <c r="D996" s="2"/>
      <c r="E996" s="2"/>
      <c r="F996" s="2"/>
      <c r="G996" s="2"/>
      <c r="H996" s="2"/>
      <c r="I996" s="2"/>
      <c r="J996" s="2"/>
      <c r="K996" s="2"/>
      <c r="L996" s="2"/>
      <c r="M996" s="2"/>
      <c r="N996" s="126"/>
      <c r="O996" s="126"/>
      <c r="P996" s="126"/>
      <c r="Q996" s="2"/>
    </row>
    <row r="997" spans="2:17" customFormat="1" ht="15" hidden="1">
      <c r="B997" s="2"/>
      <c r="C997" s="206"/>
      <c r="D997" s="2"/>
      <c r="E997" s="2"/>
      <c r="F997" s="2"/>
      <c r="G997" s="2"/>
      <c r="H997" s="2"/>
      <c r="I997" s="2"/>
      <c r="J997" s="2"/>
      <c r="K997" s="2"/>
      <c r="L997" s="2"/>
      <c r="M997" s="2"/>
      <c r="N997" s="126"/>
      <c r="O997" s="126"/>
      <c r="P997" s="126"/>
      <c r="Q997" s="2"/>
    </row>
    <row r="998" spans="2:17" customFormat="1" ht="15" hidden="1">
      <c r="B998" s="2"/>
      <c r="C998" s="206"/>
      <c r="D998" s="2"/>
      <c r="E998" s="2"/>
      <c r="F998" s="2"/>
      <c r="G998" s="2"/>
      <c r="H998" s="2"/>
      <c r="I998" s="2"/>
      <c r="J998" s="2"/>
      <c r="K998" s="2"/>
      <c r="L998" s="2"/>
      <c r="M998" s="2"/>
      <c r="N998" s="126"/>
      <c r="O998" s="126"/>
      <c r="P998" s="126"/>
      <c r="Q998" s="2"/>
    </row>
    <row r="999" spans="2:17" customFormat="1" ht="15" hidden="1">
      <c r="B999" s="2"/>
      <c r="C999" s="206"/>
      <c r="D999" s="2"/>
      <c r="E999" s="2"/>
      <c r="F999" s="2"/>
      <c r="G999" s="2"/>
      <c r="H999" s="2"/>
      <c r="I999" s="2"/>
      <c r="J999" s="2"/>
      <c r="K999" s="2"/>
      <c r="L999" s="2"/>
      <c r="M999" s="2"/>
      <c r="N999" s="126"/>
      <c r="O999" s="126"/>
      <c r="P999" s="126"/>
      <c r="Q999" s="2"/>
    </row>
    <row r="1000" spans="2:17" customFormat="1" ht="15" hidden="1">
      <c r="B1000" s="2"/>
      <c r="C1000" s="206"/>
      <c r="D1000" s="2"/>
      <c r="E1000" s="2"/>
      <c r="F1000" s="2"/>
      <c r="G1000" s="2"/>
      <c r="H1000" s="2"/>
      <c r="I1000" s="2"/>
      <c r="J1000" s="2"/>
      <c r="K1000" s="2"/>
      <c r="L1000" s="2"/>
      <c r="M1000" s="2"/>
      <c r="N1000" s="126"/>
      <c r="O1000" s="126"/>
      <c r="P1000" s="126"/>
      <c r="Q1000" s="2"/>
    </row>
    <row r="1001" spans="2:17" customFormat="1" ht="15" hidden="1">
      <c r="B1001" s="2"/>
      <c r="C1001" s="206"/>
      <c r="D1001" s="2"/>
      <c r="E1001" s="2"/>
      <c r="F1001" s="2"/>
      <c r="G1001" s="2"/>
      <c r="H1001" s="2"/>
      <c r="I1001" s="2"/>
      <c r="J1001" s="2"/>
      <c r="K1001" s="2"/>
      <c r="L1001" s="2"/>
      <c r="M1001" s="2"/>
      <c r="N1001" s="126"/>
      <c r="O1001" s="126"/>
      <c r="P1001" s="126"/>
      <c r="Q1001" s="2"/>
    </row>
    <row r="1002" spans="2:17" customFormat="1" ht="15" hidden="1">
      <c r="B1002" s="2"/>
      <c r="C1002" s="206"/>
      <c r="D1002" s="2"/>
      <c r="E1002" s="2"/>
      <c r="F1002" s="2"/>
      <c r="G1002" s="2"/>
      <c r="H1002" s="2"/>
      <c r="I1002" s="2"/>
      <c r="J1002" s="2"/>
      <c r="K1002" s="2"/>
      <c r="L1002" s="2"/>
      <c r="M1002" s="2"/>
      <c r="N1002" s="126"/>
      <c r="O1002" s="126"/>
      <c r="P1002" s="126"/>
      <c r="Q1002" s="2"/>
    </row>
    <row r="1003" spans="2:17" customFormat="1" ht="15" hidden="1">
      <c r="B1003" s="2"/>
      <c r="C1003" s="206"/>
      <c r="D1003" s="2"/>
      <c r="E1003" s="2"/>
      <c r="F1003" s="2"/>
      <c r="G1003" s="2"/>
      <c r="H1003" s="2"/>
      <c r="I1003" s="2"/>
      <c r="J1003" s="2"/>
      <c r="K1003" s="2"/>
      <c r="L1003" s="2"/>
      <c r="M1003" s="2"/>
      <c r="N1003" s="126"/>
      <c r="O1003" s="126"/>
      <c r="P1003" s="126"/>
      <c r="Q1003" s="2"/>
    </row>
    <row r="1004" spans="2:17" customFormat="1" ht="15" hidden="1">
      <c r="B1004" s="2"/>
      <c r="C1004" s="206"/>
      <c r="D1004" s="2"/>
      <c r="E1004" s="2"/>
      <c r="F1004" s="2"/>
      <c r="G1004" s="2"/>
      <c r="H1004" s="2"/>
      <c r="I1004" s="2"/>
      <c r="J1004" s="2"/>
      <c r="K1004" s="2"/>
      <c r="L1004" s="2"/>
      <c r="M1004" s="2"/>
      <c r="N1004" s="126"/>
      <c r="O1004" s="126"/>
      <c r="P1004" s="126"/>
      <c r="Q1004" s="2"/>
    </row>
    <row r="1005" spans="2:17" customFormat="1" ht="15" hidden="1">
      <c r="B1005" s="2"/>
      <c r="C1005" s="206"/>
      <c r="D1005" s="2"/>
      <c r="E1005" s="2"/>
      <c r="F1005" s="2"/>
      <c r="G1005" s="2"/>
      <c r="H1005" s="2"/>
      <c r="I1005" s="2"/>
      <c r="J1005" s="2"/>
      <c r="K1005" s="2"/>
      <c r="L1005" s="2"/>
      <c r="M1005" s="2"/>
      <c r="N1005" s="126"/>
      <c r="O1005" s="126"/>
      <c r="P1005" s="126"/>
      <c r="Q1005" s="2"/>
    </row>
    <row r="1006" spans="2:17" customFormat="1" ht="15" hidden="1">
      <c r="B1006" s="2"/>
      <c r="C1006" s="206"/>
      <c r="D1006" s="2"/>
      <c r="E1006" s="2"/>
      <c r="F1006" s="2"/>
      <c r="G1006" s="2"/>
      <c r="H1006" s="2"/>
      <c r="I1006" s="2"/>
      <c r="J1006" s="2"/>
      <c r="K1006" s="2"/>
      <c r="L1006" s="2"/>
      <c r="M1006" s="2"/>
      <c r="N1006" s="126"/>
      <c r="O1006" s="126"/>
      <c r="P1006" s="126"/>
      <c r="Q1006" s="2"/>
    </row>
    <row r="1007" spans="2:17" customFormat="1" ht="15" hidden="1">
      <c r="B1007" s="2"/>
      <c r="C1007" s="206"/>
      <c r="D1007" s="2"/>
      <c r="E1007" s="2"/>
      <c r="F1007" s="2"/>
      <c r="G1007" s="2"/>
      <c r="H1007" s="2"/>
      <c r="I1007" s="2"/>
      <c r="J1007" s="2"/>
      <c r="K1007" s="2"/>
      <c r="L1007" s="2"/>
      <c r="M1007" s="2"/>
      <c r="N1007" s="126"/>
      <c r="O1007" s="126"/>
      <c r="P1007" s="126"/>
      <c r="Q1007" s="2"/>
    </row>
    <row r="1008" spans="2:17" customFormat="1" ht="15" hidden="1">
      <c r="B1008" s="2"/>
      <c r="C1008" s="206"/>
      <c r="D1008" s="2"/>
      <c r="E1008" s="2"/>
      <c r="F1008" s="2"/>
      <c r="G1008" s="2"/>
      <c r="H1008" s="2"/>
      <c r="I1008" s="2"/>
      <c r="J1008" s="2"/>
      <c r="K1008" s="2"/>
      <c r="L1008" s="2"/>
      <c r="M1008" s="2"/>
      <c r="N1008" s="126"/>
      <c r="O1008" s="126"/>
      <c r="P1008" s="126"/>
      <c r="Q1008" s="2"/>
    </row>
    <row r="1009" spans="2:17" customFormat="1" ht="15" hidden="1">
      <c r="B1009" s="2"/>
      <c r="C1009" s="206"/>
      <c r="D1009" s="2"/>
      <c r="E1009" s="2"/>
      <c r="F1009" s="2"/>
      <c r="G1009" s="2"/>
      <c r="H1009" s="2"/>
      <c r="I1009" s="2"/>
      <c r="J1009" s="2"/>
      <c r="K1009" s="2"/>
      <c r="L1009" s="2"/>
      <c r="M1009" s="2"/>
      <c r="N1009" s="126"/>
      <c r="O1009" s="126"/>
      <c r="P1009" s="126"/>
      <c r="Q1009" s="2"/>
    </row>
    <row r="1010" spans="2:17" customFormat="1" ht="15" hidden="1">
      <c r="B1010" s="2"/>
      <c r="C1010" s="206"/>
      <c r="D1010" s="2"/>
      <c r="E1010" s="2"/>
      <c r="F1010" s="2"/>
      <c r="G1010" s="2"/>
      <c r="H1010" s="2"/>
      <c r="I1010" s="2"/>
      <c r="J1010" s="2"/>
      <c r="K1010" s="2"/>
      <c r="L1010" s="2"/>
      <c r="M1010" s="2"/>
      <c r="N1010" s="126"/>
      <c r="O1010" s="126"/>
      <c r="P1010" s="126"/>
      <c r="Q1010" s="2"/>
    </row>
    <row r="1011" spans="2:17" customFormat="1" ht="15" hidden="1">
      <c r="B1011" s="2"/>
      <c r="C1011" s="206"/>
      <c r="D1011" s="2"/>
      <c r="E1011" s="2"/>
      <c r="F1011" s="2"/>
      <c r="G1011" s="2"/>
      <c r="H1011" s="2"/>
      <c r="I1011" s="2"/>
      <c r="J1011" s="2"/>
      <c r="K1011" s="2"/>
      <c r="L1011" s="2"/>
      <c r="M1011" s="2"/>
      <c r="N1011" s="126"/>
      <c r="O1011" s="126"/>
      <c r="P1011" s="126"/>
      <c r="Q1011" s="2"/>
    </row>
    <row r="1012" spans="2:17" customFormat="1" ht="15" hidden="1">
      <c r="B1012" s="2"/>
      <c r="C1012" s="206"/>
      <c r="D1012" s="2"/>
      <c r="E1012" s="2"/>
      <c r="F1012" s="2"/>
      <c r="G1012" s="2"/>
      <c r="H1012" s="2"/>
      <c r="I1012" s="2"/>
      <c r="J1012" s="2"/>
      <c r="K1012" s="2"/>
      <c r="L1012" s="2"/>
      <c r="M1012" s="2"/>
      <c r="N1012" s="126"/>
      <c r="O1012" s="126"/>
      <c r="P1012" s="126"/>
      <c r="Q1012" s="2"/>
    </row>
    <row r="1013" spans="2:17" customFormat="1" ht="15" hidden="1">
      <c r="B1013" s="2"/>
      <c r="C1013" s="206"/>
      <c r="D1013" s="2"/>
      <c r="E1013" s="2"/>
      <c r="F1013" s="2"/>
      <c r="G1013" s="2"/>
      <c r="H1013" s="2"/>
      <c r="I1013" s="2"/>
      <c r="J1013" s="2"/>
      <c r="K1013" s="2"/>
      <c r="L1013" s="2"/>
      <c r="M1013" s="2"/>
      <c r="N1013" s="126"/>
      <c r="O1013" s="126"/>
      <c r="P1013" s="126"/>
      <c r="Q1013" s="2"/>
    </row>
    <row r="1014" spans="2:17" customFormat="1" ht="15" hidden="1">
      <c r="B1014" s="2"/>
      <c r="C1014" s="206"/>
      <c r="D1014" s="2"/>
      <c r="E1014" s="2"/>
      <c r="F1014" s="2"/>
      <c r="G1014" s="2"/>
      <c r="H1014" s="2"/>
      <c r="I1014" s="2"/>
      <c r="J1014" s="2"/>
      <c r="K1014" s="2"/>
      <c r="L1014" s="2"/>
      <c r="M1014" s="2"/>
      <c r="N1014" s="126"/>
      <c r="O1014" s="126"/>
      <c r="P1014" s="126"/>
      <c r="Q1014" s="2"/>
    </row>
    <row r="1015" spans="2:17" customFormat="1" ht="15" hidden="1">
      <c r="B1015" s="2"/>
      <c r="C1015" s="206"/>
      <c r="D1015" s="2"/>
      <c r="E1015" s="2"/>
      <c r="F1015" s="2"/>
      <c r="G1015" s="2"/>
      <c r="H1015" s="2"/>
      <c r="I1015" s="2"/>
      <c r="J1015" s="2"/>
      <c r="K1015" s="2"/>
      <c r="L1015" s="2"/>
      <c r="M1015" s="2"/>
      <c r="N1015" s="126"/>
      <c r="O1015" s="126"/>
      <c r="P1015" s="126"/>
      <c r="Q1015" s="2"/>
    </row>
    <row r="1016" spans="2:17" customFormat="1" ht="15" hidden="1">
      <c r="B1016" s="2"/>
      <c r="C1016" s="206"/>
      <c r="D1016" s="2"/>
      <c r="E1016" s="2"/>
      <c r="F1016" s="2"/>
      <c r="G1016" s="2"/>
      <c r="H1016" s="2"/>
      <c r="I1016" s="2"/>
      <c r="J1016" s="2"/>
      <c r="K1016" s="2"/>
      <c r="L1016" s="2"/>
      <c r="M1016" s="2"/>
      <c r="N1016" s="126"/>
      <c r="O1016" s="126"/>
      <c r="P1016" s="126"/>
      <c r="Q1016" s="2"/>
    </row>
    <row r="1017" spans="2:17" customFormat="1" ht="15" hidden="1">
      <c r="B1017" s="2"/>
      <c r="C1017" s="206"/>
      <c r="D1017" s="2"/>
      <c r="E1017" s="2"/>
      <c r="F1017" s="2"/>
      <c r="G1017" s="2"/>
      <c r="H1017" s="2"/>
      <c r="I1017" s="2"/>
      <c r="J1017" s="2"/>
      <c r="K1017" s="2"/>
      <c r="L1017" s="2"/>
      <c r="M1017" s="2"/>
      <c r="N1017" s="126"/>
      <c r="O1017" s="126"/>
      <c r="P1017" s="126"/>
      <c r="Q1017" s="2"/>
    </row>
    <row r="1018" spans="2:17" customFormat="1" ht="15" hidden="1">
      <c r="B1018" s="2"/>
      <c r="C1018" s="206"/>
      <c r="D1018" s="2"/>
      <c r="E1018" s="2"/>
      <c r="F1018" s="2"/>
      <c r="G1018" s="2"/>
      <c r="H1018" s="2"/>
      <c r="I1018" s="2"/>
      <c r="J1018" s="2"/>
      <c r="K1018" s="2"/>
      <c r="L1018" s="2"/>
      <c r="M1018" s="2"/>
      <c r="N1018" s="126"/>
      <c r="O1018" s="126"/>
      <c r="P1018" s="126"/>
      <c r="Q1018" s="2"/>
    </row>
    <row r="1019" spans="2:17" customFormat="1" ht="15" hidden="1">
      <c r="B1019" s="2"/>
      <c r="C1019" s="206"/>
      <c r="D1019" s="2"/>
      <c r="E1019" s="2"/>
      <c r="F1019" s="2"/>
      <c r="G1019" s="2"/>
      <c r="H1019" s="2"/>
      <c r="I1019" s="2"/>
      <c r="J1019" s="2"/>
      <c r="K1019" s="2"/>
      <c r="L1019" s="2"/>
      <c r="M1019" s="2"/>
      <c r="N1019" s="126"/>
      <c r="O1019" s="126"/>
      <c r="P1019" s="126"/>
      <c r="Q1019" s="2"/>
    </row>
    <row r="1020" spans="2:17" customFormat="1" ht="15" hidden="1">
      <c r="B1020" s="2"/>
      <c r="C1020" s="206"/>
      <c r="D1020" s="2"/>
      <c r="E1020" s="2"/>
      <c r="F1020" s="2"/>
      <c r="G1020" s="2"/>
      <c r="H1020" s="2"/>
      <c r="I1020" s="2"/>
      <c r="J1020" s="2"/>
      <c r="K1020" s="2"/>
      <c r="L1020" s="2"/>
      <c r="M1020" s="2"/>
      <c r="N1020" s="126"/>
      <c r="O1020" s="126"/>
      <c r="P1020" s="126"/>
      <c r="Q1020" s="2"/>
    </row>
    <row r="1021" spans="2:17" customFormat="1" ht="15" hidden="1">
      <c r="B1021" s="2"/>
      <c r="C1021" s="206"/>
      <c r="D1021" s="2"/>
      <c r="E1021" s="2"/>
      <c r="F1021" s="2"/>
      <c r="G1021" s="2"/>
      <c r="H1021" s="2"/>
      <c r="I1021" s="2"/>
      <c r="J1021" s="2"/>
      <c r="K1021" s="2"/>
      <c r="L1021" s="2"/>
      <c r="M1021" s="2"/>
      <c r="N1021" s="126"/>
      <c r="O1021" s="126"/>
      <c r="P1021" s="126"/>
      <c r="Q1021" s="2"/>
    </row>
    <row r="1022" spans="2:17" customFormat="1" ht="15" hidden="1">
      <c r="B1022" s="2"/>
      <c r="C1022" s="206"/>
      <c r="D1022" s="2"/>
      <c r="E1022" s="2"/>
      <c r="F1022" s="2"/>
      <c r="G1022" s="2"/>
      <c r="H1022" s="2"/>
      <c r="I1022" s="2"/>
      <c r="J1022" s="2"/>
      <c r="K1022" s="2"/>
      <c r="L1022" s="2"/>
      <c r="M1022" s="2"/>
      <c r="N1022" s="126"/>
      <c r="O1022" s="126"/>
      <c r="P1022" s="126"/>
      <c r="Q1022" s="2"/>
    </row>
    <row r="1023" spans="2:17" customFormat="1" ht="15" hidden="1">
      <c r="B1023" s="2"/>
      <c r="C1023" s="206"/>
      <c r="D1023" s="2"/>
      <c r="E1023" s="2"/>
      <c r="F1023" s="2"/>
      <c r="G1023" s="2"/>
      <c r="H1023" s="2"/>
      <c r="I1023" s="2"/>
      <c r="J1023" s="2"/>
      <c r="K1023" s="2"/>
      <c r="L1023" s="2"/>
      <c r="M1023" s="2"/>
      <c r="N1023" s="126"/>
      <c r="O1023" s="126"/>
      <c r="P1023" s="126"/>
      <c r="Q1023" s="2"/>
    </row>
    <row r="1024" spans="2:17" customFormat="1" ht="15" hidden="1">
      <c r="B1024" s="2"/>
      <c r="C1024" s="206"/>
      <c r="D1024" s="2"/>
      <c r="E1024" s="2"/>
      <c r="F1024" s="2"/>
      <c r="G1024" s="2"/>
      <c r="H1024" s="2"/>
      <c r="I1024" s="2"/>
      <c r="J1024" s="2"/>
      <c r="K1024" s="2"/>
      <c r="L1024" s="2"/>
      <c r="M1024" s="2"/>
      <c r="N1024" s="126"/>
      <c r="O1024" s="126"/>
      <c r="P1024" s="126"/>
      <c r="Q1024" s="2"/>
    </row>
    <row r="1025" spans="2:17" customFormat="1" ht="15" hidden="1">
      <c r="B1025" s="2"/>
      <c r="C1025" s="206"/>
      <c r="D1025" s="2"/>
      <c r="E1025" s="2"/>
      <c r="F1025" s="2"/>
      <c r="G1025" s="2"/>
      <c r="H1025" s="2"/>
      <c r="I1025" s="2"/>
      <c r="J1025" s="2"/>
      <c r="K1025" s="2"/>
      <c r="L1025" s="2"/>
      <c r="M1025" s="2"/>
      <c r="N1025" s="126"/>
      <c r="O1025" s="126"/>
      <c r="P1025" s="126"/>
      <c r="Q1025" s="2"/>
    </row>
    <row r="1026" spans="2:17" customFormat="1" ht="15" hidden="1">
      <c r="B1026" s="2"/>
      <c r="C1026" s="206"/>
      <c r="D1026" s="2"/>
      <c r="E1026" s="2"/>
      <c r="F1026" s="2"/>
      <c r="G1026" s="2"/>
      <c r="H1026" s="2"/>
      <c r="I1026" s="2"/>
      <c r="J1026" s="2"/>
      <c r="K1026" s="2"/>
      <c r="L1026" s="2"/>
      <c r="M1026" s="2"/>
      <c r="N1026" s="126"/>
      <c r="O1026" s="126"/>
      <c r="P1026" s="126"/>
      <c r="Q1026" s="2"/>
    </row>
    <row r="1027" spans="2:17" customFormat="1" ht="15" hidden="1">
      <c r="B1027" s="2"/>
      <c r="C1027" s="206"/>
      <c r="D1027" s="2"/>
      <c r="E1027" s="2"/>
      <c r="F1027" s="2"/>
      <c r="G1027" s="2"/>
      <c r="H1027" s="2"/>
      <c r="I1027" s="2"/>
      <c r="J1027" s="2"/>
      <c r="K1027" s="2"/>
      <c r="L1027" s="2"/>
      <c r="M1027" s="2"/>
      <c r="N1027" s="126"/>
      <c r="O1027" s="126"/>
      <c r="P1027" s="126"/>
      <c r="Q1027" s="2"/>
    </row>
    <row r="1028" spans="2:17" customFormat="1" ht="15" hidden="1">
      <c r="B1028" s="2"/>
      <c r="C1028" s="206"/>
      <c r="D1028" s="2"/>
      <c r="E1028" s="2"/>
      <c r="F1028" s="2"/>
      <c r="G1028" s="2"/>
      <c r="H1028" s="2"/>
      <c r="I1028" s="2"/>
      <c r="J1028" s="2"/>
      <c r="K1028" s="2"/>
      <c r="L1028" s="2"/>
      <c r="M1028" s="2"/>
      <c r="N1028" s="126"/>
      <c r="O1028" s="126"/>
      <c r="P1028" s="126"/>
      <c r="Q1028" s="2"/>
    </row>
    <row r="1029" spans="2:17" customFormat="1" ht="15" hidden="1">
      <c r="B1029" s="2"/>
      <c r="C1029" s="206"/>
      <c r="D1029" s="2"/>
      <c r="E1029" s="2"/>
      <c r="F1029" s="2"/>
      <c r="G1029" s="2"/>
      <c r="H1029" s="2"/>
      <c r="I1029" s="2"/>
      <c r="J1029" s="2"/>
      <c r="K1029" s="2"/>
      <c r="L1029" s="2"/>
      <c r="M1029" s="2"/>
      <c r="N1029" s="126"/>
      <c r="O1029" s="126"/>
      <c r="P1029" s="126"/>
      <c r="Q1029" s="2"/>
    </row>
    <row r="1030" spans="2:17" customFormat="1" ht="15" hidden="1">
      <c r="B1030" s="2"/>
      <c r="C1030" s="206"/>
      <c r="D1030" s="2"/>
      <c r="E1030" s="2"/>
      <c r="F1030" s="2"/>
      <c r="G1030" s="2"/>
      <c r="H1030" s="2"/>
      <c r="I1030" s="2"/>
      <c r="J1030" s="2"/>
      <c r="K1030" s="2"/>
      <c r="L1030" s="2"/>
      <c r="M1030" s="2"/>
      <c r="N1030" s="126"/>
      <c r="O1030" s="126"/>
      <c r="P1030" s="126"/>
      <c r="Q1030" s="2"/>
    </row>
    <row r="1031" spans="2:17" customFormat="1" ht="15" hidden="1">
      <c r="B1031" s="2"/>
      <c r="C1031" s="206"/>
      <c r="D1031" s="2"/>
      <c r="E1031" s="2"/>
      <c r="F1031" s="2"/>
      <c r="G1031" s="2"/>
      <c r="H1031" s="2"/>
      <c r="I1031" s="2"/>
      <c r="J1031" s="2"/>
      <c r="K1031" s="2"/>
      <c r="L1031" s="2"/>
      <c r="M1031" s="2"/>
      <c r="N1031" s="126"/>
      <c r="O1031" s="126"/>
      <c r="P1031" s="126"/>
      <c r="Q1031" s="2"/>
    </row>
    <row r="1032" spans="2:17" customFormat="1" ht="15" hidden="1">
      <c r="B1032" s="2"/>
      <c r="C1032" s="206"/>
      <c r="D1032" s="2"/>
      <c r="E1032" s="2"/>
      <c r="F1032" s="2"/>
      <c r="G1032" s="2"/>
      <c r="H1032" s="2"/>
      <c r="I1032" s="2"/>
      <c r="J1032" s="2"/>
      <c r="K1032" s="2"/>
      <c r="L1032" s="2"/>
      <c r="M1032" s="2"/>
      <c r="N1032" s="126"/>
      <c r="O1032" s="126"/>
      <c r="P1032" s="126"/>
      <c r="Q1032" s="2"/>
    </row>
    <row r="1033" spans="2:17" customFormat="1" ht="15" hidden="1">
      <c r="B1033" s="2"/>
      <c r="C1033" s="206"/>
      <c r="D1033" s="2"/>
      <c r="E1033" s="2"/>
      <c r="F1033" s="2"/>
      <c r="G1033" s="2"/>
      <c r="H1033" s="2"/>
      <c r="I1033" s="2"/>
      <c r="J1033" s="2"/>
      <c r="K1033" s="2"/>
      <c r="L1033" s="2"/>
      <c r="M1033" s="2"/>
      <c r="N1033" s="126"/>
      <c r="O1033" s="126"/>
      <c r="P1033" s="126"/>
      <c r="Q1033" s="2"/>
    </row>
    <row r="1034" spans="2:17" customFormat="1" ht="15" hidden="1">
      <c r="B1034" s="2"/>
      <c r="C1034" s="206"/>
      <c r="D1034" s="2"/>
      <c r="E1034" s="2"/>
      <c r="F1034" s="2"/>
      <c r="G1034" s="2"/>
      <c r="H1034" s="2"/>
      <c r="I1034" s="2"/>
      <c r="J1034" s="2"/>
      <c r="K1034" s="2"/>
      <c r="L1034" s="2"/>
      <c r="M1034" s="2"/>
      <c r="N1034" s="126"/>
      <c r="O1034" s="126"/>
      <c r="P1034" s="126"/>
      <c r="Q1034" s="2"/>
    </row>
    <row r="1035" spans="2:17" customFormat="1" ht="15" hidden="1">
      <c r="B1035" s="2"/>
      <c r="C1035" s="206"/>
      <c r="D1035" s="2"/>
      <c r="E1035" s="2"/>
      <c r="F1035" s="2"/>
      <c r="G1035" s="2"/>
      <c r="H1035" s="2"/>
      <c r="I1035" s="2"/>
      <c r="J1035" s="2"/>
      <c r="K1035" s="2"/>
      <c r="L1035" s="2"/>
      <c r="M1035" s="2"/>
      <c r="N1035" s="126"/>
      <c r="O1035" s="126"/>
      <c r="P1035" s="126"/>
      <c r="Q1035" s="2"/>
    </row>
    <row r="1036" spans="2:17" customFormat="1" ht="15" hidden="1">
      <c r="B1036" s="2"/>
      <c r="C1036" s="206"/>
      <c r="D1036" s="2"/>
      <c r="E1036" s="2"/>
      <c r="F1036" s="2"/>
      <c r="G1036" s="2"/>
      <c r="H1036" s="2"/>
      <c r="I1036" s="2"/>
      <c r="J1036" s="2"/>
      <c r="K1036" s="2"/>
      <c r="L1036" s="2"/>
      <c r="M1036" s="2"/>
      <c r="N1036" s="126"/>
      <c r="O1036" s="126"/>
      <c r="P1036" s="126"/>
      <c r="Q1036" s="2"/>
    </row>
    <row r="1037" spans="2:17" customFormat="1" ht="15" hidden="1">
      <c r="B1037" s="2"/>
      <c r="C1037" s="206"/>
      <c r="D1037" s="2"/>
      <c r="E1037" s="2"/>
      <c r="F1037" s="2"/>
      <c r="G1037" s="2"/>
      <c r="H1037" s="2"/>
      <c r="I1037" s="2"/>
      <c r="J1037" s="2"/>
      <c r="K1037" s="2"/>
      <c r="L1037" s="2"/>
      <c r="M1037" s="2"/>
      <c r="N1037" s="126"/>
      <c r="O1037" s="126"/>
      <c r="P1037" s="126"/>
      <c r="Q1037" s="2"/>
    </row>
    <row r="1038" spans="2:17" customFormat="1" ht="15" hidden="1">
      <c r="B1038" s="2"/>
      <c r="C1038" s="206"/>
      <c r="D1038" s="2"/>
      <c r="E1038" s="2"/>
      <c r="F1038" s="2"/>
      <c r="G1038" s="2"/>
      <c r="H1038" s="2"/>
      <c r="I1038" s="2"/>
      <c r="J1038" s="2"/>
      <c r="K1038" s="2"/>
      <c r="L1038" s="2"/>
      <c r="M1038" s="2"/>
      <c r="N1038" s="126"/>
      <c r="O1038" s="126"/>
      <c r="P1038" s="126"/>
      <c r="Q1038" s="2"/>
    </row>
    <row r="1039" spans="2:17" customFormat="1" ht="15" hidden="1">
      <c r="B1039" s="2"/>
      <c r="C1039" s="206"/>
      <c r="D1039" s="2"/>
      <c r="E1039" s="2"/>
      <c r="F1039" s="2"/>
      <c r="G1039" s="2"/>
      <c r="H1039" s="2"/>
      <c r="I1039" s="2"/>
      <c r="J1039" s="2"/>
      <c r="K1039" s="2"/>
      <c r="L1039" s="2"/>
      <c r="M1039" s="2"/>
      <c r="N1039" s="126"/>
      <c r="O1039" s="126"/>
      <c r="P1039" s="126"/>
      <c r="Q1039" s="2"/>
    </row>
    <row r="1040" spans="2:17" customFormat="1" ht="15" hidden="1">
      <c r="B1040" s="2"/>
      <c r="C1040" s="206"/>
      <c r="D1040" s="2"/>
      <c r="E1040" s="2"/>
      <c r="F1040" s="2"/>
      <c r="G1040" s="2"/>
      <c r="H1040" s="2"/>
      <c r="I1040" s="2"/>
      <c r="J1040" s="2"/>
      <c r="K1040" s="2"/>
      <c r="L1040" s="2"/>
      <c r="M1040" s="2"/>
      <c r="N1040" s="126"/>
      <c r="O1040" s="126"/>
      <c r="P1040" s="126"/>
      <c r="Q1040" s="2"/>
    </row>
    <row r="1041" spans="2:17" customFormat="1" ht="15" hidden="1">
      <c r="B1041" s="2"/>
      <c r="C1041" s="206"/>
      <c r="D1041" s="2"/>
      <c r="E1041" s="2"/>
      <c r="F1041" s="2"/>
      <c r="G1041" s="2"/>
      <c r="H1041" s="2"/>
      <c r="I1041" s="2"/>
      <c r="J1041" s="2"/>
      <c r="K1041" s="2"/>
      <c r="L1041" s="2"/>
      <c r="M1041" s="2"/>
      <c r="N1041" s="126"/>
      <c r="O1041" s="126"/>
      <c r="P1041" s="126"/>
      <c r="Q1041" s="2"/>
    </row>
    <row r="1042" spans="2:17" customFormat="1" ht="15" hidden="1">
      <c r="B1042" s="2"/>
      <c r="C1042" s="206"/>
      <c r="D1042" s="2"/>
      <c r="E1042" s="2"/>
      <c r="F1042" s="2"/>
      <c r="G1042" s="2"/>
      <c r="H1042" s="2"/>
      <c r="I1042" s="2"/>
      <c r="J1042" s="2"/>
      <c r="K1042" s="2"/>
      <c r="L1042" s="2"/>
      <c r="M1042" s="2"/>
      <c r="N1042" s="126"/>
      <c r="O1042" s="126"/>
      <c r="P1042" s="126"/>
      <c r="Q1042" s="2"/>
    </row>
    <row r="1043" spans="2:17" customFormat="1" ht="15" hidden="1">
      <c r="B1043" s="2"/>
      <c r="C1043" s="206"/>
      <c r="D1043" s="2"/>
      <c r="E1043" s="2"/>
      <c r="F1043" s="2"/>
      <c r="G1043" s="2"/>
      <c r="H1043" s="2"/>
      <c r="I1043" s="2"/>
      <c r="J1043" s="2"/>
      <c r="K1043" s="2"/>
      <c r="L1043" s="2"/>
      <c r="M1043" s="2"/>
      <c r="N1043" s="126"/>
      <c r="O1043" s="126"/>
      <c r="P1043" s="126"/>
      <c r="Q1043" s="2"/>
    </row>
    <row r="1044" spans="2:17" customFormat="1" ht="15" hidden="1">
      <c r="B1044" s="2"/>
      <c r="C1044" s="206"/>
      <c r="D1044" s="2"/>
      <c r="E1044" s="2"/>
      <c r="F1044" s="2"/>
      <c r="G1044" s="2"/>
      <c r="H1044" s="2"/>
      <c r="I1044" s="2"/>
      <c r="J1044" s="2"/>
      <c r="K1044" s="2"/>
      <c r="L1044" s="2"/>
      <c r="M1044" s="2"/>
      <c r="N1044" s="126"/>
      <c r="O1044" s="126"/>
      <c r="P1044" s="126"/>
      <c r="Q1044" s="2"/>
    </row>
    <row r="1045" spans="2:17" customFormat="1" ht="15" hidden="1">
      <c r="B1045" s="2"/>
      <c r="C1045" s="206"/>
      <c r="D1045" s="2"/>
      <c r="E1045" s="2"/>
      <c r="F1045" s="2"/>
      <c r="G1045" s="2"/>
      <c r="H1045" s="2"/>
      <c r="I1045" s="2"/>
      <c r="J1045" s="2"/>
      <c r="K1045" s="2"/>
      <c r="L1045" s="2"/>
      <c r="M1045" s="2"/>
      <c r="N1045" s="126"/>
      <c r="O1045" s="126"/>
      <c r="P1045" s="126"/>
      <c r="Q1045" s="2"/>
    </row>
    <row r="1046" spans="2:17" customFormat="1" ht="15" hidden="1">
      <c r="B1046" s="2"/>
      <c r="C1046" s="206"/>
      <c r="D1046" s="2"/>
      <c r="E1046" s="2"/>
      <c r="F1046" s="2"/>
      <c r="G1046" s="2"/>
      <c r="H1046" s="2"/>
      <c r="I1046" s="2"/>
      <c r="J1046" s="2"/>
      <c r="K1046" s="2"/>
      <c r="L1046" s="2"/>
      <c r="M1046" s="2"/>
      <c r="N1046" s="126"/>
      <c r="O1046" s="126"/>
      <c r="P1046" s="126"/>
      <c r="Q1046" s="2"/>
    </row>
    <row r="1047" spans="2:17" customFormat="1" ht="15" hidden="1">
      <c r="B1047" s="2"/>
      <c r="C1047" s="206"/>
      <c r="D1047" s="2"/>
      <c r="E1047" s="2"/>
      <c r="F1047" s="2"/>
      <c r="G1047" s="2"/>
      <c r="H1047" s="2"/>
      <c r="I1047" s="2"/>
      <c r="J1047" s="2"/>
      <c r="K1047" s="2"/>
      <c r="L1047" s="2"/>
      <c r="M1047" s="2"/>
      <c r="N1047" s="126"/>
      <c r="O1047" s="126"/>
      <c r="P1047" s="126"/>
      <c r="Q1047" s="2"/>
    </row>
    <row r="1048" spans="2:17" customFormat="1" ht="15" hidden="1">
      <c r="B1048" s="2"/>
      <c r="C1048" s="206"/>
      <c r="D1048" s="2"/>
      <c r="E1048" s="2"/>
      <c r="F1048" s="2"/>
      <c r="G1048" s="2"/>
      <c r="H1048" s="2"/>
      <c r="I1048" s="2"/>
      <c r="J1048" s="2"/>
      <c r="K1048" s="2"/>
      <c r="L1048" s="2"/>
      <c r="M1048" s="2"/>
      <c r="N1048" s="126"/>
      <c r="O1048" s="126"/>
      <c r="P1048" s="126"/>
      <c r="Q1048" s="2"/>
    </row>
    <row r="1049" spans="2:17" customFormat="1" ht="15" hidden="1">
      <c r="B1049" s="2"/>
      <c r="C1049" s="206"/>
      <c r="D1049" s="2"/>
      <c r="E1049" s="2"/>
      <c r="F1049" s="2"/>
      <c r="G1049" s="2"/>
      <c r="H1049" s="2"/>
      <c r="I1049" s="2"/>
      <c r="J1049" s="2"/>
      <c r="K1049" s="2"/>
      <c r="L1049" s="2"/>
      <c r="M1049" s="2"/>
      <c r="N1049" s="126"/>
      <c r="O1049" s="126"/>
      <c r="P1049" s="126"/>
      <c r="Q1049" s="2"/>
    </row>
    <row r="1050" spans="2:17" customFormat="1" ht="15" hidden="1">
      <c r="B1050" s="2"/>
      <c r="C1050" s="206"/>
      <c r="D1050" s="2"/>
      <c r="E1050" s="2"/>
      <c r="F1050" s="2"/>
      <c r="G1050" s="2"/>
      <c r="H1050" s="2"/>
      <c r="I1050" s="2"/>
      <c r="J1050" s="2"/>
      <c r="K1050" s="2"/>
      <c r="L1050" s="2"/>
      <c r="M1050" s="2"/>
      <c r="N1050" s="126"/>
      <c r="O1050" s="126"/>
      <c r="P1050" s="126"/>
      <c r="Q1050" s="2"/>
    </row>
    <row r="1051" spans="2:17" customFormat="1" ht="15" hidden="1">
      <c r="B1051" s="2"/>
      <c r="C1051" s="206"/>
      <c r="D1051" s="2"/>
      <c r="E1051" s="2"/>
      <c r="F1051" s="2"/>
      <c r="G1051" s="2"/>
      <c r="H1051" s="2"/>
      <c r="I1051" s="2"/>
      <c r="J1051" s="2"/>
      <c r="K1051" s="2"/>
      <c r="L1051" s="2"/>
      <c r="M1051" s="2"/>
      <c r="N1051" s="126"/>
      <c r="O1051" s="126"/>
      <c r="P1051" s="126"/>
      <c r="Q1051" s="2"/>
    </row>
    <row r="1052" spans="2:17" customFormat="1" ht="15" hidden="1">
      <c r="B1052" s="2"/>
      <c r="C1052" s="206"/>
      <c r="D1052" s="2"/>
      <c r="E1052" s="2"/>
      <c r="F1052" s="2"/>
      <c r="G1052" s="2"/>
      <c r="H1052" s="2"/>
      <c r="I1052" s="2"/>
      <c r="J1052" s="2"/>
      <c r="K1052" s="2"/>
      <c r="L1052" s="2"/>
      <c r="M1052" s="2"/>
      <c r="N1052" s="126"/>
      <c r="O1052" s="126"/>
      <c r="P1052" s="126"/>
      <c r="Q1052" s="2"/>
    </row>
    <row r="1053" spans="2:17" customFormat="1" ht="15" hidden="1">
      <c r="B1053" s="2"/>
      <c r="C1053" s="206"/>
      <c r="D1053" s="2"/>
      <c r="E1053" s="2"/>
      <c r="F1053" s="2"/>
      <c r="G1053" s="2"/>
      <c r="H1053" s="2"/>
      <c r="I1053" s="2"/>
      <c r="J1053" s="2"/>
      <c r="K1053" s="2"/>
      <c r="L1053" s="2"/>
      <c r="M1053" s="2"/>
      <c r="N1053" s="126"/>
      <c r="O1053" s="126"/>
      <c r="P1053" s="126"/>
      <c r="Q1053" s="2"/>
    </row>
    <row r="1054" spans="2:17" customFormat="1" ht="15" hidden="1">
      <c r="B1054" s="2"/>
      <c r="C1054" s="206"/>
      <c r="D1054" s="2"/>
      <c r="E1054" s="2"/>
      <c r="F1054" s="2"/>
      <c r="G1054" s="2"/>
      <c r="H1054" s="2"/>
      <c r="I1054" s="2"/>
      <c r="J1054" s="2"/>
      <c r="K1054" s="2"/>
      <c r="L1054" s="2"/>
      <c r="M1054" s="2"/>
      <c r="N1054" s="126"/>
      <c r="O1054" s="126"/>
      <c r="P1054" s="126"/>
      <c r="Q1054" s="2"/>
    </row>
    <row r="1055" spans="2:17" customFormat="1" ht="15" hidden="1">
      <c r="B1055" s="2"/>
      <c r="C1055" s="206"/>
      <c r="D1055" s="2"/>
      <c r="E1055" s="2"/>
      <c r="F1055" s="2"/>
      <c r="G1055" s="2"/>
      <c r="H1055" s="2"/>
      <c r="I1055" s="2"/>
      <c r="J1055" s="2"/>
      <c r="K1055" s="2"/>
      <c r="L1055" s="2"/>
      <c r="M1055" s="2"/>
      <c r="N1055" s="126"/>
      <c r="O1055" s="126"/>
      <c r="P1055" s="126"/>
      <c r="Q1055" s="2"/>
    </row>
    <row r="1056" spans="2:17" customFormat="1" ht="15" hidden="1">
      <c r="B1056" s="2"/>
      <c r="C1056" s="206"/>
      <c r="D1056" s="2"/>
      <c r="E1056" s="2"/>
      <c r="F1056" s="2"/>
      <c r="G1056" s="2"/>
      <c r="H1056" s="2"/>
      <c r="I1056" s="2"/>
      <c r="J1056" s="2"/>
      <c r="K1056" s="2"/>
      <c r="L1056" s="2"/>
      <c r="M1056" s="2"/>
      <c r="N1056" s="126"/>
      <c r="O1056" s="126"/>
      <c r="P1056" s="126"/>
      <c r="Q1056" s="2"/>
    </row>
    <row r="1057" spans="2:17" customFormat="1" ht="15" hidden="1">
      <c r="B1057" s="2"/>
      <c r="C1057" s="206"/>
      <c r="D1057" s="2"/>
      <c r="E1057" s="2"/>
      <c r="F1057" s="2"/>
      <c r="G1057" s="2"/>
      <c r="H1057" s="2"/>
      <c r="I1057" s="2"/>
      <c r="J1057" s="2"/>
      <c r="K1057" s="2"/>
      <c r="L1057" s="2"/>
      <c r="M1057" s="2"/>
      <c r="N1057" s="126"/>
      <c r="O1057" s="126"/>
      <c r="P1057" s="126"/>
      <c r="Q1057" s="2"/>
    </row>
    <row r="1058" spans="2:17" customFormat="1" ht="15" hidden="1">
      <c r="B1058" s="2"/>
      <c r="C1058" s="206"/>
      <c r="D1058" s="2"/>
      <c r="E1058" s="2"/>
      <c r="F1058" s="2"/>
      <c r="G1058" s="2"/>
      <c r="H1058" s="2"/>
      <c r="I1058" s="2"/>
      <c r="J1058" s="2"/>
      <c r="K1058" s="2"/>
      <c r="L1058" s="2"/>
      <c r="M1058" s="2"/>
      <c r="N1058" s="126"/>
      <c r="O1058" s="126"/>
      <c r="P1058" s="126"/>
      <c r="Q1058" s="2"/>
    </row>
    <row r="1059" spans="2:17" customFormat="1" ht="15" hidden="1">
      <c r="B1059" s="2"/>
      <c r="C1059" s="206"/>
      <c r="D1059" s="2"/>
      <c r="E1059" s="2"/>
      <c r="F1059" s="2"/>
      <c r="G1059" s="2"/>
      <c r="H1059" s="2"/>
      <c r="I1059" s="2"/>
      <c r="J1059" s="2"/>
      <c r="K1059" s="2"/>
      <c r="L1059" s="2"/>
      <c r="M1059" s="2"/>
      <c r="N1059" s="126"/>
      <c r="O1059" s="126"/>
      <c r="P1059" s="126"/>
      <c r="Q1059" s="2"/>
    </row>
    <row r="1060" spans="2:17" customFormat="1" ht="15" hidden="1">
      <c r="B1060" s="2"/>
      <c r="C1060" s="206"/>
      <c r="D1060" s="2"/>
      <c r="E1060" s="2"/>
      <c r="F1060" s="2"/>
      <c r="G1060" s="2"/>
      <c r="H1060" s="2"/>
      <c r="I1060" s="2"/>
      <c r="J1060" s="2"/>
      <c r="K1060" s="2"/>
      <c r="L1060" s="2"/>
      <c r="M1060" s="2"/>
      <c r="N1060" s="126"/>
      <c r="O1060" s="126"/>
      <c r="P1060" s="126"/>
      <c r="Q1060" s="2"/>
    </row>
    <row r="1061" spans="2:17" customFormat="1" ht="15" hidden="1">
      <c r="B1061" s="2"/>
      <c r="C1061" s="206"/>
      <c r="D1061" s="2"/>
      <c r="E1061" s="2"/>
      <c r="F1061" s="2"/>
      <c r="G1061" s="2"/>
      <c r="H1061" s="2"/>
      <c r="I1061" s="2"/>
      <c r="J1061" s="2"/>
      <c r="K1061" s="2"/>
      <c r="L1061" s="2"/>
      <c r="M1061" s="2"/>
      <c r="N1061" s="126"/>
      <c r="O1061" s="126"/>
      <c r="P1061" s="126"/>
      <c r="Q1061" s="2"/>
    </row>
    <row r="1062" spans="2:17" customFormat="1" ht="15" hidden="1">
      <c r="B1062" s="2"/>
      <c r="C1062" s="206"/>
      <c r="D1062" s="2"/>
      <c r="E1062" s="2"/>
      <c r="F1062" s="2"/>
      <c r="G1062" s="2"/>
      <c r="H1062" s="2"/>
      <c r="I1062" s="2"/>
      <c r="J1062" s="2"/>
      <c r="K1062" s="2"/>
      <c r="L1062" s="2"/>
      <c r="M1062" s="2"/>
      <c r="N1062" s="126"/>
      <c r="O1062" s="126"/>
      <c r="P1062" s="126"/>
      <c r="Q1062" s="2"/>
    </row>
    <row r="1063" spans="2:17" customFormat="1" ht="15" hidden="1">
      <c r="B1063" s="2"/>
      <c r="C1063" s="206"/>
      <c r="D1063" s="2"/>
      <c r="E1063" s="2"/>
      <c r="F1063" s="2"/>
      <c r="G1063" s="2"/>
      <c r="H1063" s="2"/>
      <c r="I1063" s="2"/>
      <c r="J1063" s="2"/>
      <c r="K1063" s="2"/>
      <c r="L1063" s="2"/>
      <c r="M1063" s="2"/>
      <c r="N1063" s="126"/>
      <c r="O1063" s="126"/>
      <c r="P1063" s="126"/>
      <c r="Q1063" s="2"/>
    </row>
    <row r="1064" spans="2:17" customFormat="1" ht="15" hidden="1">
      <c r="B1064" s="2"/>
      <c r="C1064" s="206"/>
      <c r="D1064" s="2"/>
      <c r="E1064" s="2"/>
      <c r="F1064" s="2"/>
      <c r="G1064" s="2"/>
      <c r="H1064" s="2"/>
      <c r="I1064" s="2"/>
      <c r="J1064" s="2"/>
      <c r="K1064" s="2"/>
      <c r="L1064" s="2"/>
      <c r="M1064" s="2"/>
      <c r="N1064" s="126"/>
      <c r="O1064" s="126"/>
      <c r="P1064" s="126"/>
      <c r="Q1064" s="2"/>
    </row>
    <row r="1065" spans="2:17" customFormat="1" ht="15" hidden="1">
      <c r="B1065" s="2"/>
      <c r="C1065" s="206"/>
      <c r="D1065" s="2"/>
      <c r="E1065" s="2"/>
      <c r="F1065" s="2"/>
      <c r="G1065" s="2"/>
      <c r="H1065" s="2"/>
      <c r="I1065" s="2"/>
      <c r="J1065" s="2"/>
      <c r="K1065" s="2"/>
      <c r="L1065" s="2"/>
      <c r="M1065" s="2"/>
      <c r="N1065" s="126"/>
      <c r="O1065" s="126"/>
      <c r="P1065" s="126"/>
      <c r="Q1065" s="2"/>
    </row>
    <row r="1066" spans="2:17" customFormat="1" ht="15" hidden="1">
      <c r="B1066" s="2"/>
      <c r="C1066" s="206"/>
      <c r="D1066" s="2"/>
      <c r="E1066" s="2"/>
      <c r="F1066" s="2"/>
      <c r="G1066" s="2"/>
      <c r="H1066" s="2"/>
      <c r="I1066" s="2"/>
      <c r="J1066" s="2"/>
      <c r="K1066" s="2"/>
      <c r="L1066" s="2"/>
      <c r="M1066" s="2"/>
      <c r="N1066" s="126"/>
      <c r="O1066" s="126"/>
      <c r="P1066" s="126"/>
      <c r="Q1066" s="2"/>
    </row>
    <row r="1067" spans="2:17" customFormat="1" ht="15" hidden="1">
      <c r="B1067" s="2"/>
      <c r="C1067" s="206"/>
      <c r="D1067" s="2"/>
      <c r="E1067" s="2"/>
      <c r="F1067" s="2"/>
      <c r="G1067" s="2"/>
      <c r="H1067" s="2"/>
      <c r="I1067" s="2"/>
      <c r="J1067" s="2"/>
      <c r="K1067" s="2"/>
      <c r="L1067" s="2"/>
      <c r="M1067" s="2"/>
      <c r="N1067" s="126"/>
      <c r="O1067" s="126"/>
      <c r="P1067" s="126"/>
      <c r="Q1067" s="2"/>
    </row>
    <row r="1068" spans="2:17" customFormat="1" ht="15" hidden="1">
      <c r="B1068" s="2"/>
      <c r="C1068" s="206"/>
      <c r="D1068" s="2"/>
      <c r="E1068" s="2"/>
      <c r="F1068" s="2"/>
      <c r="G1068" s="2"/>
      <c r="H1068" s="2"/>
      <c r="I1068" s="2"/>
      <c r="J1068" s="2"/>
      <c r="K1068" s="2"/>
      <c r="L1068" s="2"/>
      <c r="M1068" s="2"/>
      <c r="N1068" s="126"/>
      <c r="O1068" s="126"/>
      <c r="P1068" s="126"/>
      <c r="Q1068" s="2"/>
    </row>
    <row r="1069" spans="2:17" customFormat="1" ht="15" hidden="1">
      <c r="B1069" s="2"/>
      <c r="C1069" s="206"/>
      <c r="D1069" s="2"/>
      <c r="E1069" s="2"/>
      <c r="F1069" s="2"/>
      <c r="G1069" s="2"/>
      <c r="H1069" s="2"/>
      <c r="I1069" s="2"/>
      <c r="J1069" s="2"/>
      <c r="K1069" s="2"/>
      <c r="L1069" s="2"/>
      <c r="M1069" s="2"/>
      <c r="N1069" s="126"/>
      <c r="O1069" s="126"/>
      <c r="P1069" s="126"/>
      <c r="Q1069" s="2"/>
    </row>
    <row r="1070" spans="2:17" customFormat="1" ht="15" hidden="1">
      <c r="B1070" s="2"/>
      <c r="C1070" s="206"/>
      <c r="D1070" s="2"/>
      <c r="E1070" s="2"/>
      <c r="F1070" s="2"/>
      <c r="G1070" s="2"/>
      <c r="H1070" s="2"/>
      <c r="I1070" s="2"/>
      <c r="J1070" s="2"/>
      <c r="K1070" s="2"/>
      <c r="L1070" s="2"/>
      <c r="M1070" s="2"/>
      <c r="N1070" s="126"/>
      <c r="O1070" s="126"/>
      <c r="P1070" s="126"/>
      <c r="Q1070" s="2"/>
    </row>
    <row r="1071" spans="2:17" customFormat="1" ht="15" hidden="1">
      <c r="B1071" s="2"/>
      <c r="C1071" s="206"/>
      <c r="D1071" s="2"/>
      <c r="E1071" s="2"/>
      <c r="F1071" s="2"/>
      <c r="G1071" s="2"/>
      <c r="H1071" s="2"/>
      <c r="I1071" s="2"/>
      <c r="J1071" s="2"/>
      <c r="K1071" s="2"/>
      <c r="L1071" s="2"/>
      <c r="M1071" s="2"/>
      <c r="N1071" s="126"/>
      <c r="O1071" s="126"/>
      <c r="P1071" s="126"/>
      <c r="Q1071" s="2"/>
    </row>
    <row r="1072" spans="2:17" customFormat="1" ht="15" hidden="1">
      <c r="B1072" s="2"/>
      <c r="C1072" s="206"/>
      <c r="D1072" s="2"/>
      <c r="E1072" s="2"/>
      <c r="F1072" s="2"/>
      <c r="G1072" s="2"/>
      <c r="H1072" s="2"/>
      <c r="I1072" s="2"/>
      <c r="J1072" s="2"/>
      <c r="K1072" s="2"/>
      <c r="L1072" s="2"/>
      <c r="M1072" s="2"/>
      <c r="N1072" s="126"/>
      <c r="O1072" s="126"/>
      <c r="P1072" s="126"/>
      <c r="Q1072" s="2"/>
    </row>
    <row r="1073" spans="2:17" customFormat="1" ht="15" hidden="1">
      <c r="B1073" s="2"/>
      <c r="C1073" s="206"/>
      <c r="D1073" s="2"/>
      <c r="E1073" s="2"/>
      <c r="F1073" s="2"/>
      <c r="G1073" s="2"/>
      <c r="H1073" s="2"/>
      <c r="I1073" s="2"/>
      <c r="J1073" s="2"/>
      <c r="K1073" s="2"/>
      <c r="L1073" s="2"/>
      <c r="M1073" s="2"/>
      <c r="N1073" s="126"/>
      <c r="O1073" s="126"/>
      <c r="P1073" s="126"/>
      <c r="Q1073" s="2"/>
    </row>
    <row r="1074" spans="2:17" customFormat="1" ht="15" hidden="1">
      <c r="B1074" s="2"/>
      <c r="C1074" s="206"/>
      <c r="D1074" s="2"/>
      <c r="E1074" s="2"/>
      <c r="F1074" s="2"/>
      <c r="G1074" s="2"/>
      <c r="H1074" s="2"/>
      <c r="I1074" s="2"/>
      <c r="J1074" s="2"/>
      <c r="K1074" s="2"/>
      <c r="L1074" s="2"/>
      <c r="M1074" s="2"/>
      <c r="N1074" s="126"/>
      <c r="O1074" s="126"/>
      <c r="P1074" s="126"/>
      <c r="Q1074" s="2"/>
    </row>
    <row r="1075" spans="2:17" customFormat="1" ht="15" hidden="1">
      <c r="B1075" s="2"/>
      <c r="C1075" s="206"/>
      <c r="D1075" s="2"/>
      <c r="E1075" s="2"/>
      <c r="F1075" s="2"/>
      <c r="G1075" s="2"/>
      <c r="H1075" s="2"/>
      <c r="I1075" s="2"/>
      <c r="J1075" s="2"/>
      <c r="K1075" s="2"/>
      <c r="L1075" s="2"/>
      <c r="M1075" s="2"/>
      <c r="N1075" s="126"/>
      <c r="O1075" s="126"/>
      <c r="P1075" s="126"/>
      <c r="Q1075" s="2"/>
    </row>
    <row r="1076" spans="2:17" customFormat="1" ht="15" hidden="1">
      <c r="B1076" s="2"/>
      <c r="C1076" s="206"/>
      <c r="D1076" s="2"/>
      <c r="E1076" s="2"/>
      <c r="F1076" s="2"/>
      <c r="G1076" s="2"/>
      <c r="H1076" s="2"/>
      <c r="I1076" s="2"/>
      <c r="J1076" s="2"/>
      <c r="K1076" s="2"/>
      <c r="L1076" s="2"/>
      <c r="M1076" s="2"/>
      <c r="N1076" s="126"/>
      <c r="O1076" s="126"/>
      <c r="P1076" s="126"/>
      <c r="Q1076" s="2"/>
    </row>
    <row r="1077" spans="2:17" customFormat="1" ht="15" hidden="1">
      <c r="B1077" s="2"/>
      <c r="C1077" s="206"/>
      <c r="D1077" s="2"/>
      <c r="E1077" s="2"/>
      <c r="F1077" s="2"/>
      <c r="G1077" s="2"/>
      <c r="H1077" s="2"/>
      <c r="I1077" s="2"/>
      <c r="J1077" s="2"/>
      <c r="K1077" s="2"/>
      <c r="L1077" s="2"/>
      <c r="M1077" s="2"/>
      <c r="N1077" s="126"/>
      <c r="O1077" s="126"/>
      <c r="P1077" s="126"/>
      <c r="Q1077" s="2"/>
    </row>
    <row r="1078" spans="2:17" customFormat="1" ht="15" hidden="1">
      <c r="B1078" s="2"/>
      <c r="C1078" s="206"/>
      <c r="D1078" s="2"/>
      <c r="E1078" s="2"/>
      <c r="F1078" s="2"/>
      <c r="G1078" s="2"/>
      <c r="H1078" s="2"/>
      <c r="I1078" s="2"/>
      <c r="J1078" s="2"/>
      <c r="K1078" s="2"/>
      <c r="L1078" s="2"/>
      <c r="M1078" s="2"/>
      <c r="N1078" s="126"/>
      <c r="O1078" s="126"/>
      <c r="P1078" s="126"/>
      <c r="Q1078" s="2"/>
    </row>
    <row r="1079" spans="2:17" customFormat="1" ht="15" hidden="1">
      <c r="B1079" s="2"/>
      <c r="C1079" s="206"/>
      <c r="D1079" s="2"/>
      <c r="E1079" s="2"/>
      <c r="F1079" s="2"/>
      <c r="G1079" s="2"/>
      <c r="H1079" s="2"/>
      <c r="I1079" s="2"/>
      <c r="J1079" s="2"/>
      <c r="K1079" s="2"/>
      <c r="L1079" s="2"/>
      <c r="M1079" s="2"/>
      <c r="N1079" s="126"/>
      <c r="O1079" s="126"/>
      <c r="P1079" s="126"/>
      <c r="Q1079" s="2"/>
    </row>
    <row r="1080" spans="2:17" customFormat="1" ht="15" hidden="1">
      <c r="B1080" s="2"/>
      <c r="C1080" s="206"/>
      <c r="D1080" s="2"/>
      <c r="E1080" s="2"/>
      <c r="F1080" s="2"/>
      <c r="G1080" s="2"/>
      <c r="H1080" s="2"/>
      <c r="I1080" s="2"/>
      <c r="J1080" s="2"/>
      <c r="K1080" s="2"/>
      <c r="L1080" s="2"/>
      <c r="M1080" s="2"/>
      <c r="N1080" s="126"/>
      <c r="O1080" s="126"/>
      <c r="P1080" s="126"/>
      <c r="Q1080" s="2"/>
    </row>
    <row r="1081" spans="2:17" customFormat="1" ht="15" hidden="1">
      <c r="B1081" s="2"/>
      <c r="C1081" s="206"/>
      <c r="D1081" s="2"/>
      <c r="E1081" s="2"/>
      <c r="F1081" s="2"/>
      <c r="G1081" s="2"/>
      <c r="H1081" s="2"/>
      <c r="I1081" s="2"/>
      <c r="J1081" s="2"/>
      <c r="K1081" s="2"/>
      <c r="L1081" s="2"/>
      <c r="M1081" s="2"/>
      <c r="N1081" s="126"/>
      <c r="O1081" s="126"/>
      <c r="P1081" s="126"/>
      <c r="Q1081" s="2"/>
    </row>
    <row r="1082" spans="2:17" customFormat="1" ht="15" hidden="1">
      <c r="B1082" s="2"/>
      <c r="C1082" s="206"/>
      <c r="D1082" s="2"/>
      <c r="E1082" s="2"/>
      <c r="F1082" s="2"/>
      <c r="G1082" s="2"/>
      <c r="H1082" s="2"/>
      <c r="I1082" s="2"/>
      <c r="J1082" s="2"/>
      <c r="K1082" s="2"/>
      <c r="L1082" s="2"/>
      <c r="M1082" s="2"/>
      <c r="N1082" s="126"/>
      <c r="O1082" s="126"/>
      <c r="P1082" s="126"/>
      <c r="Q1082" s="2"/>
    </row>
    <row r="1083" spans="2:17" customFormat="1" ht="15" hidden="1">
      <c r="B1083" s="2"/>
      <c r="C1083" s="206"/>
      <c r="D1083" s="2"/>
      <c r="E1083" s="2"/>
      <c r="F1083" s="2"/>
      <c r="G1083" s="2"/>
      <c r="H1083" s="2"/>
      <c r="I1083" s="2"/>
      <c r="J1083" s="2"/>
      <c r="K1083" s="2"/>
      <c r="L1083" s="2"/>
      <c r="M1083" s="2"/>
      <c r="N1083" s="126"/>
      <c r="O1083" s="126"/>
      <c r="P1083" s="126"/>
      <c r="Q1083" s="2"/>
    </row>
    <row r="1084" spans="2:17" customFormat="1" ht="15" hidden="1">
      <c r="B1084" s="2"/>
      <c r="C1084" s="206"/>
      <c r="D1084" s="2"/>
      <c r="E1084" s="2"/>
      <c r="F1084" s="2"/>
      <c r="G1084" s="2"/>
      <c r="H1084" s="2"/>
      <c r="I1084" s="2"/>
      <c r="J1084" s="2"/>
      <c r="K1084" s="2"/>
      <c r="L1084" s="2"/>
      <c r="M1084" s="2"/>
      <c r="N1084" s="126"/>
      <c r="O1084" s="126"/>
      <c r="P1084" s="126"/>
      <c r="Q1084" s="2"/>
    </row>
    <row r="1085" spans="2:17" customFormat="1" ht="15" hidden="1">
      <c r="B1085" s="2"/>
      <c r="C1085" s="206"/>
      <c r="D1085" s="2"/>
      <c r="E1085" s="2"/>
      <c r="F1085" s="2"/>
      <c r="G1085" s="2"/>
      <c r="H1085" s="2"/>
      <c r="I1085" s="2"/>
      <c r="J1085" s="2"/>
      <c r="K1085" s="2"/>
      <c r="L1085" s="2"/>
      <c r="M1085" s="2"/>
      <c r="N1085" s="126"/>
      <c r="O1085" s="126"/>
      <c r="P1085" s="126"/>
      <c r="Q1085" s="2"/>
    </row>
    <row r="1086" spans="2:17" customFormat="1" ht="15" hidden="1">
      <c r="B1086" s="2"/>
      <c r="C1086" s="206"/>
      <c r="D1086" s="2"/>
      <c r="E1086" s="2"/>
      <c r="F1086" s="2"/>
      <c r="G1086" s="2"/>
      <c r="H1086" s="2"/>
      <c r="I1086" s="2"/>
      <c r="J1086" s="2"/>
      <c r="K1086" s="2"/>
      <c r="L1086" s="2"/>
      <c r="M1086" s="2"/>
      <c r="N1086" s="126"/>
      <c r="O1086" s="126"/>
      <c r="P1086" s="126"/>
      <c r="Q1086" s="2"/>
    </row>
    <row r="1087" spans="2:17" customFormat="1" ht="15" hidden="1">
      <c r="B1087" s="2"/>
      <c r="C1087" s="206"/>
      <c r="D1087" s="2"/>
      <c r="E1087" s="2"/>
      <c r="F1087" s="2"/>
      <c r="G1087" s="2"/>
      <c r="H1087" s="2"/>
      <c r="I1087" s="2"/>
      <c r="J1087" s="2"/>
      <c r="K1087" s="2"/>
      <c r="L1087" s="2"/>
      <c r="M1087" s="2"/>
      <c r="N1087" s="126"/>
      <c r="O1087" s="126"/>
      <c r="P1087" s="126"/>
      <c r="Q1087" s="2"/>
    </row>
    <row r="1088" spans="2:17" customFormat="1" ht="15" hidden="1">
      <c r="B1088" s="2"/>
      <c r="C1088" s="206"/>
      <c r="D1088" s="2"/>
      <c r="E1088" s="2"/>
      <c r="F1088" s="2"/>
      <c r="G1088" s="2"/>
      <c r="H1088" s="2"/>
      <c r="I1088" s="2"/>
      <c r="J1088" s="2"/>
      <c r="K1088" s="2"/>
      <c r="L1088" s="2"/>
      <c r="M1088" s="2"/>
      <c r="N1088" s="126"/>
      <c r="O1088" s="126"/>
      <c r="P1088" s="126"/>
      <c r="Q1088" s="2"/>
    </row>
    <row r="1089" spans="2:17" customFormat="1" ht="15" hidden="1">
      <c r="B1089" s="2"/>
      <c r="C1089" s="206"/>
      <c r="D1089" s="2"/>
      <c r="E1089" s="2"/>
      <c r="F1089" s="2"/>
      <c r="G1089" s="2"/>
      <c r="H1089" s="2"/>
      <c r="I1089" s="2"/>
      <c r="J1089" s="2"/>
      <c r="K1089" s="2"/>
      <c r="L1089" s="2"/>
      <c r="M1089" s="2"/>
      <c r="N1089" s="126"/>
      <c r="O1089" s="126"/>
      <c r="P1089" s="126"/>
      <c r="Q1089" s="2"/>
    </row>
    <row r="1090" spans="2:17" customFormat="1" ht="15" hidden="1">
      <c r="B1090" s="2"/>
      <c r="C1090" s="206"/>
      <c r="D1090" s="2"/>
      <c r="E1090" s="2"/>
      <c r="F1090" s="2"/>
      <c r="G1090" s="2"/>
      <c r="H1090" s="2"/>
      <c r="I1090" s="2"/>
      <c r="J1090" s="2"/>
      <c r="K1090" s="2"/>
      <c r="L1090" s="2"/>
      <c r="M1090" s="2"/>
      <c r="N1090" s="126"/>
      <c r="O1090" s="126"/>
      <c r="P1090" s="126"/>
      <c r="Q1090" s="2"/>
    </row>
    <row r="1091" spans="2:17" customFormat="1" ht="15" hidden="1">
      <c r="B1091" s="2"/>
      <c r="C1091" s="206"/>
      <c r="D1091" s="2"/>
      <c r="E1091" s="2"/>
      <c r="F1091" s="2"/>
      <c r="G1091" s="2"/>
      <c r="H1091" s="2"/>
      <c r="I1091" s="2"/>
      <c r="J1091" s="2"/>
      <c r="K1091" s="2"/>
      <c r="L1091" s="2"/>
      <c r="M1091" s="2"/>
      <c r="N1091" s="126"/>
      <c r="O1091" s="126"/>
      <c r="P1091" s="126"/>
      <c r="Q1091" s="2"/>
    </row>
    <row r="1092" spans="2:17" customFormat="1" ht="15" hidden="1">
      <c r="B1092" s="2"/>
      <c r="C1092" s="206"/>
      <c r="D1092" s="2"/>
      <c r="E1092" s="2"/>
      <c r="F1092" s="2"/>
      <c r="G1092" s="2"/>
      <c r="H1092" s="2"/>
      <c r="I1092" s="2"/>
      <c r="J1092" s="2"/>
      <c r="K1092" s="2"/>
      <c r="L1092" s="2"/>
      <c r="M1092" s="2"/>
      <c r="N1092" s="126"/>
      <c r="O1092" s="126"/>
      <c r="P1092" s="126"/>
      <c r="Q1092" s="2"/>
    </row>
    <row r="1093" spans="2:17" customFormat="1" ht="15" hidden="1">
      <c r="B1093" s="2"/>
      <c r="C1093" s="206"/>
      <c r="D1093" s="2"/>
      <c r="E1093" s="2"/>
      <c r="F1093" s="2"/>
      <c r="G1093" s="2"/>
      <c r="H1093" s="2"/>
      <c r="I1093" s="2"/>
      <c r="J1093" s="2"/>
      <c r="K1093" s="2"/>
      <c r="L1093" s="2"/>
      <c r="M1093" s="2"/>
      <c r="N1093" s="126"/>
      <c r="O1093" s="126"/>
      <c r="P1093" s="126"/>
      <c r="Q1093" s="2"/>
    </row>
    <row r="1094" spans="2:17" customFormat="1" ht="15" hidden="1">
      <c r="B1094" s="2"/>
      <c r="C1094" s="206"/>
      <c r="D1094" s="2"/>
      <c r="E1094" s="2"/>
      <c r="F1094" s="2"/>
      <c r="G1094" s="2"/>
      <c r="H1094" s="2"/>
      <c r="I1094" s="2"/>
      <c r="J1094" s="2"/>
      <c r="K1094" s="2"/>
      <c r="L1094" s="2"/>
      <c r="M1094" s="2"/>
      <c r="N1094" s="126"/>
      <c r="O1094" s="126"/>
      <c r="P1094" s="126"/>
      <c r="Q1094" s="2"/>
    </row>
    <row r="1095" spans="2:17" customFormat="1" ht="15" hidden="1">
      <c r="B1095" s="2"/>
      <c r="C1095" s="206"/>
      <c r="D1095" s="2"/>
      <c r="E1095" s="2"/>
      <c r="F1095" s="2"/>
      <c r="G1095" s="2"/>
      <c r="H1095" s="2"/>
      <c r="I1095" s="2"/>
      <c r="J1095" s="2"/>
      <c r="K1095" s="2"/>
      <c r="L1095" s="2"/>
      <c r="M1095" s="2"/>
      <c r="N1095" s="126"/>
      <c r="O1095" s="126"/>
      <c r="P1095" s="126"/>
      <c r="Q1095" s="2"/>
    </row>
    <row r="1096" spans="2:17" customFormat="1" ht="15" hidden="1">
      <c r="B1096" s="2"/>
      <c r="C1096" s="206"/>
      <c r="D1096" s="2"/>
      <c r="E1096" s="2"/>
      <c r="F1096" s="2"/>
      <c r="G1096" s="2"/>
      <c r="H1096" s="2"/>
      <c r="I1096" s="2"/>
      <c r="J1096" s="2"/>
      <c r="K1096" s="2"/>
      <c r="L1096" s="2"/>
      <c r="M1096" s="2"/>
      <c r="N1096" s="126"/>
      <c r="O1096" s="126"/>
      <c r="P1096" s="126"/>
      <c r="Q1096" s="2"/>
    </row>
    <row r="1097" spans="2:17" customFormat="1" ht="15" hidden="1">
      <c r="B1097" s="2"/>
      <c r="C1097" s="206"/>
      <c r="D1097" s="2"/>
      <c r="E1097" s="2"/>
      <c r="F1097" s="2"/>
      <c r="G1097" s="2"/>
      <c r="H1097" s="2"/>
      <c r="I1097" s="2"/>
      <c r="J1097" s="2"/>
      <c r="K1097" s="2"/>
      <c r="L1097" s="2"/>
      <c r="M1097" s="2"/>
      <c r="N1097" s="126"/>
      <c r="O1097" s="126"/>
      <c r="P1097" s="126"/>
      <c r="Q1097" s="2"/>
    </row>
    <row r="1098" spans="2:17" customFormat="1" ht="15" hidden="1">
      <c r="B1098" s="2"/>
      <c r="C1098" s="206"/>
      <c r="D1098" s="2"/>
      <c r="E1098" s="2"/>
      <c r="F1098" s="2"/>
      <c r="G1098" s="2"/>
      <c r="H1098" s="2"/>
      <c r="I1098" s="2"/>
      <c r="J1098" s="2"/>
      <c r="K1098" s="2"/>
      <c r="L1098" s="2"/>
      <c r="M1098" s="2"/>
      <c r="N1098" s="126"/>
      <c r="O1098" s="126"/>
      <c r="P1098" s="126"/>
      <c r="Q1098" s="2"/>
    </row>
    <row r="1099" spans="2:17" customFormat="1" ht="15" hidden="1">
      <c r="B1099" s="2"/>
      <c r="C1099" s="206"/>
      <c r="D1099" s="2"/>
      <c r="E1099" s="2"/>
      <c r="F1099" s="2"/>
      <c r="G1099" s="2"/>
      <c r="H1099" s="2"/>
      <c r="I1099" s="2"/>
      <c r="J1099" s="2"/>
      <c r="K1099" s="2"/>
      <c r="L1099" s="2"/>
      <c r="M1099" s="2"/>
      <c r="N1099" s="126"/>
      <c r="O1099" s="126"/>
      <c r="P1099" s="126"/>
      <c r="Q1099" s="2"/>
    </row>
    <row r="1100" spans="2:17" customFormat="1" ht="15" hidden="1">
      <c r="B1100" s="2"/>
      <c r="C1100" s="206"/>
      <c r="D1100" s="2"/>
      <c r="E1100" s="2"/>
      <c r="F1100" s="2"/>
      <c r="G1100" s="2"/>
      <c r="H1100" s="2"/>
      <c r="I1100" s="2"/>
      <c r="J1100" s="2"/>
      <c r="K1100" s="2"/>
      <c r="L1100" s="2"/>
      <c r="M1100" s="2"/>
      <c r="N1100" s="126"/>
      <c r="O1100" s="126"/>
      <c r="P1100" s="126"/>
      <c r="Q1100" s="2"/>
    </row>
    <row r="1101" spans="2:17" customFormat="1" ht="15" hidden="1">
      <c r="B1101" s="2"/>
      <c r="C1101" s="206"/>
      <c r="D1101" s="2"/>
      <c r="E1101" s="2"/>
      <c r="F1101" s="2"/>
      <c r="G1101" s="2"/>
      <c r="H1101" s="2"/>
      <c r="I1101" s="2"/>
      <c r="J1101" s="2"/>
      <c r="K1101" s="2"/>
      <c r="L1101" s="2"/>
      <c r="M1101" s="2"/>
      <c r="N1101" s="126"/>
      <c r="O1101" s="126"/>
      <c r="P1101" s="126"/>
      <c r="Q1101" s="2"/>
    </row>
    <row r="1102" spans="2:17" customFormat="1" ht="15" hidden="1">
      <c r="B1102" s="2"/>
      <c r="C1102" s="206"/>
      <c r="D1102" s="2"/>
      <c r="E1102" s="2"/>
      <c r="F1102" s="2"/>
      <c r="G1102" s="2"/>
      <c r="H1102" s="2"/>
      <c r="I1102" s="2"/>
      <c r="J1102" s="2"/>
      <c r="K1102" s="2"/>
      <c r="L1102" s="2"/>
      <c r="M1102" s="2"/>
      <c r="N1102" s="126"/>
      <c r="O1102" s="126"/>
      <c r="P1102" s="126"/>
      <c r="Q1102" s="2"/>
    </row>
    <row r="1103" spans="2:17" customFormat="1" ht="15" hidden="1">
      <c r="B1103" s="2"/>
      <c r="C1103" s="206"/>
      <c r="D1103" s="2"/>
      <c r="E1103" s="2"/>
      <c r="F1103" s="2"/>
      <c r="G1103" s="2"/>
      <c r="H1103" s="2"/>
      <c r="I1103" s="2"/>
      <c r="J1103" s="2"/>
      <c r="K1103" s="2"/>
      <c r="L1103" s="2"/>
      <c r="M1103" s="2"/>
      <c r="N1103" s="126"/>
      <c r="O1103" s="126"/>
      <c r="P1103" s="126"/>
      <c r="Q1103" s="2"/>
    </row>
    <row r="1104" spans="2:17" customFormat="1" ht="15" hidden="1">
      <c r="B1104" s="2"/>
      <c r="C1104" s="206"/>
      <c r="D1104" s="2"/>
      <c r="E1104" s="2"/>
      <c r="F1104" s="2"/>
      <c r="G1104" s="2"/>
      <c r="H1104" s="2"/>
      <c r="I1104" s="2"/>
      <c r="J1104" s="2"/>
      <c r="K1104" s="2"/>
      <c r="L1104" s="2"/>
      <c r="M1104" s="2"/>
      <c r="N1104" s="126"/>
      <c r="O1104" s="126"/>
      <c r="P1104" s="126"/>
      <c r="Q1104" s="2"/>
    </row>
    <row r="1105" spans="2:17" customFormat="1" ht="15" hidden="1">
      <c r="B1105" s="2"/>
      <c r="C1105" s="206"/>
      <c r="D1105" s="2"/>
      <c r="E1105" s="2"/>
      <c r="F1105" s="2"/>
      <c r="G1105" s="2"/>
      <c r="H1105" s="2"/>
      <c r="I1105" s="2"/>
      <c r="J1105" s="2"/>
      <c r="K1105" s="2"/>
      <c r="L1105" s="2"/>
      <c r="M1105" s="2"/>
      <c r="N1105" s="126"/>
      <c r="O1105" s="126"/>
      <c r="P1105" s="126"/>
      <c r="Q1105" s="2"/>
    </row>
    <row r="1106" spans="2:17" customFormat="1" ht="15" hidden="1">
      <c r="B1106" s="2"/>
      <c r="C1106" s="206"/>
      <c r="D1106" s="2"/>
      <c r="E1106" s="2"/>
      <c r="F1106" s="2"/>
      <c r="G1106" s="2"/>
      <c r="H1106" s="2"/>
      <c r="I1106" s="2"/>
      <c r="J1106" s="2"/>
      <c r="K1106" s="2"/>
      <c r="L1106" s="2"/>
      <c r="M1106" s="2"/>
      <c r="N1106" s="126"/>
      <c r="O1106" s="126"/>
      <c r="P1106" s="126"/>
      <c r="Q1106" s="2"/>
    </row>
    <row r="1107" spans="2:17" customFormat="1" ht="15" hidden="1">
      <c r="B1107" s="2"/>
      <c r="C1107" s="206"/>
      <c r="D1107" s="2"/>
      <c r="E1107" s="2"/>
      <c r="F1107" s="2"/>
      <c r="G1107" s="2"/>
      <c r="H1107" s="2"/>
      <c r="I1107" s="2"/>
      <c r="J1107" s="2"/>
      <c r="K1107" s="2"/>
      <c r="L1107" s="2"/>
      <c r="M1107" s="2"/>
      <c r="N1107" s="126"/>
      <c r="O1107" s="126"/>
      <c r="P1107" s="126"/>
      <c r="Q1107" s="2"/>
    </row>
    <row r="1108" spans="2:17" customFormat="1" ht="15" hidden="1">
      <c r="B1108" s="2"/>
      <c r="C1108" s="206"/>
      <c r="D1108" s="2"/>
      <c r="E1108" s="2"/>
      <c r="F1108" s="2"/>
      <c r="G1108" s="2"/>
      <c r="H1108" s="2"/>
      <c r="I1108" s="2"/>
      <c r="J1108" s="2"/>
      <c r="K1108" s="2"/>
      <c r="L1108" s="2"/>
      <c r="M1108" s="2"/>
      <c r="N1108" s="126"/>
      <c r="O1108" s="126"/>
      <c r="P1108" s="126"/>
      <c r="Q1108" s="2"/>
    </row>
    <row r="1109" spans="2:17" customFormat="1" ht="15" hidden="1">
      <c r="B1109" s="2"/>
      <c r="C1109" s="206"/>
      <c r="D1109" s="2"/>
      <c r="E1109" s="2"/>
      <c r="F1109" s="2"/>
      <c r="G1109" s="2"/>
      <c r="H1109" s="2"/>
      <c r="I1109" s="2"/>
      <c r="J1109" s="2"/>
      <c r="K1109" s="2"/>
      <c r="L1109" s="2"/>
      <c r="M1109" s="2"/>
      <c r="N1109" s="126"/>
      <c r="O1109" s="126"/>
      <c r="P1109" s="126"/>
      <c r="Q1109" s="2"/>
    </row>
    <row r="1110" spans="2:17" customFormat="1" ht="15" hidden="1">
      <c r="B1110" s="2"/>
      <c r="C1110" s="206"/>
      <c r="D1110" s="2"/>
      <c r="E1110" s="2"/>
      <c r="F1110" s="2"/>
      <c r="G1110" s="2"/>
      <c r="H1110" s="2"/>
      <c r="I1110" s="2"/>
      <c r="J1110" s="2"/>
      <c r="K1110" s="2"/>
      <c r="L1110" s="2"/>
      <c r="M1110" s="2"/>
      <c r="N1110" s="126"/>
      <c r="O1110" s="126"/>
      <c r="P1110" s="126"/>
      <c r="Q1110" s="2"/>
    </row>
    <row r="1111" spans="2:17" customFormat="1" ht="15" hidden="1">
      <c r="B1111" s="2"/>
      <c r="C1111" s="206"/>
      <c r="D1111" s="2"/>
      <c r="E1111" s="2"/>
      <c r="F1111" s="2"/>
      <c r="G1111" s="2"/>
      <c r="H1111" s="2"/>
      <c r="I1111" s="2"/>
      <c r="J1111" s="2"/>
      <c r="K1111" s="2"/>
      <c r="L1111" s="2"/>
      <c r="M1111" s="2"/>
      <c r="N1111" s="126"/>
      <c r="O1111" s="126"/>
      <c r="P1111" s="126"/>
      <c r="Q1111" s="2"/>
    </row>
    <row r="1112" spans="2:17" customFormat="1" ht="15" hidden="1">
      <c r="B1112" s="2"/>
      <c r="C1112" s="206"/>
      <c r="D1112" s="2"/>
      <c r="E1112" s="2"/>
      <c r="F1112" s="2"/>
      <c r="G1112" s="2"/>
      <c r="H1112" s="2"/>
      <c r="I1112" s="2"/>
      <c r="J1112" s="2"/>
      <c r="K1112" s="2"/>
      <c r="L1112" s="2"/>
      <c r="M1112" s="2"/>
      <c r="N1112" s="126"/>
      <c r="O1112" s="126"/>
      <c r="P1112" s="126"/>
      <c r="Q1112" s="2"/>
    </row>
    <row r="1113" spans="2:17" customFormat="1" ht="15" hidden="1">
      <c r="B1113" s="2"/>
      <c r="C1113" s="206"/>
      <c r="D1113" s="2"/>
      <c r="E1113" s="2"/>
      <c r="F1113" s="2"/>
      <c r="G1113" s="2"/>
      <c r="H1113" s="2"/>
      <c r="I1113" s="2"/>
      <c r="J1113" s="2"/>
      <c r="K1113" s="2"/>
      <c r="L1113" s="2"/>
      <c r="M1113" s="2"/>
      <c r="N1113" s="126"/>
      <c r="O1113" s="126"/>
      <c r="P1113" s="126"/>
      <c r="Q1113" s="2"/>
    </row>
    <row r="1114" spans="2:17" customFormat="1" ht="15" hidden="1">
      <c r="B1114" s="2"/>
      <c r="C1114" s="206"/>
      <c r="D1114" s="2"/>
      <c r="E1114" s="2"/>
      <c r="F1114" s="2"/>
      <c r="G1114" s="2"/>
      <c r="H1114" s="2"/>
      <c r="I1114" s="2"/>
      <c r="J1114" s="2"/>
      <c r="K1114" s="2"/>
      <c r="L1114" s="2"/>
      <c r="M1114" s="2"/>
      <c r="N1114" s="126"/>
      <c r="O1114" s="126"/>
      <c r="P1114" s="126"/>
      <c r="Q1114" s="2"/>
    </row>
    <row r="1115" spans="2:17" customFormat="1" ht="15" hidden="1">
      <c r="B1115" s="2"/>
      <c r="C1115" s="206"/>
      <c r="D1115" s="2"/>
      <c r="E1115" s="2"/>
      <c r="F1115" s="2"/>
      <c r="G1115" s="2"/>
      <c r="H1115" s="2"/>
      <c r="I1115" s="2"/>
      <c r="J1115" s="2"/>
      <c r="K1115" s="2"/>
      <c r="L1115" s="2"/>
      <c r="M1115" s="2"/>
      <c r="N1115" s="126"/>
      <c r="O1115" s="126"/>
      <c r="P1115" s="126"/>
      <c r="Q1115" s="2"/>
    </row>
    <row r="1116" spans="2:17" customFormat="1" ht="15" hidden="1">
      <c r="B1116" s="2"/>
      <c r="C1116" s="206"/>
      <c r="D1116" s="2"/>
      <c r="E1116" s="2"/>
      <c r="F1116" s="2"/>
      <c r="G1116" s="2"/>
      <c r="H1116" s="2"/>
      <c r="I1116" s="2"/>
      <c r="J1116" s="2"/>
      <c r="K1116" s="2"/>
      <c r="L1116" s="2"/>
      <c r="M1116" s="2"/>
      <c r="N1116" s="126"/>
      <c r="O1116" s="126"/>
      <c r="P1116" s="126"/>
      <c r="Q1116" s="2"/>
    </row>
  </sheetData>
  <hyperlinks>
    <hyperlink ref="C4" r:id="rId1" xr:uid="{E1BD46A1-573C-466A-9999-199366C947D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42F7-F9F2-44E8-8910-98CC9CDD0D04}">
  <sheetPr>
    <tabColor theme="0" tint="-0.14999847407452621"/>
  </sheetPr>
  <dimension ref="A1:O129"/>
  <sheetViews>
    <sheetView showGridLines="0" zoomScale="80" zoomScaleNormal="80" workbookViewId="0"/>
  </sheetViews>
  <sheetFormatPr defaultColWidth="10.125" defaultRowHeight="15" zeroHeight="1"/>
  <cols>
    <col min="1" max="1" width="4.625" style="102" customWidth="1"/>
    <col min="2" max="2" width="16.125" style="102" customWidth="1"/>
    <col min="3" max="3" width="57.5" style="102" customWidth="1"/>
    <col min="4" max="14" width="13.25" style="102" customWidth="1"/>
    <col min="15" max="15" width="10.125" style="102" customWidth="1"/>
    <col min="16" max="16384" width="10.125" style="102"/>
  </cols>
  <sheetData>
    <row r="1" spans="1:15" s="15" customFormat="1"/>
    <row r="2" spans="1:15" s="15" customFormat="1" ht="28.15" customHeight="1">
      <c r="B2" s="101" t="str">
        <f>Overview!B2&amp; "- Analysis "</f>
        <v xml:space="preserve">Total Pollution Incidents- Analysis </v>
      </c>
    </row>
    <row r="3" spans="1:15" s="24" customFormat="1"/>
    <row r="4" spans="1:15" s="15" customFormat="1">
      <c r="A4" s="13"/>
      <c r="B4" s="14" t="s">
        <v>234</v>
      </c>
      <c r="C4" s="13"/>
      <c r="D4" s="13"/>
      <c r="E4" s="13"/>
      <c r="F4" s="13"/>
      <c r="G4" s="13"/>
      <c r="H4" s="13"/>
    </row>
    <row r="5" spans="1:15" s="24" customFormat="1"/>
    <row r="6" spans="1:15" ht="68.25" customHeight="1">
      <c r="A6" s="24"/>
      <c r="B6" s="17" t="s">
        <v>122</v>
      </c>
      <c r="C6" s="67" t="s">
        <v>24</v>
      </c>
      <c r="D6" s="67" t="s">
        <v>35</v>
      </c>
      <c r="E6" s="82" t="s">
        <v>36</v>
      </c>
      <c r="F6" s="82" t="s">
        <v>37</v>
      </c>
      <c r="G6" s="82" t="s">
        <v>38</v>
      </c>
      <c r="H6" s="82" t="s">
        <v>235</v>
      </c>
      <c r="I6" s="82" t="s">
        <v>236</v>
      </c>
      <c r="J6" s="82" t="s">
        <v>237</v>
      </c>
      <c r="K6" s="82" t="s">
        <v>238</v>
      </c>
      <c r="L6" s="82" t="s">
        <v>239</v>
      </c>
      <c r="M6" s="82" t="s">
        <v>240</v>
      </c>
      <c r="N6" s="82" t="s">
        <v>241</v>
      </c>
      <c r="O6" s="82" t="s">
        <v>242</v>
      </c>
    </row>
    <row r="7" spans="1:15">
      <c r="A7" s="24"/>
      <c r="B7" s="19" t="s">
        <v>80</v>
      </c>
      <c r="C7" s="4" t="s">
        <v>140</v>
      </c>
      <c r="D7" s="68">
        <f>FD_Input_Final_Data!Y158</f>
        <v>27.47360571450999</v>
      </c>
      <c r="E7" s="68">
        <f>FD_Input_Final_Data!Z158</f>
        <v>33.7532870206837</v>
      </c>
      <c r="F7" s="68">
        <f>FD_Input_Final_Data!AA158</f>
        <v>33.360806939047841</v>
      </c>
      <c r="G7" s="68">
        <f>FD_Input_Final_Data!AB158</f>
        <v>40.163795020736025</v>
      </c>
      <c r="H7" s="90">
        <f>IFERROR(AVERAGE(D7:G7),"-")</f>
        <v>33.687873673744384</v>
      </c>
      <c r="I7" s="90">
        <f>FD_Input_Final_Data!AC158</f>
        <v>40.163795020736025</v>
      </c>
      <c r="J7" s="90">
        <f>FD_Input_Final_Data!AH158</f>
        <v>16.614990122584611</v>
      </c>
      <c r="K7" s="84">
        <f t="shared" ref="K7:K16" si="0">IFERROR((I7-J7)/I7, "-")</f>
        <v>0.58631921824104227</v>
      </c>
      <c r="L7" s="68">
        <f>F47</f>
        <v>26.614682436521917</v>
      </c>
      <c r="M7" s="68">
        <f>$C$38</f>
        <v>18.63</v>
      </c>
      <c r="N7" s="84">
        <f>IFERROR(((M7-L7)/L7),"-")</f>
        <v>-0.30001043429941371</v>
      </c>
      <c r="O7" s="67"/>
    </row>
    <row r="8" spans="1:15">
      <c r="A8" s="24"/>
      <c r="B8" s="106" t="s">
        <v>110</v>
      </c>
      <c r="C8" s="4" t="s">
        <v>140</v>
      </c>
      <c r="D8" s="68">
        <f>FD_Input_Final_Data!Y159</f>
        <v>21.241965295594362</v>
      </c>
      <c r="E8" s="68">
        <f>FD_Input_Final_Data!Z159</f>
        <v>22.897183370575743</v>
      </c>
      <c r="F8" s="68">
        <f>FD_Input_Final_Data!AA159</f>
        <v>24.55240144555712</v>
      </c>
      <c r="G8" s="68">
        <f>FD_Input_Final_Data!AB159</f>
        <v>29.518055670501255</v>
      </c>
      <c r="H8" s="90">
        <f t="shared" ref="H8:H21" si="1">IFERROR(AVERAGE(D8:G8),"-")</f>
        <v>24.55240144555712</v>
      </c>
      <c r="I8" s="90">
        <f>FD_Input_Final_Data!AC159</f>
        <v>21.517834974757925</v>
      </c>
      <c r="J8" s="90">
        <f>FD_Input_Final_Data!AH159</f>
        <v>18.759138183122293</v>
      </c>
      <c r="K8" s="84">
        <f t="shared" si="0"/>
        <v>0.12820512820512825</v>
      </c>
      <c r="L8" s="68">
        <f>F48</f>
        <v>26.614682436521917</v>
      </c>
      <c r="M8" s="68">
        <f>$C$38</f>
        <v>18.63</v>
      </c>
      <c r="N8" s="84">
        <f t="shared" ref="N8:N16" si="2">IFERROR(((M8-L8)/L8),"-")</f>
        <v>-0.30001043429941371</v>
      </c>
      <c r="O8" s="67"/>
    </row>
    <row r="9" spans="1:15">
      <c r="A9" s="24"/>
      <c r="B9" s="19" t="s">
        <v>111</v>
      </c>
      <c r="C9" s="4" t="s">
        <v>140</v>
      </c>
      <c r="D9" s="68">
        <f>FD_Input_Final_Data!Y160</f>
        <v>100.80645161290322</v>
      </c>
      <c r="E9" s="68">
        <f>FD_Input_Final_Data!Z160</f>
        <v>40.322580645161288</v>
      </c>
      <c r="F9" s="68">
        <f>FD_Input_Final_Data!AA160</f>
        <v>40.322580645161288</v>
      </c>
      <c r="G9" s="68">
        <f>FD_Input_Final_Data!AB160</f>
        <v>20.161290322580644</v>
      </c>
      <c r="H9" s="68" t="str">
        <f t="shared" ref="H9:K9" si="3">"-"</f>
        <v>-</v>
      </c>
      <c r="I9" s="68" t="str">
        <f t="shared" si="3"/>
        <v>-</v>
      </c>
      <c r="J9" s="68" t="str">
        <f t="shared" si="3"/>
        <v>-</v>
      </c>
      <c r="K9" s="68" t="str">
        <f t="shared" si="3"/>
        <v>-</v>
      </c>
      <c r="L9" s="68" t="str">
        <f t="shared" ref="L9:M9" si="4">"-"</f>
        <v>-</v>
      </c>
      <c r="M9" s="68" t="str">
        <f t="shared" si="4"/>
        <v>-</v>
      </c>
      <c r="N9" s="84" t="str">
        <f t="shared" si="2"/>
        <v>-</v>
      </c>
      <c r="O9" s="91" t="s">
        <v>243</v>
      </c>
    </row>
    <row r="10" spans="1:15">
      <c r="A10" s="24"/>
      <c r="B10" s="19" t="s">
        <v>112</v>
      </c>
      <c r="C10" s="4" t="s">
        <v>140</v>
      </c>
      <c r="D10" s="68">
        <f>FD_Input_Final_Data!Y161</f>
        <v>14.320921867714647</v>
      </c>
      <c r="E10" s="68">
        <f>FD_Input_Final_Data!Z161</f>
        <v>22.980083927263038</v>
      </c>
      <c r="F10" s="68">
        <f>FD_Input_Final_Data!AA161</f>
        <v>19.982681675880901</v>
      </c>
      <c r="G10" s="68">
        <f>FD_Input_Final_Data!AB161</f>
        <v>32.971424765203494</v>
      </c>
      <c r="H10" s="90">
        <f t="shared" si="1"/>
        <v>22.563778059015519</v>
      </c>
      <c r="I10" s="90">
        <f>FD_Input_Final_Data!AC161</f>
        <v>26.643575567841207</v>
      </c>
      <c r="J10" s="90">
        <f>FD_Input_Final_Data!AH161</f>
        <v>13.321787783920604</v>
      </c>
      <c r="K10" s="84">
        <f t="shared" si="0"/>
        <v>0.5</v>
      </c>
      <c r="L10" s="68">
        <f t="shared" ref="L10:L16" si="5">F50</f>
        <v>26.614682436521917</v>
      </c>
      <c r="M10" s="68">
        <f t="shared" ref="M10:M16" si="6">$C$38</f>
        <v>18.63</v>
      </c>
      <c r="N10" s="84">
        <f t="shared" si="2"/>
        <v>-0.30001043429941371</v>
      </c>
      <c r="O10" s="67"/>
    </row>
    <row r="11" spans="1:15">
      <c r="A11" s="24"/>
      <c r="B11" s="19" t="s">
        <v>113</v>
      </c>
      <c r="C11" s="4" t="s">
        <v>140</v>
      </c>
      <c r="D11" s="68">
        <f>FD_Input_Final_Data!Y162</f>
        <v>20.315423683507085</v>
      </c>
      <c r="E11" s="68">
        <f>FD_Input_Final_Data!Z162</f>
        <v>21.81234963913392</v>
      </c>
      <c r="F11" s="68">
        <f>FD_Input_Final_Data!AA162</f>
        <v>20.636193531141405</v>
      </c>
      <c r="G11" s="68">
        <f>FD_Input_Final_Data!AB162</f>
        <v>25.554664528201016</v>
      </c>
      <c r="H11" s="90">
        <f t="shared" si="1"/>
        <v>22.079657845495856</v>
      </c>
      <c r="I11" s="90">
        <f>FD_Input_Final_Data!AC162</f>
        <v>25.447741245656239</v>
      </c>
      <c r="J11" s="90">
        <f>FD_Input_Final_Data!AH162</f>
        <v>13.579256883186313</v>
      </c>
      <c r="K11" s="84">
        <f t="shared" si="0"/>
        <v>0.46638655462184875</v>
      </c>
      <c r="L11" s="68">
        <f t="shared" si="5"/>
        <v>26.614682436521917</v>
      </c>
      <c r="M11" s="68">
        <f t="shared" si="6"/>
        <v>18.63</v>
      </c>
      <c r="N11" s="84">
        <f t="shared" si="2"/>
        <v>-0.30001043429941371</v>
      </c>
      <c r="O11" s="67"/>
    </row>
    <row r="12" spans="1:15">
      <c r="A12" s="24"/>
      <c r="B12" s="19" t="s">
        <v>116</v>
      </c>
      <c r="C12" s="4" t="s">
        <v>140</v>
      </c>
      <c r="D12" s="68">
        <f>FD_Input_Final_Data!Y163</f>
        <v>101.18553197915881</v>
      </c>
      <c r="E12" s="68">
        <f>FD_Input_Final_Data!Z163</f>
        <v>93.634372876236512</v>
      </c>
      <c r="F12" s="68">
        <f>FD_Input_Final_Data!AA163</f>
        <v>90.110498628206102</v>
      </c>
      <c r="G12" s="68">
        <f>FD_Input_Final_Data!AB163</f>
        <v>58.899041002793929</v>
      </c>
      <c r="H12" s="90">
        <f t="shared" si="1"/>
        <v>85.957361121598836</v>
      </c>
      <c r="I12" s="90">
        <f>FD_Input_Final_Data!AC163</f>
        <v>56.381987968486492</v>
      </c>
      <c r="J12" s="90">
        <f>FD_Input_Final_Data!AH163</f>
        <v>24.163709129351357</v>
      </c>
      <c r="K12" s="84">
        <f t="shared" si="0"/>
        <v>0.5714285714285714</v>
      </c>
      <c r="L12" s="68">
        <f t="shared" si="5"/>
        <v>26.614682436521917</v>
      </c>
      <c r="M12" s="68">
        <f t="shared" si="6"/>
        <v>18.63</v>
      </c>
      <c r="N12" s="84">
        <f t="shared" si="2"/>
        <v>-0.30001043429941371</v>
      </c>
      <c r="O12" s="91"/>
    </row>
    <row r="13" spans="1:15">
      <c r="A13" s="24"/>
      <c r="B13" s="19" t="s">
        <v>117</v>
      </c>
      <c r="C13" s="4" t="s">
        <v>140</v>
      </c>
      <c r="D13" s="68">
        <f>FD_Input_Final_Data!Y164</f>
        <v>26.793907138924574</v>
      </c>
      <c r="E13" s="68">
        <f>FD_Input_Final_Data!Z164</f>
        <v>24.866948063864928</v>
      </c>
      <c r="F13" s="68">
        <f>FD_Input_Final_Data!AA164</f>
        <v>30.372545421178199</v>
      </c>
      <c r="G13" s="68">
        <f>FD_Input_Final_Data!AB164</f>
        <v>32.1159845843274</v>
      </c>
      <c r="H13" s="90">
        <f t="shared" si="1"/>
        <v>28.537346302073779</v>
      </c>
      <c r="I13" s="90">
        <f>FD_Input_Final_Data!AC164</f>
        <v>32.941824187924389</v>
      </c>
      <c r="J13" s="90">
        <f>FD_Input_Final_Data!AH164</f>
        <v>23.39878876858139</v>
      </c>
      <c r="K13" s="84">
        <f t="shared" si="0"/>
        <v>0.28969359331476324</v>
      </c>
      <c r="L13" s="68">
        <f t="shared" si="5"/>
        <v>26.614682436521917</v>
      </c>
      <c r="M13" s="68">
        <f t="shared" si="6"/>
        <v>18.63</v>
      </c>
      <c r="N13" s="84">
        <f t="shared" si="2"/>
        <v>-0.30001043429941371</v>
      </c>
      <c r="O13" s="67"/>
    </row>
    <row r="14" spans="1:15">
      <c r="A14" s="24"/>
      <c r="B14" s="19" t="s">
        <v>141</v>
      </c>
      <c r="C14" s="4" t="s">
        <v>140</v>
      </c>
      <c r="D14" s="68">
        <f>FD_Input_Final_Data!Y165</f>
        <v>18.231422697474756</v>
      </c>
      <c r="E14" s="68">
        <f>FD_Input_Final_Data!Z165</f>
        <v>17.714219216695327</v>
      </c>
      <c r="F14" s="68">
        <f>FD_Input_Final_Data!AA165</f>
        <v>16.291909644551907</v>
      </c>
      <c r="G14" s="68">
        <f>FD_Input_Final_Data!AB165</f>
        <v>27.928987962088986</v>
      </c>
      <c r="H14" s="90">
        <f t="shared" si="1"/>
        <v>20.041634880202743</v>
      </c>
      <c r="I14" s="90">
        <f>FD_Input_Final_Data!AC165</f>
        <v>19.524431399423317</v>
      </c>
      <c r="J14" s="90">
        <f>FD_Input_Final_Data!AH165</f>
        <v>13.70589224065478</v>
      </c>
      <c r="K14" s="84">
        <f t="shared" si="0"/>
        <v>0.29801324503311255</v>
      </c>
      <c r="L14" s="68">
        <f t="shared" si="5"/>
        <v>26.614682436521917</v>
      </c>
      <c r="M14" s="68">
        <f t="shared" si="6"/>
        <v>18.63</v>
      </c>
      <c r="N14" s="84">
        <f t="shared" si="2"/>
        <v>-0.30001043429941371</v>
      </c>
      <c r="O14" s="67"/>
    </row>
    <row r="15" spans="1:15">
      <c r="A15" s="24"/>
      <c r="B15" s="106" t="s">
        <v>119</v>
      </c>
      <c r="C15" s="4" t="s">
        <v>140</v>
      </c>
      <c r="D15" s="68">
        <f>FD_Input_Final_Data!Y166</f>
        <v>24.896978021978022</v>
      </c>
      <c r="E15" s="68">
        <f>FD_Input_Final_Data!Z166</f>
        <v>20.604395604395606</v>
      </c>
      <c r="F15" s="68">
        <f>FD_Input_Final_Data!AA166</f>
        <v>31.47893772893773</v>
      </c>
      <c r="G15" s="68">
        <f>FD_Input_Final_Data!AB166</f>
        <v>36.057692307692307</v>
      </c>
      <c r="H15" s="90">
        <f t="shared" si="1"/>
        <v>28.259500915750916</v>
      </c>
      <c r="I15" s="90">
        <f>FD_Input_Final_Data!AC166</f>
        <v>35.485347985347985</v>
      </c>
      <c r="J15" s="90">
        <f>FD_Input_Final_Data!AH166</f>
        <v>13.736263736263737</v>
      </c>
      <c r="K15" s="84">
        <f t="shared" si="0"/>
        <v>0.61290322580645162</v>
      </c>
      <c r="L15" s="68">
        <f t="shared" si="5"/>
        <v>26.614682436521917</v>
      </c>
      <c r="M15" s="68">
        <f t="shared" si="6"/>
        <v>18.63</v>
      </c>
      <c r="N15" s="84">
        <f t="shared" si="2"/>
        <v>-0.30001043429941371</v>
      </c>
      <c r="O15" s="67"/>
    </row>
    <row r="16" spans="1:15">
      <c r="A16" s="24"/>
      <c r="B16" s="106" t="s">
        <v>120</v>
      </c>
      <c r="C16" s="4" t="s">
        <v>140</v>
      </c>
      <c r="D16" s="68">
        <f>FD_Input_Final_Data!Y167</f>
        <v>23.9174942119664</v>
      </c>
      <c r="E16" s="68">
        <f>FD_Input_Final_Data!Z167</f>
        <v>27.361613378489562</v>
      </c>
      <c r="F16" s="68">
        <f>FD_Input_Final_Data!AA167</f>
        <v>22.386774582400548</v>
      </c>
      <c r="G16" s="68">
        <f>FD_Input_Final_Data!AB167</f>
        <v>26.213573656315177</v>
      </c>
      <c r="H16" s="90">
        <f t="shared" si="1"/>
        <v>24.969863957292922</v>
      </c>
      <c r="I16" s="90">
        <f>FD_Input_Final_Data!AC167</f>
        <v>30.997072498708455</v>
      </c>
      <c r="J16" s="90">
        <f>FD_Input_Final_Data!AH167</f>
        <v>13.585136712396917</v>
      </c>
      <c r="K16" s="84">
        <f t="shared" si="0"/>
        <v>0.56172839506172834</v>
      </c>
      <c r="L16" s="68">
        <f t="shared" si="5"/>
        <v>26.614682436521917</v>
      </c>
      <c r="M16" s="68">
        <f t="shared" si="6"/>
        <v>18.63</v>
      </c>
      <c r="N16" s="84">
        <f t="shared" si="2"/>
        <v>-0.30001043429941371</v>
      </c>
      <c r="O16" s="67"/>
    </row>
    <row r="17" spans="1:15">
      <c r="A17" s="24"/>
      <c r="B17" s="19" t="s">
        <v>142</v>
      </c>
      <c r="C17" s="4" t="s">
        <v>140</v>
      </c>
      <c r="D17" s="68" t="str">
        <f>FD_Input_Final_Data!Y15</f>
        <v>##BLANK</v>
      </c>
      <c r="E17" s="68" t="str">
        <f>FD_Input_Final_Data!Z15</f>
        <v>##BLANK</v>
      </c>
      <c r="F17" s="68" t="str">
        <f>FD_Input_Final_Data!AA15</f>
        <v>##BLANK</v>
      </c>
      <c r="G17" s="68" t="str">
        <f>FD_Input_Final_Data!AB15</f>
        <v>##BLANK</v>
      </c>
      <c r="H17" s="90" t="str">
        <f t="shared" si="1"/>
        <v>-</v>
      </c>
      <c r="I17" s="90" t="str">
        <f>FD_Input_Final_Data!AC168</f>
        <v>##BLANK</v>
      </c>
      <c r="J17" s="90" t="str">
        <f>FD_Input_Final_Data!AH168</f>
        <v>##BLANK</v>
      </c>
      <c r="K17" s="84" t="str">
        <f t="shared" ref="K17:K23" si="7">IFERROR((I17-J17)/I17, "-")</f>
        <v>-</v>
      </c>
      <c r="L17" s="68" t="str">
        <f t="shared" ref="L17:L23" si="8">F57</f>
        <v>-</v>
      </c>
      <c r="M17" s="154" t="s">
        <v>244</v>
      </c>
      <c r="N17" s="84" t="str">
        <f t="shared" ref="N17:N23" si="9">IFERROR(((M17-L17)/L17),"-")</f>
        <v>-</v>
      </c>
      <c r="O17" s="67"/>
    </row>
    <row r="18" spans="1:15">
      <c r="A18" s="24"/>
      <c r="B18" s="19" t="s">
        <v>143</v>
      </c>
      <c r="C18" s="4" t="s">
        <v>140</v>
      </c>
      <c r="D18" s="68" t="str">
        <f>FD_Input_Final_Data!Y16</f>
        <v>##BLANK</v>
      </c>
      <c r="E18" s="68" t="str">
        <f>FD_Input_Final_Data!Z16</f>
        <v>##BLANK</v>
      </c>
      <c r="F18" s="68" t="str">
        <f>FD_Input_Final_Data!AA16</f>
        <v>##BLANK</v>
      </c>
      <c r="G18" s="68" t="str">
        <f>FD_Input_Final_Data!AB16</f>
        <v>##BLANK</v>
      </c>
      <c r="H18" s="90" t="str">
        <f t="shared" si="1"/>
        <v>-</v>
      </c>
      <c r="I18" s="90" t="str">
        <f>FD_Input_Final_Data!AC169</f>
        <v>##BLANK</v>
      </c>
      <c r="J18" s="90" t="str">
        <f>FD_Input_Final_Data!AH169</f>
        <v>##BLANK</v>
      </c>
      <c r="K18" s="84" t="str">
        <f t="shared" si="7"/>
        <v>-</v>
      </c>
      <c r="L18" s="68" t="str">
        <f t="shared" si="8"/>
        <v>-</v>
      </c>
      <c r="M18" s="154" t="s">
        <v>244</v>
      </c>
      <c r="N18" s="84" t="str">
        <f t="shared" si="9"/>
        <v>-</v>
      </c>
      <c r="O18" s="67"/>
    </row>
    <row r="19" spans="1:15">
      <c r="A19" s="24"/>
      <c r="B19" s="19" t="s">
        <v>144</v>
      </c>
      <c r="C19" s="4" t="s">
        <v>140</v>
      </c>
      <c r="D19" s="68" t="str">
        <f>FD_Input_Final_Data!Y17</f>
        <v>##BLANK</v>
      </c>
      <c r="E19" s="68" t="str">
        <f>FD_Input_Final_Data!Z17</f>
        <v>##BLANK</v>
      </c>
      <c r="F19" s="68" t="str">
        <f>FD_Input_Final_Data!AA17</f>
        <v>##BLANK</v>
      </c>
      <c r="G19" s="68" t="str">
        <f>FD_Input_Final_Data!AB17</f>
        <v>##BLANK</v>
      </c>
      <c r="H19" s="90" t="str">
        <f t="shared" si="1"/>
        <v>-</v>
      </c>
      <c r="I19" s="90" t="str">
        <f>FD_Input_Final_Data!AC170</f>
        <v>##BLANK</v>
      </c>
      <c r="J19" s="90" t="str">
        <f>FD_Input_Final_Data!AH170</f>
        <v>##BLANK</v>
      </c>
      <c r="K19" s="84" t="str">
        <f t="shared" si="7"/>
        <v>-</v>
      </c>
      <c r="L19" s="68" t="str">
        <f t="shared" si="8"/>
        <v>-</v>
      </c>
      <c r="M19" s="154" t="s">
        <v>244</v>
      </c>
      <c r="N19" s="84" t="str">
        <f t="shared" si="9"/>
        <v>-</v>
      </c>
      <c r="O19" s="67"/>
    </row>
    <row r="20" spans="1:15">
      <c r="A20" s="24"/>
      <c r="B20" s="19" t="s">
        <v>145</v>
      </c>
      <c r="C20" s="4" t="s">
        <v>140</v>
      </c>
      <c r="D20" s="68" t="str">
        <f>FD_Input_Final_Data!Y18</f>
        <v>##BLANK</v>
      </c>
      <c r="E20" s="68" t="str">
        <f>FD_Input_Final_Data!Z18</f>
        <v>##BLANK</v>
      </c>
      <c r="F20" s="68" t="str">
        <f>FD_Input_Final_Data!AA18</f>
        <v>##BLANK</v>
      </c>
      <c r="G20" s="68" t="str">
        <f>FD_Input_Final_Data!AB18</f>
        <v>##BLANK</v>
      </c>
      <c r="H20" s="90" t="str">
        <f t="shared" si="1"/>
        <v>-</v>
      </c>
      <c r="I20" s="90" t="str">
        <f>FD_Input_Final_Data!AC171</f>
        <v>##BLANK</v>
      </c>
      <c r="J20" s="90" t="str">
        <f>FD_Input_Final_Data!AH171</f>
        <v>##BLANK</v>
      </c>
      <c r="K20" s="84" t="str">
        <f t="shared" si="7"/>
        <v>-</v>
      </c>
      <c r="L20" s="68" t="str">
        <f t="shared" si="8"/>
        <v>-</v>
      </c>
      <c r="M20" s="154" t="s">
        <v>244</v>
      </c>
      <c r="N20" s="84" t="str">
        <f t="shared" si="9"/>
        <v>-</v>
      </c>
      <c r="O20" s="67"/>
    </row>
    <row r="21" spans="1:15">
      <c r="A21" s="24"/>
      <c r="B21" s="19" t="s">
        <v>146</v>
      </c>
      <c r="C21" s="4" t="s">
        <v>140</v>
      </c>
      <c r="D21" s="68" t="str">
        <f>FD_Input_Final_Data!Y19</f>
        <v>##BLANK</v>
      </c>
      <c r="E21" s="68" t="str">
        <f>FD_Input_Final_Data!Z19</f>
        <v>##BLANK</v>
      </c>
      <c r="F21" s="68" t="str">
        <f>FD_Input_Final_Data!AA19</f>
        <v>##BLANK</v>
      </c>
      <c r="G21" s="68" t="str">
        <f>FD_Input_Final_Data!AB19</f>
        <v>##BLANK</v>
      </c>
      <c r="H21" s="90" t="str">
        <f t="shared" si="1"/>
        <v>-</v>
      </c>
      <c r="I21" s="90" t="str">
        <f>FD_Input_Final_Data!AC172</f>
        <v>##BLANK</v>
      </c>
      <c r="J21" s="90" t="str">
        <f>FD_Input_Final_Data!AH172</f>
        <v>##BLANK</v>
      </c>
      <c r="K21" s="84" t="str">
        <f t="shared" si="7"/>
        <v>-</v>
      </c>
      <c r="L21" s="68" t="str">
        <f t="shared" si="8"/>
        <v>-</v>
      </c>
      <c r="M21" s="154" t="s">
        <v>244</v>
      </c>
      <c r="N21" s="84" t="str">
        <f t="shared" si="9"/>
        <v>-</v>
      </c>
      <c r="O21" s="67"/>
    </row>
    <row r="22" spans="1:15">
      <c r="A22" s="24"/>
      <c r="B22" s="19" t="s">
        <v>114</v>
      </c>
      <c r="C22" s="4" t="s">
        <v>140</v>
      </c>
      <c r="D22" s="68">
        <f>FD_Input_Final_Data!Y20</f>
        <v>99.07</v>
      </c>
      <c r="E22" s="68">
        <f>FD_Input_Final_Data!Z20</f>
        <v>66.48</v>
      </c>
      <c r="F22" s="68">
        <f>FD_Input_Final_Data!AA20</f>
        <v>47.55</v>
      </c>
      <c r="G22" s="68">
        <f>FD_Input_Final_Data!AB20</f>
        <v>85.42</v>
      </c>
      <c r="H22" s="90">
        <f>IFERROR(AVERAGE(D22:G22),"-")</f>
        <v>74.63000000000001</v>
      </c>
      <c r="I22" s="90">
        <f>FD_Input_Final_Data!AC173</f>
        <v>66.044381824586125</v>
      </c>
      <c r="J22" s="90">
        <f>FD_Input_Final_Data!AH173</f>
        <v>41.387812610073972</v>
      </c>
      <c r="K22" s="84">
        <f t="shared" si="7"/>
        <v>0.37333333333333335</v>
      </c>
      <c r="L22" s="68">
        <f t="shared" si="8"/>
        <v>26.614682436521917</v>
      </c>
      <c r="M22" s="68">
        <f>$C$38</f>
        <v>18.63</v>
      </c>
      <c r="N22" s="84">
        <f t="shared" si="9"/>
        <v>-0.30001043429941371</v>
      </c>
      <c r="O22" s="67"/>
    </row>
    <row r="23" spans="1:15">
      <c r="A23" s="24"/>
      <c r="B23" s="19" t="s">
        <v>147</v>
      </c>
      <c r="C23" s="4" t="s">
        <v>140</v>
      </c>
      <c r="D23" s="68" t="str">
        <f>FD_Input_Final_Data!Y21</f>
        <v>##BLANK</v>
      </c>
      <c r="E23" s="68" t="str">
        <f>FD_Input_Final_Data!Z21</f>
        <v>##BLANK</v>
      </c>
      <c r="F23" s="68" t="str">
        <f>FD_Input_Final_Data!AA21</f>
        <v>##BLANK</v>
      </c>
      <c r="G23" s="68" t="str">
        <f>FD_Input_Final_Data!AB21</f>
        <v>##BLANK</v>
      </c>
      <c r="H23" s="90" t="str">
        <f>IFERROR(AVERAGE(D23:G23),"-")</f>
        <v>-</v>
      </c>
      <c r="I23" s="90" t="str">
        <f>FD_Input_Final_Data!AC174</f>
        <v>##BLANK</v>
      </c>
      <c r="J23" s="90" t="str">
        <f>FD_Input_Final_Data!AH174</f>
        <v>##BLANK</v>
      </c>
      <c r="K23" s="84" t="str">
        <f t="shared" si="7"/>
        <v>-</v>
      </c>
      <c r="L23" s="68" t="str">
        <f t="shared" si="8"/>
        <v>-</v>
      </c>
      <c r="M23" s="68" t="s">
        <v>244</v>
      </c>
      <c r="N23" s="84" t="str">
        <f t="shared" si="9"/>
        <v>-</v>
      </c>
      <c r="O23" s="67"/>
    </row>
    <row r="24" spans="1:15">
      <c r="A24" s="24"/>
      <c r="B24" s="20"/>
      <c r="C24" s="74"/>
      <c r="D24" s="74"/>
      <c r="E24" s="74"/>
      <c r="F24" s="24"/>
      <c r="G24" s="75"/>
      <c r="H24" s="75"/>
      <c r="I24" s="75"/>
      <c r="J24" s="75"/>
      <c r="K24" s="74"/>
      <c r="L24" s="75"/>
      <c r="M24" s="75"/>
      <c r="N24" s="75"/>
      <c r="O24" s="24"/>
    </row>
    <row r="25" spans="1:15" ht="60">
      <c r="A25" s="24"/>
      <c r="B25" s="19" t="s">
        <v>245</v>
      </c>
      <c r="C25" s="67" t="s">
        <v>24</v>
      </c>
      <c r="D25" s="67" t="s">
        <v>35</v>
      </c>
      <c r="E25" s="82" t="s">
        <v>36</v>
      </c>
      <c r="F25" s="82" t="s">
        <v>37</v>
      </c>
      <c r="G25" s="82" t="s">
        <v>38</v>
      </c>
      <c r="H25" s="82" t="s">
        <v>235</v>
      </c>
      <c r="I25" s="82" t="s">
        <v>236</v>
      </c>
      <c r="J25" s="82" t="s">
        <v>237</v>
      </c>
      <c r="K25" s="82" t="s">
        <v>238</v>
      </c>
      <c r="L25" s="82" t="s">
        <v>239</v>
      </c>
      <c r="M25" s="82" t="s">
        <v>240</v>
      </c>
      <c r="N25" s="82" t="s">
        <v>241</v>
      </c>
      <c r="O25" s="67" t="s">
        <v>242</v>
      </c>
    </row>
    <row r="26" spans="1:15">
      <c r="A26" s="24"/>
      <c r="B26" s="19" t="s">
        <v>246</v>
      </c>
      <c r="C26" s="4" t="s">
        <v>140</v>
      </c>
      <c r="D26" s="68">
        <f t="shared" ref="D26:J26" si="10">MAX(D7:D23)</f>
        <v>101.18553197915881</v>
      </c>
      <c r="E26" s="68">
        <f t="shared" si="10"/>
        <v>93.634372876236512</v>
      </c>
      <c r="F26" s="68">
        <f t="shared" si="10"/>
        <v>90.110498628206102</v>
      </c>
      <c r="G26" s="68">
        <f t="shared" si="10"/>
        <v>85.42</v>
      </c>
      <c r="H26" s="68">
        <f t="shared" si="10"/>
        <v>85.957361121598836</v>
      </c>
      <c r="I26" s="68">
        <f t="shared" si="10"/>
        <v>66.044381824586125</v>
      </c>
      <c r="J26" s="92">
        <f t="shared" si="10"/>
        <v>41.387812610073972</v>
      </c>
      <c r="K26" s="84">
        <f>MIN(K7:K23)</f>
        <v>0.12820512820512825</v>
      </c>
      <c r="L26" s="92">
        <f>MAX(L7:L23)</f>
        <v>26.614682436521917</v>
      </c>
      <c r="M26" s="92">
        <f>MAX(M7:M23)</f>
        <v>18.63</v>
      </c>
      <c r="N26" s="84">
        <f>MIN(N7:N23)</f>
        <v>-0.30001043429941371</v>
      </c>
      <c r="O26" s="67"/>
    </row>
    <row r="27" spans="1:15">
      <c r="A27" s="24"/>
      <c r="B27" s="19" t="s">
        <v>247</v>
      </c>
      <c r="C27" s="4" t="s">
        <v>140</v>
      </c>
      <c r="D27" s="68">
        <f t="shared" ref="D27:J27" si="11">_xlfn.QUARTILE.INC(D7:D23,3)</f>
        <v>63.271802857254997</v>
      </c>
      <c r="E27" s="68">
        <f t="shared" si="11"/>
        <v>37.037933832922491</v>
      </c>
      <c r="F27" s="68">
        <f t="shared" si="11"/>
        <v>36.841693792104564</v>
      </c>
      <c r="G27" s="68">
        <f t="shared" si="11"/>
        <v>38.110743664214169</v>
      </c>
      <c r="H27" s="68">
        <f t="shared" si="11"/>
        <v>32.400241830826729</v>
      </c>
      <c r="I27" s="68">
        <f t="shared" si="11"/>
        <v>38.994183261889013</v>
      </c>
      <c r="J27" s="92">
        <f t="shared" si="11"/>
        <v>22.238876122216617</v>
      </c>
      <c r="K27" s="84">
        <f>_xlfn.QUARTILE.INC(K7:K23,1)</f>
        <v>0.31684326710816774</v>
      </c>
      <c r="L27" s="92">
        <f>_xlfn.QUARTILE.INC(L7:L23,3)</f>
        <v>26.614682436521917</v>
      </c>
      <c r="M27" s="92">
        <f>_xlfn.QUARTILE.INC(M7:M23,3)</f>
        <v>18.63</v>
      </c>
      <c r="N27" s="84">
        <f>_xlfn.QUARTILE.INC(N7:N23,1)</f>
        <v>-0.30001043429941371</v>
      </c>
      <c r="O27" s="67"/>
    </row>
    <row r="28" spans="1:15">
      <c r="A28" s="24"/>
      <c r="B28" s="19" t="s">
        <v>248</v>
      </c>
      <c r="C28" s="4" t="s">
        <v>140</v>
      </c>
      <c r="D28" s="68">
        <f t="shared" ref="D28:J28" si="12">AVERAGE(D7:D23)</f>
        <v>43.477609293066536</v>
      </c>
      <c r="E28" s="68">
        <f t="shared" si="12"/>
        <v>35.675184885681787</v>
      </c>
      <c r="F28" s="68">
        <f t="shared" si="12"/>
        <v>34.276848203823917</v>
      </c>
      <c r="G28" s="68">
        <f t="shared" si="12"/>
        <v>37.727682710949118</v>
      </c>
      <c r="H28" s="68">
        <f t="shared" si="12"/>
        <v>36.52794182007321</v>
      </c>
      <c r="I28" s="68">
        <f t="shared" si="12"/>
        <v>35.514799267346817</v>
      </c>
      <c r="J28" s="92">
        <f t="shared" si="12"/>
        <v>19.225277617013596</v>
      </c>
      <c r="K28" s="84">
        <f>AVERAGE(K7:K23)</f>
        <v>0.43880112650459796</v>
      </c>
      <c r="L28" s="92">
        <f>AVERAGE(L7:L23)</f>
        <v>26.614682436521917</v>
      </c>
      <c r="M28" s="92">
        <f>AVERAGE(M7:M23)</f>
        <v>18.63</v>
      </c>
      <c r="N28" s="84">
        <f>AVERAGE(N7:N23)</f>
        <v>-0.30001043429941371</v>
      </c>
      <c r="O28" s="67"/>
    </row>
    <row r="29" spans="1:15">
      <c r="A29" s="24"/>
      <c r="B29" s="19" t="s">
        <v>249</v>
      </c>
      <c r="C29" s="4" t="s">
        <v>140</v>
      </c>
      <c r="D29" s="68">
        <f t="shared" ref="D29:I29" si="13">MEDIAN(D7:D23)</f>
        <v>24.896978021978022</v>
      </c>
      <c r="E29" s="68">
        <f t="shared" si="13"/>
        <v>24.866948063864928</v>
      </c>
      <c r="F29" s="68">
        <f t="shared" si="13"/>
        <v>30.372545421178199</v>
      </c>
      <c r="G29" s="68">
        <f>MEDIAN(G7:G23)</f>
        <v>32.1159845843274</v>
      </c>
      <c r="H29" s="63">
        <f>MEDIAN(H7:H23)</f>
        <v>26.614682436521917</v>
      </c>
      <c r="I29" s="68">
        <f t="shared" si="13"/>
        <v>31.969448343316422</v>
      </c>
      <c r="J29" s="92">
        <f>MEDIAN(J7:J23)</f>
        <v>15.175626929424174</v>
      </c>
      <c r="K29" s="84">
        <f>MEDIAN(K7:K23)</f>
        <v>0.48319327731092437</v>
      </c>
      <c r="L29" s="92">
        <f>MEDIAN(L7:L23)</f>
        <v>26.614682436521917</v>
      </c>
      <c r="M29" s="92">
        <f>MEDIAN(M7:M23)</f>
        <v>18.63</v>
      </c>
      <c r="N29" s="84">
        <f>MEDIAN(N7:N23)</f>
        <v>-0.30001043429941371</v>
      </c>
      <c r="O29" s="67"/>
    </row>
    <row r="30" spans="1:15">
      <c r="A30" s="24"/>
      <c r="B30" s="19" t="s">
        <v>250</v>
      </c>
      <c r="C30" s="4" t="s">
        <v>140</v>
      </c>
      <c r="D30" s="68">
        <f t="shared" ref="D30:J30" si="14">_xlfn.QUARTILE.INC(D7:D23,1)</f>
        <v>20.778694489550723</v>
      </c>
      <c r="E30" s="68">
        <f t="shared" si="14"/>
        <v>22.35476650485483</v>
      </c>
      <c r="F30" s="68">
        <f t="shared" si="14"/>
        <v>21.511484056770975</v>
      </c>
      <c r="G30" s="68">
        <f t="shared" si="14"/>
        <v>27.071280809202079</v>
      </c>
      <c r="H30" s="68">
        <f t="shared" si="14"/>
        <v>23.06093390565092</v>
      </c>
      <c r="I30" s="68">
        <f t="shared" si="14"/>
        <v>25.74669982620248</v>
      </c>
      <c r="J30" s="92">
        <f t="shared" si="14"/>
        <v>13.615325594461382</v>
      </c>
      <c r="K30" s="84">
        <f>_xlfn.QUARTILE.INC(K7:K23,3)</f>
        <v>0.56900352733686066</v>
      </c>
      <c r="L30" s="92">
        <f>_xlfn.QUARTILE.INC(L7:L23,1)</f>
        <v>26.614682436521917</v>
      </c>
      <c r="M30" s="92">
        <f>_xlfn.QUARTILE.INC(M7:M23,1)</f>
        <v>18.63</v>
      </c>
      <c r="N30" s="84">
        <f>_xlfn.QUARTILE.INC(N7:N23,3)</f>
        <v>-0.30001043429941371</v>
      </c>
      <c r="O30" s="67"/>
    </row>
    <row r="31" spans="1:15">
      <c r="A31" s="24"/>
      <c r="B31" s="19" t="s">
        <v>251</v>
      </c>
      <c r="C31" s="4" t="s">
        <v>140</v>
      </c>
      <c r="D31" s="68">
        <f t="shared" ref="D31:J31" si="15">MIN(D7:D23)</f>
        <v>14.320921867714647</v>
      </c>
      <c r="E31" s="68">
        <f t="shared" si="15"/>
        <v>17.714219216695327</v>
      </c>
      <c r="F31" s="68">
        <f t="shared" si="15"/>
        <v>16.291909644551907</v>
      </c>
      <c r="G31" s="68">
        <f t="shared" si="15"/>
        <v>20.161290322580644</v>
      </c>
      <c r="H31" s="68">
        <f t="shared" si="15"/>
        <v>20.041634880202743</v>
      </c>
      <c r="I31" s="68">
        <f t="shared" si="15"/>
        <v>19.524431399423317</v>
      </c>
      <c r="J31" s="92">
        <f t="shared" si="15"/>
        <v>13.321787783920604</v>
      </c>
      <c r="K31" s="84">
        <f>MAX(K7:K23)</f>
        <v>0.61290322580645162</v>
      </c>
      <c r="L31" s="92">
        <f>MIN(L7:L23)</f>
        <v>26.614682436521917</v>
      </c>
      <c r="M31" s="92">
        <f>MIN(M7:M23)</f>
        <v>18.63</v>
      </c>
      <c r="N31" s="84">
        <f>MAX(N7:N23)</f>
        <v>-0.30001043429941371</v>
      </c>
      <c r="O31" s="67"/>
    </row>
    <row r="32" spans="1:15" s="24" customFormat="1">
      <c r="B32" s="74"/>
      <c r="C32" s="74"/>
      <c r="D32" s="74"/>
      <c r="E32" s="74"/>
      <c r="G32" s="75"/>
      <c r="H32" s="75"/>
      <c r="I32" s="75"/>
      <c r="J32" s="75"/>
      <c r="K32" s="75"/>
      <c r="L32" s="74"/>
      <c r="M32" s="75"/>
      <c r="N32" s="75"/>
      <c r="O32" s="75"/>
    </row>
    <row r="33" spans="2:15" s="24" customFormat="1">
      <c r="B33" s="110"/>
      <c r="C33" s="24" t="s">
        <v>252</v>
      </c>
      <c r="D33" s="64"/>
      <c r="E33" s="64"/>
      <c r="G33" s="75"/>
      <c r="H33" s="95"/>
      <c r="I33" s="96"/>
      <c r="J33" s="75"/>
      <c r="K33" s="75"/>
      <c r="L33" s="74"/>
      <c r="M33" s="75"/>
      <c r="N33" s="75"/>
      <c r="O33" s="75"/>
    </row>
    <row r="34" spans="2:15" s="24" customFormat="1">
      <c r="B34" s="73"/>
      <c r="C34" s="74"/>
      <c r="D34" s="74"/>
      <c r="E34" s="74"/>
      <c r="G34" s="75"/>
      <c r="H34" s="75"/>
      <c r="I34" s="95"/>
      <c r="J34" s="75"/>
      <c r="K34" s="75"/>
      <c r="L34" s="74"/>
      <c r="M34" s="75"/>
      <c r="N34" s="75"/>
      <c r="O34" s="75"/>
    </row>
    <row r="35" spans="2:15" s="15" customFormat="1">
      <c r="B35" s="16" t="s">
        <v>253</v>
      </c>
    </row>
    <row r="36" spans="2:15" s="24" customFormat="1">
      <c r="B36" s="70"/>
    </row>
    <row r="37" spans="2:15" s="24" customFormat="1" ht="25.5">
      <c r="B37" s="71" t="s">
        <v>254</v>
      </c>
      <c r="C37" s="109">
        <v>0.3</v>
      </c>
    </row>
    <row r="38" spans="2:15" s="24" customFormat="1" ht="108" customHeight="1">
      <c r="B38" s="71" t="s">
        <v>255</v>
      </c>
      <c r="C38" s="56">
        <f>ROUND(L7*0.7,2)</f>
        <v>18.63</v>
      </c>
    </row>
    <row r="39" spans="2:15" s="24" customFormat="1">
      <c r="B39" s="73"/>
      <c r="C39" s="74"/>
      <c r="D39" s="74"/>
      <c r="E39" s="74"/>
      <c r="G39" s="75"/>
      <c r="H39" s="75"/>
      <c r="I39" s="75"/>
      <c r="J39" s="75"/>
      <c r="K39" s="75"/>
      <c r="L39" s="74"/>
      <c r="M39" s="75"/>
      <c r="N39" s="75"/>
      <c r="O39" s="75"/>
    </row>
    <row r="40" spans="2:15" s="15" customFormat="1">
      <c r="B40" s="16" t="s">
        <v>256</v>
      </c>
      <c r="C40" s="111"/>
    </row>
    <row r="41" spans="2:15" s="24" customFormat="1">
      <c r="C41" s="94"/>
    </row>
    <row r="42" spans="2:15" s="24" customFormat="1" ht="45.75" customHeight="1">
      <c r="B42" s="71" t="s">
        <v>257</v>
      </c>
      <c r="C42" s="112">
        <f>(L7-C38)/5</f>
        <v>1.5969364873043836</v>
      </c>
      <c r="F42" s="65"/>
    </row>
    <row r="43" spans="2:15" s="24" customFormat="1"/>
    <row r="44" spans="2:15" s="15" customFormat="1">
      <c r="B44" s="16" t="s">
        <v>258</v>
      </c>
    </row>
    <row r="45" spans="2:15" s="24" customFormat="1"/>
    <row r="46" spans="2:15" s="24" customFormat="1" ht="60">
      <c r="B46" s="17" t="s">
        <v>122</v>
      </c>
      <c r="C46" s="18" t="s">
        <v>24</v>
      </c>
      <c r="D46" s="17" t="s">
        <v>259</v>
      </c>
      <c r="E46" s="23" t="s">
        <v>260</v>
      </c>
      <c r="F46" s="17" t="s">
        <v>261</v>
      </c>
      <c r="G46" s="17" t="s">
        <v>262</v>
      </c>
      <c r="H46" s="17" t="s">
        <v>263</v>
      </c>
      <c r="I46" s="17" t="s">
        <v>264</v>
      </c>
      <c r="K46" s="17" t="s">
        <v>265</v>
      </c>
    </row>
    <row r="47" spans="2:15" s="24" customFormat="1">
      <c r="B47" s="19" t="s">
        <v>80</v>
      </c>
      <c r="C47" s="4" t="s">
        <v>140</v>
      </c>
      <c r="D47" s="25">
        <f>FD_Input_Final_Data!AC158</f>
        <v>40.163795020736025</v>
      </c>
      <c r="E47" s="26">
        <f>PR19_PCLs!Q7</f>
        <v>19.5</v>
      </c>
      <c r="F47" s="25">
        <f>$H$29</f>
        <v>26.614682436521917</v>
      </c>
      <c r="G47" s="18"/>
      <c r="H47" s="26">
        <f>IFERROR(ROUND(F47-D47,2),"-")</f>
        <v>-13.55</v>
      </c>
      <c r="I47" s="18" t="str">
        <f>IFERROR(IF(H47&gt;=0,"Yes","No"), "-")</f>
        <v>No</v>
      </c>
      <c r="K47" s="28">
        <v>0</v>
      </c>
    </row>
    <row r="48" spans="2:15" s="24" customFormat="1">
      <c r="B48" s="19" t="s">
        <v>110</v>
      </c>
      <c r="C48" s="4" t="s">
        <v>140</v>
      </c>
      <c r="D48" s="25">
        <f>FD_Input_Final_Data!AC159</f>
        <v>21.517834974757925</v>
      </c>
      <c r="E48" s="26">
        <f>PR19_PCLs!Q8</f>
        <v>19.5</v>
      </c>
      <c r="F48" s="25">
        <f>$H$29</f>
        <v>26.614682436521917</v>
      </c>
      <c r="G48" s="18"/>
      <c r="H48" s="26">
        <f t="shared" ref="H48:H63" si="16">IFERROR(ROUND(F48-D48,2),"-")</f>
        <v>5.0999999999999996</v>
      </c>
      <c r="I48" s="18" t="str">
        <f t="shared" ref="I48:I62" si="17">IF(H48&gt;=0,"Yes","No")</f>
        <v>Yes</v>
      </c>
      <c r="K48" s="75"/>
    </row>
    <row r="49" spans="2:11" s="24" customFormat="1">
      <c r="B49" s="19" t="s">
        <v>111</v>
      </c>
      <c r="C49" s="4" t="s">
        <v>140</v>
      </c>
      <c r="D49" s="25">
        <f>FD_Input_Final_Data!AC160</f>
        <v>40.322580645161288</v>
      </c>
      <c r="E49" s="26">
        <f>PR19_PCLs!Q9</f>
        <v>97</v>
      </c>
      <c r="F49" s="22" t="str">
        <f t="shared" ref="F49" si="18">"-"</f>
        <v>-</v>
      </c>
      <c r="G49" s="18"/>
      <c r="H49" s="26" t="str">
        <f t="shared" si="16"/>
        <v>-</v>
      </c>
      <c r="I49" s="26" t="str">
        <f>"-"</f>
        <v>-</v>
      </c>
      <c r="K49" s="75"/>
    </row>
    <row r="50" spans="2:11" s="24" customFormat="1">
      <c r="B50" s="19" t="s">
        <v>112</v>
      </c>
      <c r="C50" s="4" t="s">
        <v>140</v>
      </c>
      <c r="D50" s="25">
        <f>FD_Input_Final_Data!AC161</f>
        <v>26.643575567841207</v>
      </c>
      <c r="E50" s="26">
        <f>PR19_PCLs!Q10</f>
        <v>19.5</v>
      </c>
      <c r="F50" s="25">
        <f>$H$29</f>
        <v>26.614682436521917</v>
      </c>
      <c r="G50" s="18"/>
      <c r="H50" s="26">
        <f t="shared" si="16"/>
        <v>-0.03</v>
      </c>
      <c r="I50" s="18" t="str">
        <f t="shared" si="17"/>
        <v>No</v>
      </c>
      <c r="K50" s="75"/>
    </row>
    <row r="51" spans="2:11" s="24" customFormat="1">
      <c r="B51" s="19" t="s">
        <v>113</v>
      </c>
      <c r="C51" s="4" t="s">
        <v>140</v>
      </c>
      <c r="D51" s="25">
        <f>FD_Input_Final_Data!AC162</f>
        <v>25.447741245656239</v>
      </c>
      <c r="E51" s="26">
        <f>PR19_PCLs!Q11</f>
        <v>19.5</v>
      </c>
      <c r="F51" s="25">
        <f t="shared" ref="F51:F55" si="19">$H$29</f>
        <v>26.614682436521917</v>
      </c>
      <c r="G51" s="18"/>
      <c r="H51" s="26">
        <f t="shared" si="16"/>
        <v>1.17</v>
      </c>
      <c r="I51" s="18" t="str">
        <f t="shared" si="17"/>
        <v>Yes</v>
      </c>
      <c r="K51" s="75"/>
    </row>
    <row r="52" spans="2:11" s="24" customFormat="1">
      <c r="B52" s="19" t="s">
        <v>116</v>
      </c>
      <c r="C52" s="4" t="s">
        <v>140</v>
      </c>
      <c r="D52" s="25">
        <f>FD_Input_Final_Data!AC163</f>
        <v>56.381987968486492</v>
      </c>
      <c r="E52" s="26">
        <f>PR19_PCLs!Q12</f>
        <v>19.5</v>
      </c>
      <c r="F52" s="25">
        <f t="shared" si="19"/>
        <v>26.614682436521917</v>
      </c>
      <c r="G52" s="18"/>
      <c r="H52" s="26">
        <f t="shared" si="16"/>
        <v>-29.77</v>
      </c>
      <c r="I52" s="18" t="str">
        <f t="shared" si="17"/>
        <v>No</v>
      </c>
    </row>
    <row r="53" spans="2:11" s="24" customFormat="1">
      <c r="B53" s="19" t="s">
        <v>117</v>
      </c>
      <c r="C53" s="4" t="s">
        <v>140</v>
      </c>
      <c r="D53" s="25">
        <f>FD_Input_Final_Data!AC164</f>
        <v>32.941824187924389</v>
      </c>
      <c r="E53" s="26">
        <f>PR19_PCLs!Q13</f>
        <v>19.5</v>
      </c>
      <c r="F53" s="25">
        <f t="shared" si="19"/>
        <v>26.614682436521917</v>
      </c>
      <c r="G53" s="18"/>
      <c r="H53" s="26">
        <f t="shared" si="16"/>
        <v>-6.33</v>
      </c>
      <c r="I53" s="18" t="str">
        <f t="shared" si="17"/>
        <v>No</v>
      </c>
    </row>
    <row r="54" spans="2:11" s="24" customFormat="1">
      <c r="B54" s="19" t="s">
        <v>141</v>
      </c>
      <c r="C54" s="4" t="s">
        <v>140</v>
      </c>
      <c r="D54" s="25">
        <f>FD_Input_Final_Data!AC165</f>
        <v>19.524431399423317</v>
      </c>
      <c r="E54" s="26">
        <f>PR19_PCLs!Q14</f>
        <v>19.5</v>
      </c>
      <c r="F54" s="25">
        <f t="shared" si="19"/>
        <v>26.614682436521917</v>
      </c>
      <c r="G54" s="18"/>
      <c r="H54" s="26">
        <f t="shared" si="16"/>
        <v>7.09</v>
      </c>
      <c r="I54" s="18" t="str">
        <f t="shared" si="17"/>
        <v>Yes</v>
      </c>
    </row>
    <row r="55" spans="2:11" s="24" customFormat="1">
      <c r="B55" s="19" t="s">
        <v>119</v>
      </c>
      <c r="C55" s="4" t="s">
        <v>140</v>
      </c>
      <c r="D55" s="25">
        <f>FD_Input_Final_Data!AC166</f>
        <v>35.485347985347985</v>
      </c>
      <c r="E55" s="26">
        <f>PR19_PCLs!Q15</f>
        <v>19.5</v>
      </c>
      <c r="F55" s="25">
        <f t="shared" si="19"/>
        <v>26.614682436521917</v>
      </c>
      <c r="G55" s="18"/>
      <c r="H55" s="26">
        <f t="shared" si="16"/>
        <v>-8.8699999999999992</v>
      </c>
      <c r="I55" s="18" t="str">
        <f t="shared" si="17"/>
        <v>No</v>
      </c>
    </row>
    <row r="56" spans="2:11" s="24" customFormat="1">
      <c r="B56" s="19" t="s">
        <v>120</v>
      </c>
      <c r="C56" s="4" t="s">
        <v>140</v>
      </c>
      <c r="D56" s="25">
        <f>FD_Input_Final_Data!AC167</f>
        <v>30.997072498708455</v>
      </c>
      <c r="E56" s="26">
        <f>PR19_PCLs!Q16</f>
        <v>19.5</v>
      </c>
      <c r="F56" s="25">
        <f>$H$29</f>
        <v>26.614682436521917</v>
      </c>
      <c r="G56" s="18"/>
      <c r="H56" s="26">
        <f t="shared" si="16"/>
        <v>-4.38</v>
      </c>
      <c r="I56" s="18" t="str">
        <f t="shared" si="17"/>
        <v>No</v>
      </c>
    </row>
    <row r="57" spans="2:11" s="24" customFormat="1">
      <c r="B57" s="19" t="s">
        <v>142</v>
      </c>
      <c r="C57" s="4" t="s">
        <v>140</v>
      </c>
      <c r="D57" s="25" t="str">
        <f>FD_Input_Final_Data!AC168</f>
        <v>##BLANK</v>
      </c>
      <c r="E57" s="155" t="s">
        <v>244</v>
      </c>
      <c r="F57" s="25" t="str">
        <f>"-"</f>
        <v>-</v>
      </c>
      <c r="G57" s="18"/>
      <c r="H57" s="26" t="str">
        <f t="shared" si="16"/>
        <v>-</v>
      </c>
      <c r="I57" s="18" t="str">
        <f>"-"</f>
        <v>-</v>
      </c>
    </row>
    <row r="58" spans="2:11" s="24" customFormat="1">
      <c r="B58" s="19" t="s">
        <v>143</v>
      </c>
      <c r="C58" s="4" t="s">
        <v>140</v>
      </c>
      <c r="D58" s="25" t="str">
        <f>FD_Input_Final_Data!AC169</f>
        <v>##BLANK</v>
      </c>
      <c r="E58" s="155" t="s">
        <v>244</v>
      </c>
      <c r="F58" s="25" t="str">
        <f t="shared" ref="F58:F60" si="20">"-"</f>
        <v>-</v>
      </c>
      <c r="G58" s="18"/>
      <c r="H58" s="26" t="str">
        <f t="shared" si="16"/>
        <v>-</v>
      </c>
      <c r="I58" s="18" t="str">
        <f t="shared" ref="I58:I61" si="21">"-"</f>
        <v>-</v>
      </c>
    </row>
    <row r="59" spans="2:11" s="24" customFormat="1">
      <c r="B59" s="19" t="s">
        <v>144</v>
      </c>
      <c r="C59" s="4" t="s">
        <v>140</v>
      </c>
      <c r="D59" s="25" t="str">
        <f>FD_Input_Final_Data!AC170</f>
        <v>##BLANK</v>
      </c>
      <c r="E59" s="155" t="s">
        <v>244</v>
      </c>
      <c r="F59" s="25" t="str">
        <f t="shared" si="20"/>
        <v>-</v>
      </c>
      <c r="G59" s="18"/>
      <c r="H59" s="26" t="str">
        <f t="shared" si="16"/>
        <v>-</v>
      </c>
      <c r="I59" s="18" t="str">
        <f t="shared" si="21"/>
        <v>-</v>
      </c>
    </row>
    <row r="60" spans="2:11" s="24" customFormat="1">
      <c r="B60" s="19" t="s">
        <v>145</v>
      </c>
      <c r="C60" s="4" t="s">
        <v>140</v>
      </c>
      <c r="D60" s="25" t="str">
        <f>FD_Input_Final_Data!AC171</f>
        <v>##BLANK</v>
      </c>
      <c r="E60" s="155" t="s">
        <v>244</v>
      </c>
      <c r="F60" s="25" t="str">
        <f t="shared" si="20"/>
        <v>-</v>
      </c>
      <c r="G60" s="18"/>
      <c r="H60" s="26" t="str">
        <f t="shared" si="16"/>
        <v>-</v>
      </c>
      <c r="I60" s="18" t="str">
        <f t="shared" si="21"/>
        <v>-</v>
      </c>
    </row>
    <row r="61" spans="2:11" s="24" customFormat="1">
      <c r="B61" s="19" t="s">
        <v>146</v>
      </c>
      <c r="C61" s="4" t="s">
        <v>140</v>
      </c>
      <c r="D61" s="25" t="str">
        <f>FD_Input_Final_Data!AC172</f>
        <v>##BLANK</v>
      </c>
      <c r="E61" s="155" t="s">
        <v>244</v>
      </c>
      <c r="F61" s="25" t="str">
        <f>"-"</f>
        <v>-</v>
      </c>
      <c r="G61" s="18"/>
      <c r="H61" s="26" t="str">
        <f t="shared" si="16"/>
        <v>-</v>
      </c>
      <c r="I61" s="18" t="str">
        <f t="shared" si="21"/>
        <v>-</v>
      </c>
    </row>
    <row r="62" spans="2:11" s="24" customFormat="1">
      <c r="B62" s="19" t="s">
        <v>114</v>
      </c>
      <c r="C62" s="4" t="s">
        <v>140</v>
      </c>
      <c r="D62" s="25">
        <f>FD_Input_Final_Data!AC173</f>
        <v>66.044381824586125</v>
      </c>
      <c r="E62" s="26">
        <f>PR19_PCLs!Q22</f>
        <v>19.5</v>
      </c>
      <c r="F62" s="25">
        <f>$H$29</f>
        <v>26.614682436521917</v>
      </c>
      <c r="G62" s="18"/>
      <c r="H62" s="26">
        <f t="shared" si="16"/>
        <v>-39.43</v>
      </c>
      <c r="I62" s="18" t="str">
        <f t="shared" si="17"/>
        <v>No</v>
      </c>
    </row>
    <row r="63" spans="2:11" s="24" customFormat="1">
      <c r="B63" s="19" t="s">
        <v>147</v>
      </c>
      <c r="C63" s="4" t="s">
        <v>140</v>
      </c>
      <c r="D63" s="25" t="str">
        <f>FD_Input_Final_Data!AC174</f>
        <v>##BLANK</v>
      </c>
      <c r="E63" s="26" t="s">
        <v>244</v>
      </c>
      <c r="F63" s="25" t="str">
        <f>"-"</f>
        <v>-</v>
      </c>
      <c r="G63" s="18"/>
      <c r="H63" s="26" t="str">
        <f t="shared" si="16"/>
        <v>-</v>
      </c>
      <c r="I63" s="18" t="str">
        <f>"-"</f>
        <v>-</v>
      </c>
    </row>
    <row r="64" spans="2:11" s="24" customFormat="1">
      <c r="B64" s="73"/>
      <c r="D64" s="74"/>
      <c r="E64" s="75"/>
      <c r="F64" s="74"/>
      <c r="G64" s="75"/>
      <c r="I64" s="75"/>
    </row>
    <row r="65" spans="2:12" s="24" customFormat="1">
      <c r="B65" s="73"/>
      <c r="D65" s="76"/>
      <c r="E65" s="77"/>
      <c r="F65" s="76"/>
      <c r="G65" s="77"/>
      <c r="H65" s="78" t="s">
        <v>266</v>
      </c>
      <c r="I65" s="67">
        <f>COUNTIF(H47:H63,"&gt;="&amp;$K$47)</f>
        <v>3</v>
      </c>
    </row>
    <row r="66" spans="2:12" s="24" customFormat="1">
      <c r="B66" s="73"/>
      <c r="D66" s="76"/>
      <c r="E66" s="77"/>
      <c r="F66" s="76"/>
      <c r="G66" s="77"/>
      <c r="H66" s="78" t="s">
        <v>267</v>
      </c>
      <c r="I66" s="79">
        <f>I65/(COUNTA($B$47:$B48,B50:B56,B62))</f>
        <v>0.3</v>
      </c>
    </row>
    <row r="67" spans="2:12" s="24" customFormat="1">
      <c r="B67" s="73"/>
      <c r="D67" s="76"/>
      <c r="E67" s="77"/>
      <c r="F67" s="76"/>
      <c r="G67" s="77"/>
      <c r="H67" s="80"/>
      <c r="I67" s="81"/>
    </row>
    <row r="68" spans="2:12" s="15" customFormat="1">
      <c r="B68" s="16" t="s">
        <v>268</v>
      </c>
    </row>
    <row r="69" spans="2:12" s="24" customFormat="1"/>
    <row r="70" spans="2:12" s="24" customFormat="1" ht="60">
      <c r="B70" s="82" t="s">
        <v>122</v>
      </c>
      <c r="C70" s="67" t="s">
        <v>24</v>
      </c>
      <c r="D70" s="82" t="s">
        <v>269</v>
      </c>
      <c r="E70" s="82" t="s">
        <v>270</v>
      </c>
      <c r="F70" s="82" t="s">
        <v>271</v>
      </c>
      <c r="G70" s="82" t="s">
        <v>262</v>
      </c>
      <c r="H70" s="82" t="s">
        <v>263</v>
      </c>
      <c r="I70" s="82" t="s">
        <v>264</v>
      </c>
      <c r="K70" s="17" t="s">
        <v>265</v>
      </c>
    </row>
    <row r="71" spans="2:12" s="24" customFormat="1">
      <c r="B71" s="83" t="s">
        <v>80</v>
      </c>
      <c r="C71" s="4" t="s">
        <v>140</v>
      </c>
      <c r="D71" s="68">
        <f>FD_Input_Final_Data!AH158</f>
        <v>16.614990122584611</v>
      </c>
      <c r="E71" s="84">
        <f>N7</f>
        <v>-0.30001043429941371</v>
      </c>
      <c r="F71" s="85">
        <f>C38</f>
        <v>18.63</v>
      </c>
      <c r="G71" s="67"/>
      <c r="H71" s="67">
        <f>IFERROR(ROUND(F71-D71,2),"-")</f>
        <v>2.02</v>
      </c>
      <c r="I71" s="67" t="str">
        <f>IF(H71&gt;=0,"Yes","No")</f>
        <v>Yes</v>
      </c>
      <c r="K71" s="27">
        <v>0</v>
      </c>
    </row>
    <row r="72" spans="2:12" s="24" customFormat="1">
      <c r="B72" s="83" t="s">
        <v>110</v>
      </c>
      <c r="C72" s="4" t="s">
        <v>140</v>
      </c>
      <c r="D72" s="68">
        <f>FD_Input_Final_Data!AH159</f>
        <v>18.759138183122293</v>
      </c>
      <c r="E72" s="84">
        <f>N8</f>
        <v>-0.30001043429941371</v>
      </c>
      <c r="F72" s="85">
        <f>Additional_Analysis!M8</f>
        <v>18.63</v>
      </c>
      <c r="G72" s="67"/>
      <c r="H72" s="67">
        <f t="shared" ref="H72:H87" si="22">IFERROR(ROUND(F72-D72,2),"-")</f>
        <v>-0.13</v>
      </c>
      <c r="I72" s="67" t="str">
        <f t="shared" ref="I72:I86" si="23">IF(H72&gt;=0,"Yes","No")</f>
        <v>No</v>
      </c>
      <c r="K72" s="75"/>
    </row>
    <row r="73" spans="2:12" s="24" customFormat="1">
      <c r="B73" s="83" t="s">
        <v>111</v>
      </c>
      <c r="C73" s="4" t="s">
        <v>140</v>
      </c>
      <c r="D73" s="68">
        <f>FD_Input_Final_Data!AH160</f>
        <v>80.645161290322577</v>
      </c>
      <c r="E73" s="86" t="str">
        <f t="shared" ref="E73:F73" si="24">"-"</f>
        <v>-</v>
      </c>
      <c r="F73" s="86" t="str">
        <f t="shared" si="24"/>
        <v>-</v>
      </c>
      <c r="G73" s="67"/>
      <c r="H73" s="67" t="str">
        <f t="shared" si="22"/>
        <v>-</v>
      </c>
      <c r="I73" s="67" t="str">
        <f>"-"</f>
        <v>-</v>
      </c>
      <c r="K73" s="75"/>
    </row>
    <row r="74" spans="2:12" s="24" customFormat="1">
      <c r="B74" s="83" t="s">
        <v>112</v>
      </c>
      <c r="C74" s="4" t="s">
        <v>140</v>
      </c>
      <c r="D74" s="68">
        <f>FD_Input_Final_Data!AH161</f>
        <v>13.321787783920604</v>
      </c>
      <c r="E74" s="84">
        <f t="shared" ref="E74:E87" si="25">N10</f>
        <v>-0.30001043429941371</v>
      </c>
      <c r="F74" s="85">
        <f>Additional_Analysis!M10</f>
        <v>18.63</v>
      </c>
      <c r="G74" s="67"/>
      <c r="H74" s="67">
        <f t="shared" si="22"/>
        <v>5.31</v>
      </c>
      <c r="I74" s="67" t="str">
        <f t="shared" si="23"/>
        <v>Yes</v>
      </c>
      <c r="K74" s="75"/>
    </row>
    <row r="75" spans="2:12" s="24" customFormat="1">
      <c r="B75" s="83" t="s">
        <v>113</v>
      </c>
      <c r="C75" s="4" t="s">
        <v>140</v>
      </c>
      <c r="D75" s="68">
        <f>FD_Input_Final_Data!AH162</f>
        <v>13.579256883186313</v>
      </c>
      <c r="E75" s="84">
        <f t="shared" si="25"/>
        <v>-0.30001043429941371</v>
      </c>
      <c r="F75" s="85">
        <f>Additional_Analysis!M11</f>
        <v>18.63</v>
      </c>
      <c r="G75" s="67"/>
      <c r="H75" s="67">
        <f t="shared" si="22"/>
        <v>5.05</v>
      </c>
      <c r="I75" s="67" t="str">
        <f t="shared" si="23"/>
        <v>Yes</v>
      </c>
    </row>
    <row r="76" spans="2:12" s="24" customFormat="1">
      <c r="B76" s="83" t="s">
        <v>116</v>
      </c>
      <c r="C76" s="4" t="s">
        <v>140</v>
      </c>
      <c r="D76" s="68">
        <f>FD_Input_Final_Data!AH163</f>
        <v>24.163709129351357</v>
      </c>
      <c r="E76" s="84">
        <f t="shared" si="25"/>
        <v>-0.30001043429941371</v>
      </c>
      <c r="F76" s="85">
        <f>Additional_Analysis!M12</f>
        <v>18.63</v>
      </c>
      <c r="G76" s="67"/>
      <c r="H76" s="67">
        <f t="shared" si="22"/>
        <v>-5.53</v>
      </c>
      <c r="I76" s="67" t="str">
        <f t="shared" si="23"/>
        <v>No</v>
      </c>
    </row>
    <row r="77" spans="2:12" s="24" customFormat="1">
      <c r="B77" s="83" t="s">
        <v>117</v>
      </c>
      <c r="C77" s="4" t="s">
        <v>140</v>
      </c>
      <c r="D77" s="68">
        <f>FD_Input_Final_Data!AH164</f>
        <v>23.39878876858139</v>
      </c>
      <c r="E77" s="84">
        <f t="shared" si="25"/>
        <v>-0.30001043429941371</v>
      </c>
      <c r="F77" s="85">
        <f>Additional_Analysis!M13</f>
        <v>18.63</v>
      </c>
      <c r="G77" s="67"/>
      <c r="H77" s="67">
        <f t="shared" si="22"/>
        <v>-4.7699999999999996</v>
      </c>
      <c r="I77" s="67" t="str">
        <f t="shared" si="23"/>
        <v>No</v>
      </c>
      <c r="L77" s="65"/>
    </row>
    <row r="78" spans="2:12" s="24" customFormat="1">
      <c r="B78" s="83" t="s">
        <v>141</v>
      </c>
      <c r="C78" s="4" t="s">
        <v>140</v>
      </c>
      <c r="D78" s="68">
        <f>FD_Input_Final_Data!AH165</f>
        <v>13.70589224065478</v>
      </c>
      <c r="E78" s="84">
        <f t="shared" si="25"/>
        <v>-0.30001043429941371</v>
      </c>
      <c r="F78" s="85">
        <f>Additional_Analysis!M14</f>
        <v>18.63</v>
      </c>
      <c r="G78" s="67"/>
      <c r="H78" s="67">
        <f t="shared" si="22"/>
        <v>4.92</v>
      </c>
      <c r="I78" s="67" t="str">
        <f t="shared" si="23"/>
        <v>Yes</v>
      </c>
    </row>
    <row r="79" spans="2:12" s="24" customFormat="1">
      <c r="B79" s="83" t="s">
        <v>119</v>
      </c>
      <c r="C79" s="4" t="s">
        <v>140</v>
      </c>
      <c r="D79" s="68">
        <f>FD_Input_Final_Data!AH166</f>
        <v>13.736263736263737</v>
      </c>
      <c r="E79" s="84">
        <f t="shared" si="25"/>
        <v>-0.30001043429941371</v>
      </c>
      <c r="F79" s="85">
        <f>Additional_Analysis!M15</f>
        <v>18.63</v>
      </c>
      <c r="G79" s="67"/>
      <c r="H79" s="67">
        <f t="shared" si="22"/>
        <v>4.8899999999999997</v>
      </c>
      <c r="I79" s="67" t="str">
        <f t="shared" si="23"/>
        <v>Yes</v>
      </c>
    </row>
    <row r="80" spans="2:12" s="24" customFormat="1">
      <c r="B80" s="83" t="s">
        <v>120</v>
      </c>
      <c r="C80" s="4" t="s">
        <v>140</v>
      </c>
      <c r="D80" s="68">
        <f>FD_Input_Final_Data!AH167</f>
        <v>13.585136712396917</v>
      </c>
      <c r="E80" s="84">
        <f t="shared" si="25"/>
        <v>-0.30001043429941371</v>
      </c>
      <c r="F80" s="85">
        <f>Additional_Analysis!M16</f>
        <v>18.63</v>
      </c>
      <c r="G80" s="67"/>
      <c r="H80" s="67">
        <f t="shared" si="22"/>
        <v>5.04</v>
      </c>
      <c r="I80" s="67" t="str">
        <f t="shared" si="23"/>
        <v>Yes</v>
      </c>
    </row>
    <row r="81" spans="1:15" s="24" customFormat="1">
      <c r="B81" s="83" t="s">
        <v>142</v>
      </c>
      <c r="C81" s="4" t="s">
        <v>140</v>
      </c>
      <c r="D81" s="68" t="str">
        <f>FD_Input_Final_Data!AH168</f>
        <v>##BLANK</v>
      </c>
      <c r="E81" s="84" t="str">
        <f t="shared" si="25"/>
        <v>-</v>
      </c>
      <c r="F81" s="85" t="str">
        <f>Additional_Analysis!M17</f>
        <v>-</v>
      </c>
      <c r="G81" s="67"/>
      <c r="H81" s="67" t="str">
        <f t="shared" si="22"/>
        <v>-</v>
      </c>
      <c r="I81" s="67" t="str">
        <f>"-"</f>
        <v>-</v>
      </c>
    </row>
    <row r="82" spans="1:15" s="24" customFormat="1">
      <c r="B82" s="83" t="s">
        <v>143</v>
      </c>
      <c r="C82" s="4" t="s">
        <v>140</v>
      </c>
      <c r="D82" s="68" t="str">
        <f>FD_Input_Final_Data!AH169</f>
        <v>##BLANK</v>
      </c>
      <c r="E82" s="84" t="str">
        <f t="shared" si="25"/>
        <v>-</v>
      </c>
      <c r="F82" s="85" t="str">
        <f>Additional_Analysis!M18</f>
        <v>-</v>
      </c>
      <c r="G82" s="67"/>
      <c r="H82" s="67" t="str">
        <f t="shared" si="22"/>
        <v>-</v>
      </c>
      <c r="I82" s="67" t="str">
        <f t="shared" ref="I82:I84" si="26">"-"</f>
        <v>-</v>
      </c>
    </row>
    <row r="83" spans="1:15" s="24" customFormat="1">
      <c r="B83" s="83" t="s">
        <v>144</v>
      </c>
      <c r="C83" s="4" t="s">
        <v>140</v>
      </c>
      <c r="D83" s="68" t="str">
        <f>FD_Input_Final_Data!AH170</f>
        <v>##BLANK</v>
      </c>
      <c r="E83" s="84" t="str">
        <f t="shared" si="25"/>
        <v>-</v>
      </c>
      <c r="F83" s="85" t="str">
        <f>Additional_Analysis!M19</f>
        <v>-</v>
      </c>
      <c r="G83" s="67"/>
      <c r="H83" s="67" t="str">
        <f t="shared" si="22"/>
        <v>-</v>
      </c>
      <c r="I83" s="67" t="str">
        <f t="shared" si="26"/>
        <v>-</v>
      </c>
    </row>
    <row r="84" spans="1:15" s="24" customFormat="1">
      <c r="B84" s="83" t="s">
        <v>145</v>
      </c>
      <c r="C84" s="4" t="s">
        <v>140</v>
      </c>
      <c r="D84" s="68" t="str">
        <f>FD_Input_Final_Data!AH171</f>
        <v>##BLANK</v>
      </c>
      <c r="E84" s="84" t="str">
        <f t="shared" si="25"/>
        <v>-</v>
      </c>
      <c r="F84" s="85" t="str">
        <f>Additional_Analysis!M20</f>
        <v>-</v>
      </c>
      <c r="G84" s="67"/>
      <c r="H84" s="67" t="str">
        <f t="shared" si="22"/>
        <v>-</v>
      </c>
      <c r="I84" s="67" t="str">
        <f t="shared" si="26"/>
        <v>-</v>
      </c>
    </row>
    <row r="85" spans="1:15" s="24" customFormat="1">
      <c r="B85" s="83" t="s">
        <v>146</v>
      </c>
      <c r="C85" s="4" t="s">
        <v>140</v>
      </c>
      <c r="D85" s="68" t="str">
        <f>FD_Input_Final_Data!AH172</f>
        <v>##BLANK</v>
      </c>
      <c r="E85" s="84" t="str">
        <f t="shared" si="25"/>
        <v>-</v>
      </c>
      <c r="F85" s="85" t="str">
        <f>Additional_Analysis!M21</f>
        <v>-</v>
      </c>
      <c r="G85" s="67"/>
      <c r="H85" s="67" t="str">
        <f t="shared" si="22"/>
        <v>-</v>
      </c>
      <c r="I85" s="67" t="str">
        <f>"-"</f>
        <v>-</v>
      </c>
    </row>
    <row r="86" spans="1:15" s="24" customFormat="1">
      <c r="B86" s="83" t="s">
        <v>114</v>
      </c>
      <c r="C86" s="4" t="s">
        <v>140</v>
      </c>
      <c r="D86" s="68">
        <f>FD_Input_Final_Data!AH173</f>
        <v>41.387812610073972</v>
      </c>
      <c r="E86" s="84">
        <f t="shared" si="25"/>
        <v>-0.30001043429941371</v>
      </c>
      <c r="F86" s="85">
        <f>Additional_Analysis!M22</f>
        <v>18.63</v>
      </c>
      <c r="G86" s="66"/>
      <c r="H86" s="67">
        <f t="shared" si="22"/>
        <v>-22.76</v>
      </c>
      <c r="I86" s="67" t="str">
        <f t="shared" si="23"/>
        <v>No</v>
      </c>
    </row>
    <row r="87" spans="1:15" s="24" customFormat="1">
      <c r="B87" s="83" t="s">
        <v>147</v>
      </c>
      <c r="C87" s="4" t="s">
        <v>140</v>
      </c>
      <c r="D87" s="68" t="str">
        <f>FD_Input_Final_Data!AH174</f>
        <v>##BLANK</v>
      </c>
      <c r="E87" s="84" t="str">
        <f t="shared" si="25"/>
        <v>-</v>
      </c>
      <c r="F87" s="85" t="str">
        <f>Additional_Analysis!M23</f>
        <v>-</v>
      </c>
      <c r="G87" s="66"/>
      <c r="H87" s="67" t="str">
        <f t="shared" si="22"/>
        <v>-</v>
      </c>
      <c r="I87" s="67" t="str">
        <f>"-"</f>
        <v>-</v>
      </c>
    </row>
    <row r="88" spans="1:15" s="24" customFormat="1">
      <c r="B88" s="73"/>
      <c r="D88" s="76"/>
      <c r="E88" s="76"/>
      <c r="F88" s="87"/>
    </row>
    <row r="89" spans="1:15" s="24" customFormat="1">
      <c r="B89" s="73"/>
      <c r="D89" s="76"/>
      <c r="E89" s="76"/>
      <c r="F89" s="87"/>
      <c r="H89" s="78" t="s">
        <v>266</v>
      </c>
      <c r="I89" s="67">
        <f>COUNTIF(H71:H87,"&gt;="&amp;$K$71)</f>
        <v>6</v>
      </c>
    </row>
    <row r="90" spans="1:15" s="24" customFormat="1">
      <c r="B90" s="73"/>
      <c r="D90" s="76"/>
      <c r="E90" s="76"/>
      <c r="F90" s="87"/>
      <c r="H90" s="78" t="s">
        <v>267</v>
      </c>
      <c r="I90" s="79">
        <f>I89/(COUNTA($B$71:$B$72,B74:B80,B86))</f>
        <v>0.6</v>
      </c>
    </row>
    <row r="91" spans="1:15" s="24" customFormat="1"/>
    <row r="92" spans="1:15" s="15" customFormat="1">
      <c r="B92" s="16" t="s">
        <v>272</v>
      </c>
    </row>
    <row r="93" spans="1:15" s="24" customFormat="1"/>
    <row r="94" spans="1:15" ht="60">
      <c r="A94" s="24"/>
      <c r="B94" s="82" t="s">
        <v>122</v>
      </c>
      <c r="C94" s="67" t="s">
        <v>24</v>
      </c>
      <c r="D94" s="67" t="s">
        <v>35</v>
      </c>
      <c r="E94" s="82" t="s">
        <v>36</v>
      </c>
      <c r="F94" s="82" t="s">
        <v>37</v>
      </c>
      <c r="G94" s="82" t="s">
        <v>38</v>
      </c>
      <c r="H94" s="82" t="s">
        <v>235</v>
      </c>
      <c r="I94" s="82" t="s">
        <v>236</v>
      </c>
      <c r="J94" s="82" t="s">
        <v>273</v>
      </c>
      <c r="K94" s="82" t="s">
        <v>238</v>
      </c>
      <c r="L94" s="82" t="s">
        <v>239</v>
      </c>
      <c r="M94" s="82" t="s">
        <v>240</v>
      </c>
      <c r="N94" s="82" t="s">
        <v>241</v>
      </c>
      <c r="O94" s="82" t="s">
        <v>242</v>
      </c>
    </row>
    <row r="95" spans="1:15">
      <c r="A95" s="24"/>
      <c r="B95" s="83" t="s">
        <v>111</v>
      </c>
      <c r="C95" s="69" t="s">
        <v>274</v>
      </c>
      <c r="D95" s="72">
        <f>FD_Input_Final_Data!Y126</f>
        <v>5</v>
      </c>
      <c r="E95" s="72">
        <f>FD_Input_Final_Data!Z126</f>
        <v>2</v>
      </c>
      <c r="F95" s="72">
        <f>FD_Input_Final_Data!AA126</f>
        <v>2</v>
      </c>
      <c r="G95" s="72">
        <f>FD_Input_Final_Data!AB126</f>
        <v>1</v>
      </c>
      <c r="H95" s="69">
        <f>AVERAGE(D95:G95)</f>
        <v>2.5</v>
      </c>
      <c r="I95" s="72">
        <f>FD_Input_Final_Data!AC126</f>
        <v>2</v>
      </c>
      <c r="J95" s="72">
        <f>FD_Input_Final_Data!AH126</f>
        <v>4</v>
      </c>
      <c r="K95" s="88">
        <f>(J95-I95)/I95</f>
        <v>1</v>
      </c>
      <c r="L95" s="69">
        <f>3</f>
        <v>3</v>
      </c>
      <c r="M95" s="69">
        <f>3</f>
        <v>3</v>
      </c>
      <c r="N95" s="69">
        <v>0</v>
      </c>
      <c r="O95" s="69"/>
    </row>
    <row r="96" spans="1:15" s="24" customFormat="1"/>
    <row r="97" spans="2:10" s="24" customFormat="1">
      <c r="B97" s="89" t="s">
        <v>275</v>
      </c>
    </row>
    <row r="98" spans="2:10" s="24" customFormat="1"/>
    <row r="99" spans="2:10" s="24" customFormat="1">
      <c r="B99" s="82" t="s">
        <v>122</v>
      </c>
      <c r="C99" s="82" t="s">
        <v>24</v>
      </c>
      <c r="D99" s="82" t="s">
        <v>38</v>
      </c>
    </row>
    <row r="100" spans="2:10" s="24" customFormat="1">
      <c r="B100" s="83" t="s">
        <v>111</v>
      </c>
      <c r="C100" s="83" t="s">
        <v>276</v>
      </c>
      <c r="D100" s="83">
        <f>FD_Input_Final_Data!AB143</f>
        <v>496</v>
      </c>
    </row>
    <row r="101" spans="2:10" s="24" customFormat="1"/>
    <row r="102" spans="2:10" s="24" customFormat="1">
      <c r="D102" s="67" t="s">
        <v>14</v>
      </c>
      <c r="E102" s="214" t="s">
        <v>277</v>
      </c>
      <c r="F102" s="215"/>
      <c r="G102" s="215"/>
      <c r="H102" s="215"/>
      <c r="I102" s="216"/>
    </row>
    <row r="103" spans="2:10" s="24" customFormat="1">
      <c r="B103" s="82" t="s">
        <v>122</v>
      </c>
      <c r="C103" s="82" t="s">
        <v>24</v>
      </c>
      <c r="D103" s="67" t="s">
        <v>39</v>
      </c>
      <c r="E103" s="67" t="s">
        <v>40</v>
      </c>
      <c r="F103" s="67" t="s">
        <v>41</v>
      </c>
      <c r="G103" s="67" t="s">
        <v>42</v>
      </c>
      <c r="H103" s="67" t="s">
        <v>43</v>
      </c>
      <c r="I103" s="67" t="s">
        <v>44</v>
      </c>
    </row>
    <row r="104" spans="2:10" s="24" customFormat="1">
      <c r="B104" s="82" t="s">
        <v>111</v>
      </c>
      <c r="C104" s="69" t="s">
        <v>274</v>
      </c>
      <c r="D104" s="69">
        <f>3</f>
        <v>3</v>
      </c>
      <c r="E104" s="69">
        <f>3</f>
        <v>3</v>
      </c>
      <c r="F104" s="69">
        <f>3</f>
        <v>3</v>
      </c>
      <c r="G104" s="69">
        <f>3</f>
        <v>3</v>
      </c>
      <c r="H104" s="69">
        <f>3</f>
        <v>3</v>
      </c>
      <c r="I104" s="69">
        <f>3</f>
        <v>3</v>
      </c>
    </row>
    <row r="105" spans="2:10" s="24" customFormat="1">
      <c r="B105" s="82" t="s">
        <v>111</v>
      </c>
      <c r="C105" s="4" t="s">
        <v>140</v>
      </c>
      <c r="D105" s="72">
        <f>ROUND(D104 / ($D$100/10000),2)</f>
        <v>60.48</v>
      </c>
      <c r="E105" s="69">
        <f t="shared" ref="E105:I105" si="27">ROUND(E104 / ($D$100/10000),2)</f>
        <v>60.48</v>
      </c>
      <c r="F105" s="69">
        <f t="shared" si="27"/>
        <v>60.48</v>
      </c>
      <c r="G105" s="69">
        <f t="shared" si="27"/>
        <v>60.48</v>
      </c>
      <c r="H105" s="69">
        <f t="shared" si="27"/>
        <v>60.48</v>
      </c>
      <c r="I105" s="69">
        <f t="shared" si="27"/>
        <v>60.48</v>
      </c>
    </row>
    <row r="106" spans="2:10" s="24" customFormat="1"/>
    <row r="107" spans="2:10" s="15" customFormat="1">
      <c r="B107" s="16" t="s">
        <v>278</v>
      </c>
    </row>
    <row r="108" spans="2:10" s="24" customFormat="1"/>
    <row r="109" spans="2:10" s="24" customFormat="1">
      <c r="D109" s="67" t="s">
        <v>14</v>
      </c>
      <c r="E109" s="214" t="s">
        <v>277</v>
      </c>
      <c r="F109" s="215"/>
      <c r="G109" s="215"/>
      <c r="H109" s="215"/>
      <c r="I109" s="216"/>
    </row>
    <row r="110" spans="2:10" s="24" customFormat="1">
      <c r="B110" s="82" t="s">
        <v>122</v>
      </c>
      <c r="C110" s="67" t="s">
        <v>24</v>
      </c>
      <c r="D110" s="67" t="s">
        <v>39</v>
      </c>
      <c r="E110" s="67" t="s">
        <v>40</v>
      </c>
      <c r="F110" s="67" t="s">
        <v>41</v>
      </c>
      <c r="G110" s="67" t="s">
        <v>42</v>
      </c>
      <c r="H110" s="67" t="s">
        <v>43</v>
      </c>
      <c r="I110" s="67" t="s">
        <v>44</v>
      </c>
    </row>
    <row r="111" spans="2:10" s="24" customFormat="1">
      <c r="B111" s="83" t="s">
        <v>80</v>
      </c>
      <c r="C111" s="4" t="s">
        <v>140</v>
      </c>
      <c r="D111" s="72">
        <f>L7</f>
        <v>26.614682436521917</v>
      </c>
      <c r="E111" s="72">
        <f>IFERROR(D111-$C$42, "-")</f>
        <v>25.017745949217534</v>
      </c>
      <c r="F111" s="72">
        <f t="shared" ref="E111:I112" si="28">IFERROR(E111-$C$42, "-")</f>
        <v>23.420809461913151</v>
      </c>
      <c r="G111" s="72">
        <f t="shared" si="28"/>
        <v>21.823872974608769</v>
      </c>
      <c r="H111" s="72">
        <f t="shared" si="28"/>
        <v>20.226936487304386</v>
      </c>
      <c r="I111" s="72">
        <f>IFERROR(H111-$C$42, "-")</f>
        <v>18.630000000000003</v>
      </c>
      <c r="J111" s="65"/>
    </row>
    <row r="112" spans="2:10" s="24" customFormat="1">
      <c r="B112" s="83" t="s">
        <v>110</v>
      </c>
      <c r="C112" s="4" t="s">
        <v>140</v>
      </c>
      <c r="D112" s="72">
        <f>ROUND(L8,2)</f>
        <v>26.61</v>
      </c>
      <c r="E112" s="72">
        <f t="shared" si="28"/>
        <v>25.013063512695616</v>
      </c>
      <c r="F112" s="72">
        <f t="shared" si="28"/>
        <v>23.416127025391233</v>
      </c>
      <c r="G112" s="72">
        <f t="shared" si="28"/>
        <v>21.81919053808685</v>
      </c>
      <c r="H112" s="72">
        <f t="shared" si="28"/>
        <v>20.222254050782468</v>
      </c>
      <c r="I112" s="72">
        <f t="shared" si="28"/>
        <v>18.625317563478085</v>
      </c>
    </row>
    <row r="113" spans="2:9" s="24" customFormat="1">
      <c r="B113" s="83" t="s">
        <v>111</v>
      </c>
      <c r="C113" s="4" t="s">
        <v>140</v>
      </c>
      <c r="D113" s="72">
        <f>D105</f>
        <v>60.48</v>
      </c>
      <c r="E113" s="72">
        <f t="shared" ref="E113:I113" si="29">E105</f>
        <v>60.48</v>
      </c>
      <c r="F113" s="72">
        <f t="shared" si="29"/>
        <v>60.48</v>
      </c>
      <c r="G113" s="72">
        <f t="shared" si="29"/>
        <v>60.48</v>
      </c>
      <c r="H113" s="72">
        <f t="shared" si="29"/>
        <v>60.48</v>
      </c>
      <c r="I113" s="72">
        <f t="shared" si="29"/>
        <v>60.48</v>
      </c>
    </row>
    <row r="114" spans="2:9" s="24" customFormat="1">
      <c r="B114" s="83" t="s">
        <v>112</v>
      </c>
      <c r="C114" s="4" t="s">
        <v>140</v>
      </c>
      <c r="D114" s="72">
        <f t="shared" ref="D114:D120" si="30">L10</f>
        <v>26.614682436521917</v>
      </c>
      <c r="E114" s="72">
        <f t="shared" ref="E114:I120" si="31">IFERROR(D114-$C$42, "-")</f>
        <v>25.017745949217534</v>
      </c>
      <c r="F114" s="72">
        <f t="shared" si="31"/>
        <v>23.420809461913151</v>
      </c>
      <c r="G114" s="72">
        <f t="shared" si="31"/>
        <v>21.823872974608769</v>
      </c>
      <c r="H114" s="72">
        <f t="shared" si="31"/>
        <v>20.226936487304386</v>
      </c>
      <c r="I114" s="72">
        <f t="shared" si="31"/>
        <v>18.630000000000003</v>
      </c>
    </row>
    <row r="115" spans="2:9" s="24" customFormat="1">
      <c r="B115" s="83" t="s">
        <v>113</v>
      </c>
      <c r="C115" s="4" t="s">
        <v>140</v>
      </c>
      <c r="D115" s="72">
        <f>L11</f>
        <v>26.614682436521917</v>
      </c>
      <c r="E115" s="72">
        <f t="shared" si="31"/>
        <v>25.017745949217534</v>
      </c>
      <c r="F115" s="72">
        <f t="shared" si="31"/>
        <v>23.420809461913151</v>
      </c>
      <c r="G115" s="72">
        <f t="shared" si="31"/>
        <v>21.823872974608769</v>
      </c>
      <c r="H115" s="72">
        <f t="shared" si="31"/>
        <v>20.226936487304386</v>
      </c>
      <c r="I115" s="72">
        <f t="shared" si="31"/>
        <v>18.630000000000003</v>
      </c>
    </row>
    <row r="116" spans="2:9" s="24" customFormat="1">
      <c r="B116" s="83" t="s">
        <v>116</v>
      </c>
      <c r="C116" s="4" t="s">
        <v>140</v>
      </c>
      <c r="D116" s="72">
        <f t="shared" si="30"/>
        <v>26.614682436521917</v>
      </c>
      <c r="E116" s="72">
        <f t="shared" si="31"/>
        <v>25.017745949217534</v>
      </c>
      <c r="F116" s="72">
        <f t="shared" si="31"/>
        <v>23.420809461913151</v>
      </c>
      <c r="G116" s="72">
        <f t="shared" si="31"/>
        <v>21.823872974608769</v>
      </c>
      <c r="H116" s="72">
        <f t="shared" si="31"/>
        <v>20.226936487304386</v>
      </c>
      <c r="I116" s="72">
        <f t="shared" si="31"/>
        <v>18.630000000000003</v>
      </c>
    </row>
    <row r="117" spans="2:9" s="24" customFormat="1">
      <c r="B117" s="83" t="s">
        <v>117</v>
      </c>
      <c r="C117" s="4" t="s">
        <v>140</v>
      </c>
      <c r="D117" s="72">
        <f t="shared" si="30"/>
        <v>26.614682436521917</v>
      </c>
      <c r="E117" s="72">
        <f t="shared" si="31"/>
        <v>25.017745949217534</v>
      </c>
      <c r="F117" s="72">
        <f t="shared" si="31"/>
        <v>23.420809461913151</v>
      </c>
      <c r="G117" s="72">
        <f t="shared" si="31"/>
        <v>21.823872974608769</v>
      </c>
      <c r="H117" s="72">
        <f t="shared" si="31"/>
        <v>20.226936487304386</v>
      </c>
      <c r="I117" s="72">
        <f t="shared" si="31"/>
        <v>18.630000000000003</v>
      </c>
    </row>
    <row r="118" spans="2:9" s="24" customFormat="1">
      <c r="B118" s="83" t="s">
        <v>141</v>
      </c>
      <c r="C118" s="4" t="s">
        <v>140</v>
      </c>
      <c r="D118" s="72">
        <f t="shared" si="30"/>
        <v>26.614682436521917</v>
      </c>
      <c r="E118" s="72">
        <f t="shared" si="31"/>
        <v>25.017745949217534</v>
      </c>
      <c r="F118" s="72">
        <f t="shared" si="31"/>
        <v>23.420809461913151</v>
      </c>
      <c r="G118" s="72">
        <f t="shared" si="31"/>
        <v>21.823872974608769</v>
      </c>
      <c r="H118" s="72">
        <f t="shared" si="31"/>
        <v>20.226936487304386</v>
      </c>
      <c r="I118" s="72">
        <f t="shared" si="31"/>
        <v>18.630000000000003</v>
      </c>
    </row>
    <row r="119" spans="2:9" s="24" customFormat="1">
      <c r="B119" s="83" t="s">
        <v>119</v>
      </c>
      <c r="C119" s="4" t="s">
        <v>140</v>
      </c>
      <c r="D119" s="72">
        <f t="shared" si="30"/>
        <v>26.614682436521917</v>
      </c>
      <c r="E119" s="72">
        <f t="shared" si="31"/>
        <v>25.017745949217534</v>
      </c>
      <c r="F119" s="72">
        <f t="shared" si="31"/>
        <v>23.420809461913151</v>
      </c>
      <c r="G119" s="72">
        <f t="shared" si="31"/>
        <v>21.823872974608769</v>
      </c>
      <c r="H119" s="72">
        <f t="shared" si="31"/>
        <v>20.226936487304386</v>
      </c>
      <c r="I119" s="72">
        <f t="shared" si="31"/>
        <v>18.630000000000003</v>
      </c>
    </row>
    <row r="120" spans="2:9" s="24" customFormat="1">
      <c r="B120" s="83" t="s">
        <v>120</v>
      </c>
      <c r="C120" s="4" t="s">
        <v>140</v>
      </c>
      <c r="D120" s="72">
        <f t="shared" si="30"/>
        <v>26.614682436521917</v>
      </c>
      <c r="E120" s="72">
        <f t="shared" si="31"/>
        <v>25.017745949217534</v>
      </c>
      <c r="F120" s="72">
        <f t="shared" si="31"/>
        <v>23.420809461913151</v>
      </c>
      <c r="G120" s="72">
        <f t="shared" si="31"/>
        <v>21.823872974608769</v>
      </c>
      <c r="H120" s="72">
        <f t="shared" si="31"/>
        <v>20.226936487304386</v>
      </c>
      <c r="I120" s="72">
        <f t="shared" si="31"/>
        <v>18.630000000000003</v>
      </c>
    </row>
    <row r="121" spans="2:9" s="24" customFormat="1">
      <c r="B121" s="83" t="s">
        <v>142</v>
      </c>
      <c r="C121" s="4" t="s">
        <v>140</v>
      </c>
      <c r="D121" s="190" t="s">
        <v>186</v>
      </c>
      <c r="E121" s="190" t="s">
        <v>186</v>
      </c>
      <c r="F121" s="190" t="s">
        <v>186</v>
      </c>
      <c r="G121" s="190" t="s">
        <v>186</v>
      </c>
      <c r="H121" s="190" t="s">
        <v>186</v>
      </c>
      <c r="I121" s="190" t="s">
        <v>186</v>
      </c>
    </row>
    <row r="122" spans="2:9" s="24" customFormat="1">
      <c r="B122" s="83" t="s">
        <v>143</v>
      </c>
      <c r="C122" s="4" t="s">
        <v>140</v>
      </c>
      <c r="D122" s="190" t="s">
        <v>186</v>
      </c>
      <c r="E122" s="190" t="s">
        <v>186</v>
      </c>
      <c r="F122" s="190" t="s">
        <v>186</v>
      </c>
      <c r="G122" s="190" t="s">
        <v>186</v>
      </c>
      <c r="H122" s="190" t="s">
        <v>186</v>
      </c>
      <c r="I122" s="190" t="s">
        <v>186</v>
      </c>
    </row>
    <row r="123" spans="2:9" s="24" customFormat="1">
      <c r="B123" s="83" t="s">
        <v>144</v>
      </c>
      <c r="C123" s="4" t="s">
        <v>140</v>
      </c>
      <c r="D123" s="190" t="s">
        <v>186</v>
      </c>
      <c r="E123" s="190" t="s">
        <v>186</v>
      </c>
      <c r="F123" s="190" t="s">
        <v>186</v>
      </c>
      <c r="G123" s="190" t="s">
        <v>186</v>
      </c>
      <c r="H123" s="190" t="s">
        <v>186</v>
      </c>
      <c r="I123" s="190" t="s">
        <v>186</v>
      </c>
    </row>
    <row r="124" spans="2:9" s="24" customFormat="1">
      <c r="B124" s="83" t="s">
        <v>145</v>
      </c>
      <c r="C124" s="4" t="s">
        <v>140</v>
      </c>
      <c r="D124" s="190" t="s">
        <v>186</v>
      </c>
      <c r="E124" s="190" t="s">
        <v>186</v>
      </c>
      <c r="F124" s="190" t="s">
        <v>186</v>
      </c>
      <c r="G124" s="190" t="s">
        <v>186</v>
      </c>
      <c r="H124" s="190" t="s">
        <v>186</v>
      </c>
      <c r="I124" s="190" t="s">
        <v>186</v>
      </c>
    </row>
    <row r="125" spans="2:9" s="24" customFormat="1">
      <c r="B125" s="83" t="s">
        <v>146</v>
      </c>
      <c r="C125" s="4" t="s">
        <v>140</v>
      </c>
      <c r="D125" s="190" t="s">
        <v>186</v>
      </c>
      <c r="E125" s="190" t="s">
        <v>186</v>
      </c>
      <c r="F125" s="190" t="s">
        <v>186</v>
      </c>
      <c r="G125" s="190" t="s">
        <v>186</v>
      </c>
      <c r="H125" s="190" t="s">
        <v>186</v>
      </c>
      <c r="I125" s="190" t="s">
        <v>186</v>
      </c>
    </row>
    <row r="126" spans="2:9" s="24" customFormat="1">
      <c r="B126" s="83" t="s">
        <v>114</v>
      </c>
      <c r="C126" s="4" t="s">
        <v>140</v>
      </c>
      <c r="D126" s="72">
        <f t="shared" ref="D126" si="32">L22</f>
        <v>26.614682436521917</v>
      </c>
      <c r="E126" s="72">
        <f>IFERROR(D126-$C$42, "-")</f>
        <v>25.017745949217534</v>
      </c>
      <c r="F126" s="72">
        <f>IFERROR(E126-$C$42, "-")</f>
        <v>23.420809461913151</v>
      </c>
      <c r="G126" s="72">
        <f>IFERROR(F126-$C$42, "-")</f>
        <v>21.823872974608769</v>
      </c>
      <c r="H126" s="72">
        <f>IFERROR(G126-$C$42, "-")</f>
        <v>20.226936487304386</v>
      </c>
      <c r="I126" s="72">
        <f>IFERROR(H126-$C$42, "-")</f>
        <v>18.630000000000003</v>
      </c>
    </row>
    <row r="127" spans="2:9" s="24" customFormat="1">
      <c r="B127" s="83" t="s">
        <v>147</v>
      </c>
      <c r="C127" s="4" t="s">
        <v>140</v>
      </c>
      <c r="D127" s="190" t="s">
        <v>186</v>
      </c>
      <c r="E127" s="190" t="s">
        <v>186</v>
      </c>
      <c r="F127" s="190" t="s">
        <v>186</v>
      </c>
      <c r="G127" s="190" t="s">
        <v>186</v>
      </c>
      <c r="H127" s="190" t="s">
        <v>186</v>
      </c>
      <c r="I127" s="190" t="s">
        <v>186</v>
      </c>
    </row>
    <row r="128" spans="2:9" s="24" customFormat="1"/>
    <row r="129" spans="2:2" s="9" customFormat="1">
      <c r="B129" s="9" t="s">
        <v>18</v>
      </c>
    </row>
  </sheetData>
  <mergeCells count="2">
    <mergeCell ref="E109:I109"/>
    <mergeCell ref="E102:I102"/>
  </mergeCells>
  <conditionalFormatting sqref="D71:F87 H71:I87">
    <cfRule type="cellIs" dxfId="6" priority="3" operator="equal">
      <formula>"-"</formula>
    </cfRule>
  </conditionalFormatting>
  <conditionalFormatting sqref="D111:I127">
    <cfRule type="cellIs" dxfId="5" priority="2" operator="equal">
      <formula>"-"</formula>
    </cfRule>
  </conditionalFormatting>
  <conditionalFormatting sqref="D7:N23 D47:F63 H47:I63">
    <cfRule type="cellIs" dxfId="4" priority="4" operator="equal">
      <formula>"-"</formula>
    </cfRule>
  </conditionalFormatting>
  <conditionalFormatting sqref="L1:XFD2 A1:K4 L4:XFD4">
    <cfRule type="cellIs" dxfId="3" priority="6" operator="equal">
      <formula>"-"</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B558E-FE37-4811-BEAC-7AEFB93A40C3}">
  <sheetPr>
    <tabColor theme="5" tint="0.79998168889431442"/>
  </sheetPr>
  <dimension ref="A1:O76"/>
  <sheetViews>
    <sheetView showGridLines="0" zoomScale="80" zoomScaleNormal="80" workbookViewId="0"/>
  </sheetViews>
  <sheetFormatPr defaultColWidth="10.125" defaultRowHeight="14.25" zeroHeight="1"/>
  <cols>
    <col min="1" max="1" width="4.625" customWidth="1"/>
    <col min="2" max="2" width="17.625" customWidth="1"/>
    <col min="3" max="8" width="12.625" customWidth="1"/>
    <col min="9" max="14" width="13.25" customWidth="1"/>
    <col min="15" max="15" width="10.125" customWidth="1"/>
  </cols>
  <sheetData>
    <row r="1" spans="1:8" s="15" customFormat="1" ht="15"/>
    <row r="2" spans="1:8" s="15" customFormat="1" ht="18.75">
      <c r="B2" s="101" t="s">
        <v>279</v>
      </c>
    </row>
    <row r="3" spans="1:8" s="24" customFormat="1" ht="15"/>
    <row r="4" spans="1:8" s="15" customFormat="1" ht="15">
      <c r="A4" s="13"/>
      <c r="B4" s="14" t="s">
        <v>280</v>
      </c>
      <c r="C4" s="13"/>
      <c r="D4" s="13"/>
      <c r="E4" s="13"/>
      <c r="F4" s="13"/>
      <c r="G4" s="13"/>
      <c r="H4" s="13"/>
    </row>
    <row r="5" spans="1:8" s="5" customFormat="1" ht="15"/>
    <row r="6" spans="1:8" s="5" customFormat="1" ht="15">
      <c r="B6" s="191" t="s">
        <v>122</v>
      </c>
      <c r="C6" s="35" t="s">
        <v>40</v>
      </c>
      <c r="D6" s="35" t="s">
        <v>41</v>
      </c>
      <c r="E6" s="35" t="s">
        <v>42</v>
      </c>
      <c r="F6" s="35" t="s">
        <v>43</v>
      </c>
      <c r="G6" s="35" t="s">
        <v>44</v>
      </c>
    </row>
    <row r="7" spans="1:8" s="5" customFormat="1" ht="15">
      <c r="B7" s="19" t="s">
        <v>80</v>
      </c>
      <c r="C7" s="26">
        <f>D28</f>
        <v>27.437999999999999</v>
      </c>
      <c r="D7" s="26">
        <f t="shared" ref="D7:G7" si="0">E28</f>
        <v>25.686</v>
      </c>
      <c r="E7" s="26">
        <f t="shared" si="0"/>
        <v>23.934000000000001</v>
      </c>
      <c r="F7" s="26">
        <f t="shared" si="0"/>
        <v>22.182000000000002</v>
      </c>
      <c r="G7" s="26">
        <f t="shared" si="0"/>
        <v>20.43</v>
      </c>
    </row>
    <row r="8" spans="1:8" s="5" customFormat="1" ht="15">
      <c r="B8" s="19" t="s">
        <v>110</v>
      </c>
      <c r="C8" s="197"/>
      <c r="D8" s="197"/>
      <c r="E8" s="197"/>
      <c r="F8" s="197"/>
      <c r="G8" s="197"/>
    </row>
    <row r="9" spans="1:8" s="5" customFormat="1" ht="15">
      <c r="B9" s="19" t="s">
        <v>111</v>
      </c>
      <c r="C9" s="197"/>
      <c r="D9" s="197"/>
      <c r="E9" s="197"/>
      <c r="F9" s="197"/>
      <c r="G9" s="197"/>
    </row>
    <row r="10" spans="1:8" s="5" customFormat="1" ht="15">
      <c r="B10" s="19" t="s">
        <v>112</v>
      </c>
      <c r="C10" s="26">
        <f t="shared" ref="C10:G10" si="1">D31</f>
        <v>27.437999999999999</v>
      </c>
      <c r="D10" s="26">
        <f t="shared" si="1"/>
        <v>25.686</v>
      </c>
      <c r="E10" s="26">
        <f t="shared" si="1"/>
        <v>23.934000000000001</v>
      </c>
      <c r="F10" s="26">
        <f t="shared" si="1"/>
        <v>22.182000000000002</v>
      </c>
      <c r="G10" s="26">
        <f t="shared" si="1"/>
        <v>20.43</v>
      </c>
    </row>
    <row r="11" spans="1:8" s="5" customFormat="1" ht="15">
      <c r="B11" s="19" t="s">
        <v>113</v>
      </c>
      <c r="C11" s="197"/>
      <c r="D11" s="197"/>
      <c r="E11" s="197"/>
      <c r="F11" s="197"/>
      <c r="G11" s="197"/>
    </row>
    <row r="12" spans="1:8" s="5" customFormat="1" ht="15">
      <c r="B12" s="19" t="s">
        <v>116</v>
      </c>
      <c r="C12" s="26">
        <f t="shared" ref="C12:G12" si="2">D33</f>
        <v>27.437999999999999</v>
      </c>
      <c r="D12" s="26">
        <f t="shared" si="2"/>
        <v>25.686</v>
      </c>
      <c r="E12" s="26">
        <f t="shared" si="2"/>
        <v>23.934000000000001</v>
      </c>
      <c r="F12" s="26">
        <f t="shared" si="2"/>
        <v>22.182000000000002</v>
      </c>
      <c r="G12" s="26">
        <f t="shared" si="2"/>
        <v>20.43</v>
      </c>
    </row>
    <row r="13" spans="1:8" s="5" customFormat="1" ht="15">
      <c r="B13" s="19" t="s">
        <v>117</v>
      </c>
      <c r="C13" s="197"/>
      <c r="D13" s="197"/>
      <c r="E13" s="197"/>
      <c r="F13" s="197"/>
      <c r="G13" s="197"/>
    </row>
    <row r="14" spans="1:8" s="5" customFormat="1" ht="15">
      <c r="B14" s="19" t="s">
        <v>141</v>
      </c>
      <c r="C14" s="197"/>
      <c r="D14" s="197"/>
      <c r="E14" s="197"/>
      <c r="F14" s="197"/>
      <c r="G14" s="197"/>
    </row>
    <row r="15" spans="1:8" s="5" customFormat="1" ht="15">
      <c r="B15" s="19" t="s">
        <v>119</v>
      </c>
      <c r="C15" s="26">
        <f t="shared" ref="C15:G15" si="3">D36</f>
        <v>27.437999999999999</v>
      </c>
      <c r="D15" s="26">
        <f t="shared" si="3"/>
        <v>25.686</v>
      </c>
      <c r="E15" s="26">
        <f t="shared" si="3"/>
        <v>23.934000000000001</v>
      </c>
      <c r="F15" s="26">
        <f t="shared" si="3"/>
        <v>22.182000000000002</v>
      </c>
      <c r="G15" s="26">
        <f t="shared" si="3"/>
        <v>20.43</v>
      </c>
    </row>
    <row r="16" spans="1:8" s="5" customFormat="1" ht="15">
      <c r="B16" s="19" t="s">
        <v>120</v>
      </c>
      <c r="C16" s="197"/>
      <c r="D16" s="197"/>
      <c r="E16" s="197"/>
      <c r="F16" s="197"/>
      <c r="G16" s="197"/>
    </row>
    <row r="17" spans="2:15" s="5" customFormat="1" ht="15">
      <c r="B17" s="19" t="s">
        <v>142</v>
      </c>
      <c r="C17" s="197"/>
      <c r="D17" s="197"/>
      <c r="E17" s="197"/>
      <c r="F17" s="197"/>
      <c r="G17" s="197"/>
    </row>
    <row r="18" spans="2:15" s="5" customFormat="1" ht="15">
      <c r="B18" s="19" t="s">
        <v>143</v>
      </c>
      <c r="C18" s="197"/>
      <c r="D18" s="197"/>
      <c r="E18" s="197"/>
      <c r="F18" s="197"/>
      <c r="G18" s="197"/>
    </row>
    <row r="19" spans="2:15" s="5" customFormat="1" ht="15">
      <c r="B19" s="19" t="s">
        <v>144</v>
      </c>
      <c r="C19" s="197"/>
      <c r="D19" s="197"/>
      <c r="E19" s="197"/>
      <c r="F19" s="197"/>
      <c r="G19" s="197"/>
    </row>
    <row r="20" spans="2:15" s="5" customFormat="1" ht="15">
      <c r="B20" s="19" t="s">
        <v>145</v>
      </c>
      <c r="C20" s="197"/>
      <c r="D20" s="197"/>
      <c r="E20" s="197"/>
      <c r="F20" s="197"/>
      <c r="G20" s="197"/>
    </row>
    <row r="21" spans="2:15" s="5" customFormat="1" ht="15">
      <c r="B21" s="19" t="s">
        <v>146</v>
      </c>
      <c r="C21" s="197"/>
      <c r="D21" s="197"/>
      <c r="E21" s="197"/>
      <c r="F21" s="197"/>
      <c r="G21" s="197"/>
    </row>
    <row r="22" spans="2:15" s="5" customFormat="1" ht="15">
      <c r="B22" s="19" t="s">
        <v>114</v>
      </c>
      <c r="C22" s="197"/>
      <c r="D22" s="197"/>
      <c r="E22" s="197"/>
      <c r="F22" s="197"/>
      <c r="G22" s="197"/>
    </row>
    <row r="23" spans="2:15" s="5" customFormat="1" ht="15">
      <c r="B23" s="19" t="s">
        <v>147</v>
      </c>
      <c r="C23" s="197"/>
      <c r="D23" s="197"/>
      <c r="E23" s="197"/>
      <c r="F23" s="197"/>
      <c r="G23" s="197"/>
    </row>
    <row r="24" spans="2:15" s="24" customFormat="1" ht="15">
      <c r="B24" s="73"/>
      <c r="C24" s="74"/>
      <c r="D24" s="74"/>
      <c r="E24" s="74"/>
      <c r="G24" s="75"/>
      <c r="H24" s="75"/>
      <c r="I24" s="95"/>
      <c r="J24" s="75"/>
      <c r="K24" s="75"/>
      <c r="L24" s="74"/>
      <c r="M24" s="75"/>
      <c r="N24" s="75"/>
      <c r="O24" s="75"/>
    </row>
    <row r="25" spans="2:15" s="15" customFormat="1" ht="15">
      <c r="B25" s="16" t="s">
        <v>281</v>
      </c>
    </row>
    <row r="26" spans="2:15"/>
    <row r="27" spans="2:15" s="5" customFormat="1" ht="15">
      <c r="B27" s="191" t="s">
        <v>122</v>
      </c>
      <c r="C27" s="35" t="s">
        <v>14</v>
      </c>
      <c r="D27" s="35" t="s">
        <v>40</v>
      </c>
      <c r="E27" s="35" t="s">
        <v>41</v>
      </c>
      <c r="F27" s="35" t="s">
        <v>42</v>
      </c>
      <c r="G27" s="35" t="s">
        <v>43</v>
      </c>
      <c r="H27" s="35" t="s">
        <v>44</v>
      </c>
      <c r="J27" s="35" t="s">
        <v>282</v>
      </c>
    </row>
    <row r="28" spans="2:15" s="5" customFormat="1" ht="15">
      <c r="B28" s="19" t="s">
        <v>80</v>
      </c>
      <c r="C28" s="26">
        <f>$C$74</f>
        <v>29.189999999999998</v>
      </c>
      <c r="D28" s="26">
        <f>IFERROR(C28-$J28,"-")</f>
        <v>27.437999999999999</v>
      </c>
      <c r="E28" s="26">
        <f t="shared" ref="E28:G28" si="4">IFERROR(D28-$J28,"-")</f>
        <v>25.686</v>
      </c>
      <c r="F28" s="26">
        <f t="shared" si="4"/>
        <v>23.934000000000001</v>
      </c>
      <c r="G28" s="26">
        <f t="shared" si="4"/>
        <v>22.182000000000002</v>
      </c>
      <c r="H28" s="26">
        <f>$C$49</f>
        <v>20.43</v>
      </c>
      <c r="J28" s="207">
        <f>(C28-H28)/5</f>
        <v>1.7519999999999996</v>
      </c>
    </row>
    <row r="29" spans="2:15" s="5" customFormat="1" ht="15">
      <c r="B29" s="19" t="s">
        <v>110</v>
      </c>
      <c r="C29" s="197"/>
      <c r="D29" s="197"/>
      <c r="E29" s="197"/>
      <c r="F29" s="197"/>
      <c r="G29" s="197"/>
      <c r="H29" s="197"/>
      <c r="J29" s="197"/>
    </row>
    <row r="30" spans="2:15" s="5" customFormat="1" ht="15">
      <c r="B30" s="19" t="s">
        <v>111</v>
      </c>
      <c r="C30" s="197"/>
      <c r="D30" s="197"/>
      <c r="E30" s="197"/>
      <c r="F30" s="197"/>
      <c r="G30" s="197"/>
      <c r="H30" s="197"/>
      <c r="J30" s="197"/>
    </row>
    <row r="31" spans="2:15" s="5" customFormat="1" ht="15">
      <c r="B31" s="19" t="s">
        <v>112</v>
      </c>
      <c r="C31" s="26">
        <f>$C$74</f>
        <v>29.189999999999998</v>
      </c>
      <c r="D31" s="26">
        <f>IFERROR(C31-$J31,"-")</f>
        <v>27.437999999999999</v>
      </c>
      <c r="E31" s="26">
        <f t="shared" ref="E31:G31" si="5">IFERROR(D31-$J31,"-")</f>
        <v>25.686</v>
      </c>
      <c r="F31" s="26">
        <f t="shared" si="5"/>
        <v>23.934000000000001</v>
      </c>
      <c r="G31" s="26">
        <f t="shared" si="5"/>
        <v>22.182000000000002</v>
      </c>
      <c r="H31" s="26">
        <f>$C$49</f>
        <v>20.43</v>
      </c>
      <c r="J31" s="207">
        <f>(C31-H31)/5</f>
        <v>1.7519999999999996</v>
      </c>
    </row>
    <row r="32" spans="2:15" s="5" customFormat="1" ht="15">
      <c r="B32" s="19" t="s">
        <v>113</v>
      </c>
      <c r="C32" s="197"/>
      <c r="D32" s="197"/>
      <c r="E32" s="197"/>
      <c r="F32" s="197"/>
      <c r="G32" s="197"/>
      <c r="H32" s="197"/>
      <c r="J32" s="197"/>
    </row>
    <row r="33" spans="1:10" s="5" customFormat="1" ht="15">
      <c r="B33" s="19" t="s">
        <v>116</v>
      </c>
      <c r="C33" s="26">
        <f>$C$74</f>
        <v>29.189999999999998</v>
      </c>
      <c r="D33" s="26">
        <f>IFERROR(C33-$J33,"-")</f>
        <v>27.437999999999999</v>
      </c>
      <c r="E33" s="26">
        <f t="shared" ref="E33:G33" si="6">IFERROR(D33-$J33,"-")</f>
        <v>25.686</v>
      </c>
      <c r="F33" s="26">
        <f t="shared" si="6"/>
        <v>23.934000000000001</v>
      </c>
      <c r="G33" s="26">
        <f t="shared" si="6"/>
        <v>22.182000000000002</v>
      </c>
      <c r="H33" s="26">
        <f>$C$49</f>
        <v>20.43</v>
      </c>
      <c r="J33" s="207">
        <f>(C33-H33)/5</f>
        <v>1.7519999999999996</v>
      </c>
    </row>
    <row r="34" spans="1:10" s="5" customFormat="1" ht="15">
      <c r="B34" s="19" t="s">
        <v>117</v>
      </c>
      <c r="C34" s="197"/>
      <c r="D34" s="197"/>
      <c r="E34" s="197"/>
      <c r="F34" s="197"/>
      <c r="G34" s="197"/>
      <c r="H34" s="197"/>
      <c r="J34" s="197"/>
    </row>
    <row r="35" spans="1:10" s="5" customFormat="1" ht="15">
      <c r="B35" s="19" t="s">
        <v>141</v>
      </c>
      <c r="C35" s="197"/>
      <c r="D35" s="197"/>
      <c r="E35" s="197"/>
      <c r="F35" s="197"/>
      <c r="G35" s="197"/>
      <c r="H35" s="197"/>
      <c r="J35" s="197"/>
    </row>
    <row r="36" spans="1:10" s="5" customFormat="1" ht="15">
      <c r="B36" s="19" t="s">
        <v>119</v>
      </c>
      <c r="C36" s="26">
        <f>$C$74</f>
        <v>29.189999999999998</v>
      </c>
      <c r="D36" s="26">
        <f>IFERROR(C36-$J36,"-")</f>
        <v>27.437999999999999</v>
      </c>
      <c r="E36" s="26">
        <f t="shared" ref="E36:G36" si="7">IFERROR(D36-$J36,"-")</f>
        <v>25.686</v>
      </c>
      <c r="F36" s="26">
        <f t="shared" si="7"/>
        <v>23.934000000000001</v>
      </c>
      <c r="G36" s="26">
        <f t="shared" si="7"/>
        <v>22.182000000000002</v>
      </c>
      <c r="H36" s="26">
        <f>$C$49</f>
        <v>20.43</v>
      </c>
      <c r="J36" s="207">
        <f>(C36-H36)/5</f>
        <v>1.7519999999999996</v>
      </c>
    </row>
    <row r="37" spans="1:10" s="5" customFormat="1" ht="15">
      <c r="B37" s="19" t="s">
        <v>120</v>
      </c>
      <c r="C37" s="197"/>
      <c r="D37" s="197"/>
      <c r="E37" s="197"/>
      <c r="F37" s="197"/>
      <c r="G37" s="197"/>
      <c r="H37" s="197"/>
      <c r="J37" s="197"/>
    </row>
    <row r="38" spans="1:10" s="5" customFormat="1" ht="15">
      <c r="B38" s="19" t="s">
        <v>142</v>
      </c>
      <c r="C38" s="197"/>
      <c r="D38" s="197"/>
      <c r="E38" s="197"/>
      <c r="F38" s="197"/>
      <c r="G38" s="197"/>
      <c r="H38" s="197"/>
      <c r="J38" s="197"/>
    </row>
    <row r="39" spans="1:10" s="5" customFormat="1" ht="15">
      <c r="B39" s="19" t="s">
        <v>143</v>
      </c>
      <c r="C39" s="197"/>
      <c r="D39" s="197"/>
      <c r="E39" s="197"/>
      <c r="F39" s="197"/>
      <c r="G39" s="197"/>
      <c r="H39" s="197"/>
      <c r="J39" s="197"/>
    </row>
    <row r="40" spans="1:10" s="5" customFormat="1" ht="15">
      <c r="B40" s="19" t="s">
        <v>144</v>
      </c>
      <c r="C40" s="197"/>
      <c r="D40" s="197"/>
      <c r="E40" s="197"/>
      <c r="F40" s="197"/>
      <c r="G40" s="197"/>
      <c r="H40" s="197"/>
      <c r="J40" s="197"/>
    </row>
    <row r="41" spans="1:10" s="5" customFormat="1" ht="15">
      <c r="B41" s="19" t="s">
        <v>145</v>
      </c>
      <c r="C41" s="197"/>
      <c r="D41" s="197"/>
      <c r="E41" s="197"/>
      <c r="F41" s="197"/>
      <c r="G41" s="197"/>
      <c r="H41" s="197"/>
      <c r="J41" s="197"/>
    </row>
    <row r="42" spans="1:10" s="5" customFormat="1" ht="15">
      <c r="B42" s="19" t="s">
        <v>146</v>
      </c>
      <c r="C42" s="197"/>
      <c r="D42" s="197"/>
      <c r="E42" s="197"/>
      <c r="F42" s="197"/>
      <c r="G42" s="197"/>
      <c r="H42" s="197"/>
      <c r="J42" s="197"/>
    </row>
    <row r="43" spans="1:10" s="5" customFormat="1" ht="15">
      <c r="B43" s="19" t="s">
        <v>114</v>
      </c>
      <c r="C43" s="197"/>
      <c r="D43" s="197"/>
      <c r="E43" s="197"/>
      <c r="F43" s="197"/>
      <c r="G43" s="197"/>
      <c r="H43" s="197"/>
      <c r="J43" s="197"/>
    </row>
    <row r="44" spans="1:10" s="5" customFormat="1" ht="15">
      <c r="B44" s="19" t="s">
        <v>147</v>
      </c>
      <c r="C44" s="197"/>
      <c r="D44" s="197"/>
      <c r="E44" s="197"/>
      <c r="F44" s="197"/>
      <c r="G44" s="197"/>
      <c r="H44" s="197"/>
      <c r="J44" s="197"/>
    </row>
    <row r="45" spans="1:10"/>
    <row r="46" spans="1:10" s="15" customFormat="1" ht="15">
      <c r="B46" s="16" t="s">
        <v>253</v>
      </c>
    </row>
    <row r="47" spans="1:10" ht="15">
      <c r="A47" s="24"/>
      <c r="B47" s="70"/>
      <c r="C47" s="24"/>
    </row>
    <row r="48" spans="1:10" ht="25.5">
      <c r="A48" s="24"/>
      <c r="B48" s="71" t="s">
        <v>254</v>
      </c>
      <c r="C48" s="109">
        <v>0.3</v>
      </c>
    </row>
    <row r="49" spans="1:15" ht="20.25" customHeight="1">
      <c r="A49" s="24"/>
      <c r="B49" s="196" t="s">
        <v>255</v>
      </c>
      <c r="C49" s="56">
        <f>ROUND($C$74*0.7,2)</f>
        <v>20.43</v>
      </c>
    </row>
    <row r="50" spans="1:15"/>
    <row r="51" spans="1:15"/>
    <row r="52" spans="1:15" s="15" customFormat="1" ht="15">
      <c r="B52" s="16" t="s">
        <v>258</v>
      </c>
    </row>
    <row r="53" spans="1:15"/>
    <row r="54" spans="1:15" s="102" customFormat="1" ht="20.25">
      <c r="A54" s="24"/>
      <c r="B54" s="17" t="s">
        <v>122</v>
      </c>
      <c r="C54" s="67" t="s">
        <v>35</v>
      </c>
      <c r="D54" s="82" t="s">
        <v>36</v>
      </c>
      <c r="E54" s="82" t="s">
        <v>37</v>
      </c>
      <c r="F54" s="82" t="s">
        <v>38</v>
      </c>
      <c r="G54" s="82" t="s">
        <v>39</v>
      </c>
      <c r="H54" s="82" t="s">
        <v>283</v>
      </c>
      <c r="I54"/>
      <c r="J54"/>
      <c r="K54" s="192"/>
      <c r="L54" s="192"/>
      <c r="M54" s="192"/>
      <c r="N54" s="192"/>
      <c r="O54" s="192"/>
    </row>
    <row r="55" spans="1:15" s="5" customFormat="1" ht="15">
      <c r="B55" s="19" t="s">
        <v>80</v>
      </c>
      <c r="C55" s="26">
        <f>FD_Input_Final_Data!Y5</f>
        <v>27.47</v>
      </c>
      <c r="D55" s="26">
        <f>FD_Input_Final_Data!Z5</f>
        <v>33.75</v>
      </c>
      <c r="E55" s="26">
        <f>FD_Input_Final_Data!AA5</f>
        <v>33.36</v>
      </c>
      <c r="F55" s="26">
        <f>FD_Input_Final_Data!AB5</f>
        <v>40.159999999999997</v>
      </c>
      <c r="G55" s="26">
        <f>INDEX('2024-25 Outturn'!$Q$8:$Q$24,MATCH($B55,'2024-25 Outturn'!$B$8:$B$24,0))</f>
        <v>57.17</v>
      </c>
      <c r="H55" s="26">
        <f>IFERROR(AVERAGE(C55:G55),"-")</f>
        <v>38.382000000000005</v>
      </c>
      <c r="J55"/>
    </row>
    <row r="56" spans="1:15" s="5" customFormat="1" ht="15">
      <c r="B56" s="19" t="s">
        <v>110</v>
      </c>
      <c r="C56" s="26">
        <f>FD_Input_Final_Data!Y6</f>
        <v>21.24</v>
      </c>
      <c r="D56" s="26">
        <f>FD_Input_Final_Data!Z6</f>
        <v>22.9</v>
      </c>
      <c r="E56" s="26">
        <f>FD_Input_Final_Data!AA6</f>
        <v>24.55</v>
      </c>
      <c r="F56" s="26">
        <f>FD_Input_Final_Data!AB6</f>
        <v>29.52</v>
      </c>
      <c r="G56" s="26">
        <f>INDEX('2024-25 Outturn'!$Q$8:$Q$24,MATCH($B56,'2024-25 Outturn'!$B$8:$B$24,0))</f>
        <v>36.409999999999997</v>
      </c>
      <c r="H56" s="26">
        <f t="shared" ref="H56:H71" si="8">IFERROR(AVERAGE(C56:G56),"-")</f>
        <v>26.923999999999999</v>
      </c>
      <c r="J56"/>
    </row>
    <row r="57" spans="1:15" s="5" customFormat="1" ht="15">
      <c r="B57" s="19" t="s">
        <v>111</v>
      </c>
      <c r="C57" s="197" t="s">
        <v>244</v>
      </c>
      <c r="D57" s="197" t="s">
        <v>244</v>
      </c>
      <c r="E57" s="197" t="s">
        <v>244</v>
      </c>
      <c r="F57" s="197" t="s">
        <v>244</v>
      </c>
      <c r="G57" s="197" t="s">
        <v>244</v>
      </c>
      <c r="H57" s="197"/>
      <c r="J57"/>
    </row>
    <row r="58" spans="1:15" s="5" customFormat="1" ht="15">
      <c r="B58" s="19" t="s">
        <v>112</v>
      </c>
      <c r="C58" s="26">
        <f>FD_Input_Final_Data!Y8</f>
        <v>14.32</v>
      </c>
      <c r="D58" s="26">
        <f>FD_Input_Final_Data!Z8</f>
        <v>22.98</v>
      </c>
      <c r="E58" s="26">
        <f>FD_Input_Final_Data!AA8</f>
        <v>19.98</v>
      </c>
      <c r="F58" s="26">
        <f>FD_Input_Final_Data!AB8</f>
        <v>32.97</v>
      </c>
      <c r="G58" s="26">
        <f>INDEX('2024-25 Outturn'!$Q$8:$Q$24,MATCH($B58,'2024-25 Outturn'!$B$8:$B$24,0))</f>
        <v>38.97</v>
      </c>
      <c r="H58" s="26">
        <f t="shared" si="8"/>
        <v>25.844000000000001</v>
      </c>
      <c r="J58"/>
    </row>
    <row r="59" spans="1:15" s="5" customFormat="1" ht="15">
      <c r="B59" s="19" t="s">
        <v>113</v>
      </c>
      <c r="C59" s="26">
        <f>FD_Input_Final_Data!Y9</f>
        <v>20.32</v>
      </c>
      <c r="D59" s="26">
        <f>FD_Input_Final_Data!Z9</f>
        <v>21.81</v>
      </c>
      <c r="E59" s="26">
        <f>FD_Input_Final_Data!AA9</f>
        <v>20.64</v>
      </c>
      <c r="F59" s="26">
        <f>FD_Input_Final_Data!AB9</f>
        <v>25.55</v>
      </c>
      <c r="G59" s="26">
        <f>INDEX('2024-25 Outturn'!$Q$8:$Q$24,MATCH($B59,'2024-25 Outturn'!$B$8:$B$24,0))</f>
        <v>29.3</v>
      </c>
      <c r="H59" s="26">
        <f t="shared" si="8"/>
        <v>23.523999999999997</v>
      </c>
      <c r="J59"/>
    </row>
    <row r="60" spans="1:15" s="5" customFormat="1" ht="15">
      <c r="B60" s="19" t="s">
        <v>116</v>
      </c>
      <c r="C60" s="26">
        <f>FD_Input_Final_Data!Y10</f>
        <v>101.19</v>
      </c>
      <c r="D60" s="26">
        <f>FD_Input_Final_Data!Z10</f>
        <v>93.63</v>
      </c>
      <c r="E60" s="26">
        <f>FD_Input_Final_Data!AA10</f>
        <v>90.11</v>
      </c>
      <c r="F60" s="26">
        <f>FD_Input_Final_Data!AB10</f>
        <v>58.9</v>
      </c>
      <c r="G60" s="26">
        <f>INDEX('2024-25 Outturn'!$Q$8:$Q$24,MATCH($B60,'2024-25 Outturn'!$B$8:$B$24,0))</f>
        <v>67.709999999999994</v>
      </c>
      <c r="H60" s="26">
        <f t="shared" si="8"/>
        <v>82.307999999999993</v>
      </c>
      <c r="J60"/>
    </row>
    <row r="61" spans="1:15" s="5" customFormat="1" ht="15">
      <c r="B61" s="19" t="s">
        <v>117</v>
      </c>
      <c r="C61" s="26">
        <f>FD_Input_Final_Data!Y11</f>
        <v>26.79</v>
      </c>
      <c r="D61" s="26">
        <f>FD_Input_Final_Data!Z11</f>
        <v>24.87</v>
      </c>
      <c r="E61" s="26">
        <f>FD_Input_Final_Data!AA11</f>
        <v>30.37</v>
      </c>
      <c r="F61" s="26">
        <f>FD_Input_Final_Data!AB11</f>
        <v>32.119999999999997</v>
      </c>
      <c r="G61" s="26">
        <f>INDEX('2024-25 Outturn'!$Q$8:$Q$24,MATCH($B61,'2024-25 Outturn'!$B$8:$B$24,0))</f>
        <v>43.13</v>
      </c>
      <c r="H61" s="26">
        <f t="shared" si="8"/>
        <v>31.456</v>
      </c>
      <c r="J61"/>
    </row>
    <row r="62" spans="1:15" s="5" customFormat="1" ht="15">
      <c r="B62" s="19" t="s">
        <v>141</v>
      </c>
      <c r="C62" s="26">
        <f>FD_Input_Final_Data!Y12</f>
        <v>18.23</v>
      </c>
      <c r="D62" s="26">
        <f>FD_Input_Final_Data!Z12</f>
        <v>17.71</v>
      </c>
      <c r="E62" s="26">
        <f>FD_Input_Final_Data!AA12</f>
        <v>16.29</v>
      </c>
      <c r="F62" s="26">
        <f>FD_Input_Final_Data!AB12</f>
        <v>27.93</v>
      </c>
      <c r="G62" s="26">
        <f>INDEX('2024-25 Outturn'!$Q$8:$Q$24,MATCH($B62,'2024-25 Outturn'!$B$8:$B$24,0))</f>
        <v>44.87</v>
      </c>
      <c r="H62" s="26">
        <f t="shared" si="8"/>
        <v>25.006</v>
      </c>
      <c r="J62"/>
    </row>
    <row r="63" spans="1:15" s="5" customFormat="1" ht="15">
      <c r="B63" s="19" t="s">
        <v>119</v>
      </c>
      <c r="C63" s="26">
        <f>FD_Input_Final_Data!Y13</f>
        <v>24.9</v>
      </c>
      <c r="D63" s="26">
        <f>FD_Input_Final_Data!Z13</f>
        <v>20.6</v>
      </c>
      <c r="E63" s="26">
        <f>FD_Input_Final_Data!AA13</f>
        <v>31.48</v>
      </c>
      <c r="F63" s="26">
        <f>FD_Input_Final_Data!AB13</f>
        <v>36.06</v>
      </c>
      <c r="G63" s="26">
        <f>INDEX('2024-25 Outturn'!$Q$8:$Q$24,MATCH($B63,'2024-25 Outturn'!$B$8:$B$24,0))</f>
        <v>62.1</v>
      </c>
      <c r="H63" s="26">
        <f t="shared" si="8"/>
        <v>35.028000000000006</v>
      </c>
      <c r="J63"/>
    </row>
    <row r="64" spans="1:15" s="5" customFormat="1" ht="15">
      <c r="B64" s="19" t="s">
        <v>120</v>
      </c>
      <c r="C64" s="26">
        <f>FD_Input_Final_Data!Y14</f>
        <v>23.92</v>
      </c>
      <c r="D64" s="26">
        <f>FD_Input_Final_Data!Z14</f>
        <v>27.36</v>
      </c>
      <c r="E64" s="26">
        <f>FD_Input_Final_Data!AA14</f>
        <v>22.39</v>
      </c>
      <c r="F64" s="26">
        <f>FD_Input_Final_Data!AB14</f>
        <v>26.21</v>
      </c>
      <c r="G64" s="26">
        <f>INDEX('2024-25 Outturn'!$Q$8:$Q$24,MATCH($B64,'2024-25 Outturn'!$B$8:$B$24,0))</f>
        <v>28.89</v>
      </c>
      <c r="H64" s="26">
        <f t="shared" si="8"/>
        <v>25.753999999999998</v>
      </c>
      <c r="J64"/>
    </row>
    <row r="65" spans="2:10" s="5" customFormat="1" ht="15">
      <c r="B65" s="19" t="s">
        <v>142</v>
      </c>
      <c r="C65" s="26" t="str">
        <f>FD_Input_Final_Data!Y15</f>
        <v>##BLANK</v>
      </c>
      <c r="D65" s="26" t="str">
        <f>FD_Input_Final_Data!Z15</f>
        <v>##BLANK</v>
      </c>
      <c r="E65" s="26" t="str">
        <f>FD_Input_Final_Data!AA15</f>
        <v>##BLANK</v>
      </c>
      <c r="F65" s="26" t="str">
        <f>FD_Input_Final_Data!AB15</f>
        <v>##BLANK</v>
      </c>
      <c r="G65" s="26" t="str">
        <f>INDEX('2024-25 Outturn'!$Q$8:$Q$24,MATCH($B65,'2024-25 Outturn'!$B$8:$B$24,0))</f>
        <v>##BLANK</v>
      </c>
      <c r="H65" s="26" t="str">
        <f t="shared" si="8"/>
        <v>-</v>
      </c>
      <c r="J65"/>
    </row>
    <row r="66" spans="2:10" s="5" customFormat="1" ht="15">
      <c r="B66" s="19" t="s">
        <v>143</v>
      </c>
      <c r="C66" s="26" t="str">
        <f>FD_Input_Final_Data!Y16</f>
        <v>##BLANK</v>
      </c>
      <c r="D66" s="26" t="str">
        <f>FD_Input_Final_Data!Z16</f>
        <v>##BLANK</v>
      </c>
      <c r="E66" s="26" t="str">
        <f>FD_Input_Final_Data!AA16</f>
        <v>##BLANK</v>
      </c>
      <c r="F66" s="26" t="str">
        <f>FD_Input_Final_Data!AB16</f>
        <v>##BLANK</v>
      </c>
      <c r="G66" s="26" t="str">
        <f>INDEX('2024-25 Outturn'!$Q$8:$Q$24,MATCH($B66,'2024-25 Outturn'!$B$8:$B$24,0))</f>
        <v>##BLANK</v>
      </c>
      <c r="H66" s="26" t="str">
        <f t="shared" si="8"/>
        <v>-</v>
      </c>
      <c r="J66"/>
    </row>
    <row r="67" spans="2:10" s="5" customFormat="1" ht="15">
      <c r="B67" s="19" t="s">
        <v>144</v>
      </c>
      <c r="C67" s="26" t="str">
        <f>FD_Input_Final_Data!Y17</f>
        <v>##BLANK</v>
      </c>
      <c r="D67" s="26" t="str">
        <f>FD_Input_Final_Data!Z17</f>
        <v>##BLANK</v>
      </c>
      <c r="E67" s="26" t="str">
        <f>FD_Input_Final_Data!AA17</f>
        <v>##BLANK</v>
      </c>
      <c r="F67" s="26" t="str">
        <f>FD_Input_Final_Data!AB17</f>
        <v>##BLANK</v>
      </c>
      <c r="G67" s="26" t="str">
        <f>INDEX('2024-25 Outturn'!$Q$8:$Q$24,MATCH($B67,'2024-25 Outturn'!$B$8:$B$24,0))</f>
        <v>##BLANK</v>
      </c>
      <c r="H67" s="26" t="str">
        <f t="shared" si="8"/>
        <v>-</v>
      </c>
      <c r="J67"/>
    </row>
    <row r="68" spans="2:10" s="5" customFormat="1" ht="15">
      <c r="B68" s="19" t="s">
        <v>145</v>
      </c>
      <c r="C68" s="26" t="str">
        <f>FD_Input_Final_Data!Y18</f>
        <v>##BLANK</v>
      </c>
      <c r="D68" s="26" t="str">
        <f>FD_Input_Final_Data!Z18</f>
        <v>##BLANK</v>
      </c>
      <c r="E68" s="26" t="str">
        <f>FD_Input_Final_Data!AA18</f>
        <v>##BLANK</v>
      </c>
      <c r="F68" s="26" t="str">
        <f>FD_Input_Final_Data!AB18</f>
        <v>##BLANK</v>
      </c>
      <c r="G68" s="26" t="str">
        <f>INDEX('2024-25 Outturn'!$Q$8:$Q$24,MATCH($B68,'2024-25 Outturn'!$B$8:$B$24,0))</f>
        <v>##BLANK</v>
      </c>
      <c r="H68" s="26" t="str">
        <f t="shared" si="8"/>
        <v>-</v>
      </c>
      <c r="J68"/>
    </row>
    <row r="69" spans="2:10" s="5" customFormat="1" ht="15">
      <c r="B69" s="19" t="s">
        <v>146</v>
      </c>
      <c r="C69" s="26" t="str">
        <f>FD_Input_Final_Data!Y19</f>
        <v>##BLANK</v>
      </c>
      <c r="D69" s="26" t="str">
        <f>FD_Input_Final_Data!Z19</f>
        <v>##BLANK</v>
      </c>
      <c r="E69" s="26" t="str">
        <f>FD_Input_Final_Data!AA19</f>
        <v>##BLANK</v>
      </c>
      <c r="F69" s="26" t="str">
        <f>FD_Input_Final_Data!AB19</f>
        <v>##BLANK</v>
      </c>
      <c r="G69" s="26" t="str">
        <f>INDEX('2024-25 Outturn'!$Q$8:$Q$24,MATCH($B69,'2024-25 Outturn'!$B$8:$B$24,0))</f>
        <v>##BLANK</v>
      </c>
      <c r="H69" s="26" t="str">
        <f t="shared" si="8"/>
        <v>-</v>
      </c>
      <c r="J69"/>
    </row>
    <row r="70" spans="2:10" s="5" customFormat="1" ht="15">
      <c r="B70" s="19" t="s">
        <v>114</v>
      </c>
      <c r="C70" s="26">
        <f>FD_Input_Final_Data!Y20</f>
        <v>99.07</v>
      </c>
      <c r="D70" s="26">
        <f>FD_Input_Final_Data!Z20</f>
        <v>66.48</v>
      </c>
      <c r="E70" s="26">
        <f>FD_Input_Final_Data!AA20</f>
        <v>47.55</v>
      </c>
      <c r="F70" s="26">
        <f>FD_Input_Final_Data!AB20</f>
        <v>85.42</v>
      </c>
      <c r="G70" s="26">
        <f>INDEX('2024-25 Outturn'!$Q$8:$Q$24,MATCH($B70,'2024-25 Outturn'!$B$8:$B$24,0))</f>
        <v>108.37</v>
      </c>
      <c r="H70" s="26">
        <f t="shared" si="8"/>
        <v>81.378000000000014</v>
      </c>
      <c r="J70"/>
    </row>
    <row r="71" spans="2:10" s="5" customFormat="1" ht="15">
      <c r="B71" s="19" t="s">
        <v>147</v>
      </c>
      <c r="C71" s="26" t="str">
        <f>FD_Input_Final_Data!Y21</f>
        <v>##BLANK</v>
      </c>
      <c r="D71" s="26" t="str">
        <f>FD_Input_Final_Data!Z21</f>
        <v>##BLANK</v>
      </c>
      <c r="E71" s="26" t="str">
        <f>FD_Input_Final_Data!AA21</f>
        <v>##BLANK</v>
      </c>
      <c r="F71" s="26" t="str">
        <f>FD_Input_Final_Data!AB21</f>
        <v>##BLANK</v>
      </c>
      <c r="G71" s="26" t="str">
        <f>INDEX('2024-25 Outturn'!$Q$8:$Q$24,MATCH($B71,'2024-25 Outturn'!$B$8:$B$24,0))</f>
        <v>##BLANK</v>
      </c>
      <c r="H71" s="26" t="str">
        <f t="shared" si="8"/>
        <v>-</v>
      </c>
      <c r="J71"/>
    </row>
    <row r="72" spans="2:10" s="5" customFormat="1" ht="15">
      <c r="B72" s="19" t="s">
        <v>249</v>
      </c>
      <c r="C72" s="197"/>
      <c r="D72" s="197"/>
      <c r="E72" s="197"/>
      <c r="F72" s="197"/>
      <c r="G72" s="197"/>
      <c r="H72" s="26">
        <f>MEDIAN($H$55:$H$71)</f>
        <v>29.189999999999998</v>
      </c>
      <c r="J72"/>
    </row>
    <row r="73" spans="2:10" s="193" customFormat="1" ht="20.25">
      <c r="C73" s="194"/>
      <c r="D73" s="195"/>
      <c r="E73" s="195"/>
      <c r="F73" s="195"/>
      <c r="G73" s="195"/>
      <c r="H73" s="195"/>
      <c r="I73"/>
      <c r="J73"/>
    </row>
    <row r="74" spans="2:10" s="193" customFormat="1" ht="20.25">
      <c r="B74" s="56" t="s">
        <v>284</v>
      </c>
      <c r="C74" s="56">
        <f>$H$72</f>
        <v>29.189999999999998</v>
      </c>
      <c r="J74"/>
    </row>
    <row r="75" spans="2:10"/>
    <row r="76" spans="2:10" s="8" customFormat="1" ht="15">
      <c r="B76" s="8" t="s">
        <v>18</v>
      </c>
    </row>
  </sheetData>
  <phoneticPr fontId="4" type="noConversion"/>
  <conditionalFormatting sqref="L1:XFD2 A1:K4 L4:XFD4">
    <cfRule type="cellIs" dxfId="2" priority="4" operator="equal">
      <formula>"-"</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E0FF6-2073-44C3-9AA8-B30CAF09BD2E}">
  <sheetPr>
    <tabColor theme="7" tint="0.79998168889431442"/>
  </sheetPr>
  <dimension ref="A1:S59"/>
  <sheetViews>
    <sheetView showGridLines="0" tabSelected="1" zoomScale="80" zoomScaleNormal="80" workbookViewId="0"/>
  </sheetViews>
  <sheetFormatPr defaultRowHeight="15" zeroHeight="1"/>
  <cols>
    <col min="1" max="1" width="4.125" style="5" customWidth="1"/>
    <col min="2" max="2" width="9" style="5"/>
    <col min="3" max="3" width="12" style="5" customWidth="1"/>
    <col min="4" max="6" width="9" style="5"/>
    <col min="7" max="7" width="44.25" style="5" customWidth="1"/>
    <col min="8" max="8" width="12.625" style="5" customWidth="1"/>
    <col min="9" max="9" width="9" style="5"/>
    <col min="10" max="10" width="41" style="5" customWidth="1"/>
    <col min="11" max="11" width="13.625" style="5" customWidth="1"/>
    <col min="12" max="12" width="6.75" style="5" customWidth="1"/>
    <col min="13" max="16384" width="9" style="5"/>
  </cols>
  <sheetData>
    <row r="1" spans="1:19" s="15" customFormat="1"/>
    <row r="2" spans="1:19" s="15" customFormat="1">
      <c r="B2" s="16" t="s">
        <v>285</v>
      </c>
      <c r="C2" s="16"/>
      <c r="D2" s="16"/>
      <c r="E2" s="16"/>
      <c r="F2" s="16"/>
      <c r="G2" s="16"/>
      <c r="H2" s="16"/>
      <c r="I2" s="16"/>
      <c r="L2" s="16"/>
    </row>
    <row r="3" spans="1:19"/>
    <row r="4" spans="1:19" s="15" customFormat="1">
      <c r="A4" s="13"/>
      <c r="B4" s="14" t="s">
        <v>196</v>
      </c>
      <c r="C4" s="14"/>
      <c r="D4" s="14"/>
      <c r="E4" s="14"/>
      <c r="F4" s="14"/>
      <c r="G4" s="14"/>
      <c r="H4" s="14"/>
      <c r="I4" s="14"/>
      <c r="J4" s="13"/>
      <c r="K4" s="13"/>
      <c r="L4" s="14"/>
      <c r="M4" s="13"/>
      <c r="N4" s="13"/>
      <c r="O4" s="13"/>
      <c r="P4" s="13"/>
      <c r="Q4" s="13"/>
    </row>
    <row r="5" spans="1:19">
      <c r="A5" s="218"/>
      <c r="B5" s="219"/>
      <c r="C5" s="1"/>
      <c r="D5" s="1"/>
      <c r="E5" s="1"/>
      <c r="F5" s="1"/>
      <c r="G5" s="1"/>
      <c r="H5" s="1"/>
      <c r="I5" s="1"/>
      <c r="J5" s="2"/>
      <c r="K5" s="2"/>
      <c r="L5" s="1"/>
      <c r="M5" s="2"/>
      <c r="N5" s="2"/>
      <c r="O5" s="2"/>
      <c r="P5" s="2"/>
      <c r="Q5" s="2"/>
    </row>
    <row r="6" spans="1:19">
      <c r="A6" s="170"/>
      <c r="B6" s="171" t="s">
        <v>122</v>
      </c>
      <c r="C6" s="171" t="s">
        <v>123</v>
      </c>
      <c r="D6" s="171" t="s">
        <v>124</v>
      </c>
      <c r="E6" s="171" t="s">
        <v>122</v>
      </c>
      <c r="F6" s="171" t="s">
        <v>126</v>
      </c>
      <c r="G6" s="183" t="s">
        <v>128</v>
      </c>
      <c r="H6" s="56" t="s">
        <v>129</v>
      </c>
      <c r="I6" s="56" t="s">
        <v>193</v>
      </c>
      <c r="J6" s="171" t="s">
        <v>133</v>
      </c>
      <c r="K6" s="171" t="s">
        <v>134</v>
      </c>
      <c r="L6" s="171" t="s">
        <v>194</v>
      </c>
      <c r="M6" s="10" t="s">
        <v>39</v>
      </c>
      <c r="N6" s="10" t="s">
        <v>40</v>
      </c>
      <c r="O6" s="10" t="s">
        <v>41</v>
      </c>
      <c r="P6" s="10" t="s">
        <v>42</v>
      </c>
      <c r="Q6" s="10" t="s">
        <v>43</v>
      </c>
      <c r="R6" s="10" t="s">
        <v>44</v>
      </c>
    </row>
    <row r="7" spans="1:19">
      <c r="A7" s="1"/>
      <c r="B7" s="172" t="s">
        <v>80</v>
      </c>
      <c r="C7" s="56" t="s">
        <v>155</v>
      </c>
      <c r="D7" s="56" t="s">
        <v>156</v>
      </c>
      <c r="E7" s="56" t="s">
        <v>122</v>
      </c>
      <c r="F7" s="182" t="s">
        <v>157</v>
      </c>
      <c r="G7" s="186" t="s">
        <v>210</v>
      </c>
      <c r="H7" s="187" t="str">
        <f t="shared" ref="H7:H57" si="0">B7&amp;G7</f>
        <v>ANHOUT5_05_PR24_OFWAT</v>
      </c>
      <c r="I7" s="188" t="s">
        <v>139</v>
      </c>
      <c r="J7" s="184" t="s">
        <v>140</v>
      </c>
      <c r="K7" s="135" t="s">
        <v>150</v>
      </c>
      <c r="L7" s="55">
        <v>2</v>
      </c>
      <c r="M7" s="25">
        <f>CMA_Redetermined_PCLs!C28</f>
        <v>29.189999999999998</v>
      </c>
      <c r="N7" s="25">
        <f>CMA_Redetermined_PCLs!D28</f>
        <v>27.437999999999999</v>
      </c>
      <c r="O7" s="25">
        <f>CMA_Redetermined_PCLs!E28</f>
        <v>25.686</v>
      </c>
      <c r="P7" s="25">
        <f>CMA_Redetermined_PCLs!F28</f>
        <v>23.934000000000001</v>
      </c>
      <c r="Q7" s="25">
        <f>CMA_Redetermined_PCLs!G28</f>
        <v>22.182000000000002</v>
      </c>
      <c r="R7" s="25">
        <f>CMA_Redetermined_PCLs!H28</f>
        <v>20.43</v>
      </c>
      <c r="S7" s="173"/>
    </row>
    <row r="8" spans="1:19">
      <c r="A8" s="1"/>
      <c r="B8" s="146" t="s">
        <v>110</v>
      </c>
      <c r="C8" s="56" t="s">
        <v>161</v>
      </c>
      <c r="D8" s="56" t="s">
        <v>162</v>
      </c>
      <c r="E8" s="56" t="s">
        <v>122</v>
      </c>
      <c r="F8" s="182" t="s">
        <v>157</v>
      </c>
      <c r="G8" s="186" t="s">
        <v>210</v>
      </c>
      <c r="H8" s="187" t="str">
        <f t="shared" si="0"/>
        <v>WSHOUT5_05_PR24_OFWAT</v>
      </c>
      <c r="I8" s="188" t="s">
        <v>139</v>
      </c>
      <c r="J8" s="184" t="s">
        <v>140</v>
      </c>
      <c r="K8" s="135" t="s">
        <v>150</v>
      </c>
      <c r="L8" s="55">
        <v>2</v>
      </c>
      <c r="M8" s="25">
        <f>Additional_Analysis!D112</f>
        <v>26.61</v>
      </c>
      <c r="N8" s="25">
        <f>Additional_Analysis!E112</f>
        <v>25.013063512695616</v>
      </c>
      <c r="O8" s="25">
        <f>Additional_Analysis!F112</f>
        <v>23.416127025391233</v>
      </c>
      <c r="P8" s="25">
        <f>Additional_Analysis!G112</f>
        <v>21.81919053808685</v>
      </c>
      <c r="Q8" s="25">
        <f>Additional_Analysis!H112</f>
        <v>20.222254050782468</v>
      </c>
      <c r="R8" s="25">
        <f>Additional_Analysis!I112</f>
        <v>18.625317563478085</v>
      </c>
      <c r="S8" s="173"/>
    </row>
    <row r="9" spans="1:19">
      <c r="A9" s="1"/>
      <c r="B9" s="146" t="s">
        <v>111</v>
      </c>
      <c r="C9" s="56" t="s">
        <v>163</v>
      </c>
      <c r="D9" s="56" t="s">
        <v>162</v>
      </c>
      <c r="E9" s="56" t="s">
        <v>122</v>
      </c>
      <c r="F9" s="182" t="s">
        <v>157</v>
      </c>
      <c r="G9" s="186" t="s">
        <v>210</v>
      </c>
      <c r="H9" s="187" t="str">
        <f t="shared" si="0"/>
        <v>HDDOUT5_05_PR24_OFWAT</v>
      </c>
      <c r="I9" s="188" t="s">
        <v>139</v>
      </c>
      <c r="J9" s="184" t="s">
        <v>140</v>
      </c>
      <c r="K9" s="135" t="s">
        <v>150</v>
      </c>
      <c r="L9" s="55">
        <v>2</v>
      </c>
      <c r="M9" s="25">
        <f>Additional_Analysis!D113</f>
        <v>60.48</v>
      </c>
      <c r="N9" s="25">
        <f>Additional_Analysis!E113</f>
        <v>60.48</v>
      </c>
      <c r="O9" s="25">
        <f>Additional_Analysis!F113</f>
        <v>60.48</v>
      </c>
      <c r="P9" s="25">
        <f>Additional_Analysis!G113</f>
        <v>60.48</v>
      </c>
      <c r="Q9" s="25">
        <f>Additional_Analysis!H113</f>
        <v>60.48</v>
      </c>
      <c r="R9" s="25">
        <f>Additional_Analysis!I113</f>
        <v>60.48</v>
      </c>
      <c r="S9" s="173"/>
    </row>
    <row r="10" spans="1:19">
      <c r="A10" s="1"/>
      <c r="B10" s="146" t="s">
        <v>112</v>
      </c>
      <c r="C10" s="56" t="s">
        <v>164</v>
      </c>
      <c r="D10" s="56" t="s">
        <v>156</v>
      </c>
      <c r="E10" s="56" t="s">
        <v>122</v>
      </c>
      <c r="F10" s="182" t="s">
        <v>157</v>
      </c>
      <c r="G10" s="186" t="s">
        <v>210</v>
      </c>
      <c r="H10" s="187" t="str">
        <f t="shared" si="0"/>
        <v>NESOUT5_05_PR24_OFWAT</v>
      </c>
      <c r="I10" s="188" t="s">
        <v>139</v>
      </c>
      <c r="J10" s="184" t="s">
        <v>140</v>
      </c>
      <c r="K10" s="135" t="s">
        <v>150</v>
      </c>
      <c r="L10" s="55">
        <v>2</v>
      </c>
      <c r="M10" s="25">
        <f>CMA_Redetermined_PCLs!C31</f>
        <v>29.189999999999998</v>
      </c>
      <c r="N10" s="25">
        <f>CMA_Redetermined_PCLs!D31</f>
        <v>27.437999999999999</v>
      </c>
      <c r="O10" s="25">
        <f>CMA_Redetermined_PCLs!E31</f>
        <v>25.686</v>
      </c>
      <c r="P10" s="25">
        <f>CMA_Redetermined_PCLs!F31</f>
        <v>23.934000000000001</v>
      </c>
      <c r="Q10" s="25">
        <f>CMA_Redetermined_PCLs!G31</f>
        <v>22.182000000000002</v>
      </c>
      <c r="R10" s="25">
        <f>CMA_Redetermined_PCLs!H31</f>
        <v>20.43</v>
      </c>
      <c r="S10" s="173"/>
    </row>
    <row r="11" spans="1:19">
      <c r="A11" s="1"/>
      <c r="B11" s="146" t="s">
        <v>113</v>
      </c>
      <c r="C11" s="56" t="s">
        <v>165</v>
      </c>
      <c r="D11" s="56" t="s">
        <v>156</v>
      </c>
      <c r="E11" s="56" t="s">
        <v>122</v>
      </c>
      <c r="F11" s="182" t="s">
        <v>157</v>
      </c>
      <c r="G11" s="186" t="s">
        <v>210</v>
      </c>
      <c r="H11" s="187" t="str">
        <f t="shared" si="0"/>
        <v>SVEOUT5_05_PR24_OFWAT</v>
      </c>
      <c r="I11" s="188" t="s">
        <v>139</v>
      </c>
      <c r="J11" s="184" t="s">
        <v>140</v>
      </c>
      <c r="K11" s="135" t="s">
        <v>150</v>
      </c>
      <c r="L11" s="55">
        <v>2</v>
      </c>
      <c r="M11" s="25">
        <f>Additional_Analysis!D115</f>
        <v>26.614682436521917</v>
      </c>
      <c r="N11" s="25">
        <f>Additional_Analysis!E115</f>
        <v>25.017745949217534</v>
      </c>
      <c r="O11" s="25">
        <f>Additional_Analysis!F115</f>
        <v>23.420809461913151</v>
      </c>
      <c r="P11" s="25">
        <f>Additional_Analysis!G115</f>
        <v>21.823872974608769</v>
      </c>
      <c r="Q11" s="25">
        <f>Additional_Analysis!H115</f>
        <v>20.226936487304386</v>
      </c>
      <c r="R11" s="25">
        <f>Additional_Analysis!I115</f>
        <v>18.630000000000003</v>
      </c>
      <c r="S11" s="173"/>
    </row>
    <row r="12" spans="1:19">
      <c r="A12" s="146"/>
      <c r="B12" s="146" t="s">
        <v>116</v>
      </c>
      <c r="C12" s="56" t="s">
        <v>166</v>
      </c>
      <c r="D12" s="56" t="s">
        <v>156</v>
      </c>
      <c r="E12" s="56" t="s">
        <v>122</v>
      </c>
      <c r="F12" s="182" t="s">
        <v>157</v>
      </c>
      <c r="G12" s="186" t="s">
        <v>210</v>
      </c>
      <c r="H12" s="187" t="str">
        <f t="shared" si="0"/>
        <v>SRNOUT5_05_PR24_OFWAT</v>
      </c>
      <c r="I12" s="188" t="s">
        <v>139</v>
      </c>
      <c r="J12" s="184" t="s">
        <v>140</v>
      </c>
      <c r="K12" s="135" t="s">
        <v>150</v>
      </c>
      <c r="L12" s="55">
        <v>2</v>
      </c>
      <c r="M12" s="25">
        <f>CMA_Redetermined_PCLs!C33</f>
        <v>29.189999999999998</v>
      </c>
      <c r="N12" s="25">
        <f>CMA_Redetermined_PCLs!D33</f>
        <v>27.437999999999999</v>
      </c>
      <c r="O12" s="25">
        <f>CMA_Redetermined_PCLs!E33</f>
        <v>25.686</v>
      </c>
      <c r="P12" s="25">
        <f>CMA_Redetermined_PCLs!F33</f>
        <v>23.934000000000001</v>
      </c>
      <c r="Q12" s="25">
        <f>CMA_Redetermined_PCLs!G33</f>
        <v>22.182000000000002</v>
      </c>
      <c r="R12" s="25">
        <f>CMA_Redetermined_PCLs!H33</f>
        <v>20.43</v>
      </c>
      <c r="S12" s="173"/>
    </row>
    <row r="13" spans="1:19">
      <c r="A13" s="146"/>
      <c r="B13" s="146" t="s">
        <v>117</v>
      </c>
      <c r="C13" s="56" t="s">
        <v>167</v>
      </c>
      <c r="D13" s="56" t="s">
        <v>156</v>
      </c>
      <c r="E13" s="56" t="s">
        <v>122</v>
      </c>
      <c r="F13" s="182" t="s">
        <v>157</v>
      </c>
      <c r="G13" s="186" t="s">
        <v>210</v>
      </c>
      <c r="H13" s="187" t="str">
        <f t="shared" si="0"/>
        <v>TMSOUT5_05_PR24_OFWAT</v>
      </c>
      <c r="I13" s="188" t="s">
        <v>139</v>
      </c>
      <c r="J13" s="184" t="s">
        <v>140</v>
      </c>
      <c r="K13" s="135" t="s">
        <v>150</v>
      </c>
      <c r="L13" s="55">
        <v>2</v>
      </c>
      <c r="M13" s="25">
        <f>Additional_Analysis!D117</f>
        <v>26.614682436521917</v>
      </c>
      <c r="N13" s="25">
        <f>Additional_Analysis!E117</f>
        <v>25.017745949217534</v>
      </c>
      <c r="O13" s="25">
        <f>Additional_Analysis!F117</f>
        <v>23.420809461913151</v>
      </c>
      <c r="P13" s="25">
        <f>Additional_Analysis!G117</f>
        <v>21.823872974608769</v>
      </c>
      <c r="Q13" s="25">
        <f>Additional_Analysis!H117</f>
        <v>20.226936487304386</v>
      </c>
      <c r="R13" s="25">
        <f>Additional_Analysis!I117</f>
        <v>18.630000000000003</v>
      </c>
      <c r="S13" s="173"/>
    </row>
    <row r="14" spans="1:19">
      <c r="A14" s="59"/>
      <c r="B14" s="59" t="s">
        <v>118</v>
      </c>
      <c r="C14" s="56" t="s">
        <v>168</v>
      </c>
      <c r="D14" s="56" t="s">
        <v>156</v>
      </c>
      <c r="E14" s="56" t="s">
        <v>122</v>
      </c>
      <c r="F14" s="182" t="s">
        <v>157</v>
      </c>
      <c r="G14" s="186" t="s">
        <v>210</v>
      </c>
      <c r="H14" s="187" t="str">
        <f t="shared" si="0"/>
        <v>NWTOUT5_05_PR24_OFWAT</v>
      </c>
      <c r="I14" s="188" t="s">
        <v>139</v>
      </c>
      <c r="J14" s="184" t="s">
        <v>140</v>
      </c>
      <c r="K14" s="135" t="s">
        <v>150</v>
      </c>
      <c r="L14" s="55">
        <v>2</v>
      </c>
      <c r="M14" s="25">
        <f>Additional_Analysis!D118</f>
        <v>26.614682436521917</v>
      </c>
      <c r="N14" s="25">
        <f>Additional_Analysis!E118</f>
        <v>25.017745949217534</v>
      </c>
      <c r="O14" s="25">
        <f>Additional_Analysis!F118</f>
        <v>23.420809461913151</v>
      </c>
      <c r="P14" s="25">
        <f>Additional_Analysis!G118</f>
        <v>21.823872974608769</v>
      </c>
      <c r="Q14" s="25">
        <f>Additional_Analysis!H118</f>
        <v>20.226936487304386</v>
      </c>
      <c r="R14" s="25">
        <f>Additional_Analysis!I118</f>
        <v>18.630000000000003</v>
      </c>
      <c r="S14" s="173"/>
    </row>
    <row r="15" spans="1:19">
      <c r="A15" s="146"/>
      <c r="B15" s="146" t="s">
        <v>119</v>
      </c>
      <c r="C15" s="56" t="s">
        <v>169</v>
      </c>
      <c r="D15" s="56" t="s">
        <v>156</v>
      </c>
      <c r="E15" s="56" t="s">
        <v>122</v>
      </c>
      <c r="F15" s="182" t="s">
        <v>157</v>
      </c>
      <c r="G15" s="186" t="s">
        <v>210</v>
      </c>
      <c r="H15" s="187" t="str">
        <f t="shared" si="0"/>
        <v>WSXOUT5_05_PR24_OFWAT</v>
      </c>
      <c r="I15" s="188" t="s">
        <v>139</v>
      </c>
      <c r="J15" s="184" t="s">
        <v>140</v>
      </c>
      <c r="K15" s="135" t="s">
        <v>150</v>
      </c>
      <c r="L15" s="55">
        <v>2</v>
      </c>
      <c r="M15" s="25">
        <f>CMA_Redetermined_PCLs!C36</f>
        <v>29.189999999999998</v>
      </c>
      <c r="N15" s="25">
        <f>CMA_Redetermined_PCLs!D36</f>
        <v>27.437999999999999</v>
      </c>
      <c r="O15" s="25">
        <f>CMA_Redetermined_PCLs!E36</f>
        <v>25.686</v>
      </c>
      <c r="P15" s="25">
        <f>CMA_Redetermined_PCLs!F36</f>
        <v>23.934000000000001</v>
      </c>
      <c r="Q15" s="25">
        <f>CMA_Redetermined_PCLs!G36</f>
        <v>22.182000000000002</v>
      </c>
      <c r="R15" s="25">
        <f>CMA_Redetermined_PCLs!H36</f>
        <v>20.43</v>
      </c>
      <c r="S15" s="173"/>
    </row>
    <row r="16" spans="1:19">
      <c r="A16" s="146"/>
      <c r="B16" s="146" t="s">
        <v>120</v>
      </c>
      <c r="C16" s="56" t="s">
        <v>170</v>
      </c>
      <c r="D16" s="56" t="s">
        <v>156</v>
      </c>
      <c r="E16" s="56" t="s">
        <v>122</v>
      </c>
      <c r="F16" s="182" t="s">
        <v>157</v>
      </c>
      <c r="G16" s="186" t="s">
        <v>210</v>
      </c>
      <c r="H16" s="187" t="str">
        <f t="shared" si="0"/>
        <v>YKYOUT5_05_PR24_OFWAT</v>
      </c>
      <c r="I16" s="188" t="s">
        <v>139</v>
      </c>
      <c r="J16" s="184" t="s">
        <v>140</v>
      </c>
      <c r="K16" s="135" t="s">
        <v>150</v>
      </c>
      <c r="L16" s="55">
        <v>2</v>
      </c>
      <c r="M16" s="25">
        <f>Additional_Analysis!D120</f>
        <v>26.614682436521917</v>
      </c>
      <c r="N16" s="25">
        <f>Additional_Analysis!E120</f>
        <v>25.017745949217534</v>
      </c>
      <c r="O16" s="25">
        <f>Additional_Analysis!F120</f>
        <v>23.420809461913151</v>
      </c>
      <c r="P16" s="25">
        <f>Additional_Analysis!G120</f>
        <v>21.823872974608769</v>
      </c>
      <c r="Q16" s="25">
        <f>Additional_Analysis!H120</f>
        <v>20.226936487304386</v>
      </c>
      <c r="R16" s="25">
        <f>Additional_Analysis!I120</f>
        <v>18.630000000000003</v>
      </c>
      <c r="S16" s="173"/>
    </row>
    <row r="17" spans="1:19">
      <c r="A17" s="1"/>
      <c r="B17" s="146" t="s">
        <v>142</v>
      </c>
      <c r="C17" s="56" t="s">
        <v>171</v>
      </c>
      <c r="D17" s="56" t="s">
        <v>156</v>
      </c>
      <c r="E17" s="56" t="s">
        <v>122</v>
      </c>
      <c r="F17" s="182" t="s">
        <v>172</v>
      </c>
      <c r="G17" s="186" t="s">
        <v>210</v>
      </c>
      <c r="H17" s="187" t="str">
        <f t="shared" si="0"/>
        <v>AFWOUT5_05_PR24_OFWAT</v>
      </c>
      <c r="I17" s="188" t="s">
        <v>139</v>
      </c>
      <c r="J17" s="184" t="s">
        <v>140</v>
      </c>
      <c r="K17" s="135" t="s">
        <v>150</v>
      </c>
      <c r="L17" s="55">
        <v>2</v>
      </c>
      <c r="M17" s="158" t="str">
        <f>Additional_Analysis!D121</f>
        <v>##BLANK</v>
      </c>
      <c r="N17" s="158" t="str">
        <f>Additional_Analysis!E121</f>
        <v>##BLANK</v>
      </c>
      <c r="O17" s="158" t="str">
        <f>Additional_Analysis!F121</f>
        <v>##BLANK</v>
      </c>
      <c r="P17" s="158" t="str">
        <f>Additional_Analysis!G121</f>
        <v>##BLANK</v>
      </c>
      <c r="Q17" s="158" t="str">
        <f>Additional_Analysis!H121</f>
        <v>##BLANK</v>
      </c>
      <c r="R17" s="158" t="str">
        <f>Additional_Analysis!I121</f>
        <v>##BLANK</v>
      </c>
      <c r="S17" s="173"/>
    </row>
    <row r="18" spans="1:19">
      <c r="B18" s="146" t="s">
        <v>143</v>
      </c>
      <c r="C18" s="56" t="s">
        <v>173</v>
      </c>
      <c r="D18" s="56" t="s">
        <v>156</v>
      </c>
      <c r="E18" s="56" t="s">
        <v>122</v>
      </c>
      <c r="F18" s="182" t="s">
        <v>172</v>
      </c>
      <c r="G18" s="186" t="s">
        <v>210</v>
      </c>
      <c r="H18" s="187" t="str">
        <f t="shared" si="0"/>
        <v>PRTOUT5_05_PR24_OFWAT</v>
      </c>
      <c r="I18" s="188" t="s">
        <v>139</v>
      </c>
      <c r="J18" s="184" t="s">
        <v>140</v>
      </c>
      <c r="K18" s="135" t="s">
        <v>150</v>
      </c>
      <c r="L18" s="55">
        <v>2</v>
      </c>
      <c r="M18" s="158" t="str">
        <f>Additional_Analysis!D122</f>
        <v>##BLANK</v>
      </c>
      <c r="N18" s="158" t="str">
        <f>Additional_Analysis!E122</f>
        <v>##BLANK</v>
      </c>
      <c r="O18" s="158" t="str">
        <f>Additional_Analysis!F122</f>
        <v>##BLANK</v>
      </c>
      <c r="P18" s="158" t="str">
        <f>Additional_Analysis!G122</f>
        <v>##BLANK</v>
      </c>
      <c r="Q18" s="158" t="str">
        <f>Additional_Analysis!H122</f>
        <v>##BLANK</v>
      </c>
      <c r="R18" s="158" t="str">
        <f>Additional_Analysis!I122</f>
        <v>##BLANK</v>
      </c>
      <c r="S18" s="173"/>
    </row>
    <row r="19" spans="1:19">
      <c r="A19" s="1"/>
      <c r="B19" s="146" t="s">
        <v>144</v>
      </c>
      <c r="C19" s="56" t="s">
        <v>174</v>
      </c>
      <c r="D19" s="56" t="s">
        <v>156</v>
      </c>
      <c r="E19" s="56" t="s">
        <v>122</v>
      </c>
      <c r="F19" s="182" t="s">
        <v>172</v>
      </c>
      <c r="G19" s="186" t="s">
        <v>210</v>
      </c>
      <c r="H19" s="187" t="str">
        <f t="shared" si="0"/>
        <v>SEWOUT5_05_PR24_OFWAT</v>
      </c>
      <c r="I19" s="188" t="s">
        <v>139</v>
      </c>
      <c r="J19" s="184" t="s">
        <v>140</v>
      </c>
      <c r="K19" s="135" t="s">
        <v>150</v>
      </c>
      <c r="L19" s="55">
        <v>2</v>
      </c>
      <c r="M19" s="158" t="str">
        <f>Additional_Analysis!D123</f>
        <v>##BLANK</v>
      </c>
      <c r="N19" s="158" t="str">
        <f>Additional_Analysis!E123</f>
        <v>##BLANK</v>
      </c>
      <c r="O19" s="158" t="str">
        <f>Additional_Analysis!F123</f>
        <v>##BLANK</v>
      </c>
      <c r="P19" s="158" t="str">
        <f>Additional_Analysis!G123</f>
        <v>##BLANK</v>
      </c>
      <c r="Q19" s="158" t="str">
        <f>Additional_Analysis!H123</f>
        <v>##BLANK</v>
      </c>
      <c r="R19" s="158" t="str">
        <f>Additional_Analysis!I123</f>
        <v>##BLANK</v>
      </c>
      <c r="S19" s="173"/>
    </row>
    <row r="20" spans="1:19">
      <c r="A20" s="1"/>
      <c r="B20" s="146" t="s">
        <v>145</v>
      </c>
      <c r="C20" s="56" t="s">
        <v>175</v>
      </c>
      <c r="D20" s="56" t="s">
        <v>156</v>
      </c>
      <c r="E20" s="56" t="s">
        <v>122</v>
      </c>
      <c r="F20" s="182" t="s">
        <v>172</v>
      </c>
      <c r="G20" s="186" t="s">
        <v>210</v>
      </c>
      <c r="H20" s="187" t="str">
        <f t="shared" si="0"/>
        <v>SSCOUT5_05_PR24_OFWAT</v>
      </c>
      <c r="I20" s="188" t="s">
        <v>139</v>
      </c>
      <c r="J20" s="184" t="s">
        <v>140</v>
      </c>
      <c r="K20" s="135" t="s">
        <v>150</v>
      </c>
      <c r="L20" s="55">
        <v>2</v>
      </c>
      <c r="M20" s="158" t="str">
        <f>Additional_Analysis!D124</f>
        <v>##BLANK</v>
      </c>
      <c r="N20" s="158" t="str">
        <f>Additional_Analysis!E124</f>
        <v>##BLANK</v>
      </c>
      <c r="O20" s="158" t="str">
        <f>Additional_Analysis!F124</f>
        <v>##BLANK</v>
      </c>
      <c r="P20" s="158" t="str">
        <f>Additional_Analysis!G124</f>
        <v>##BLANK</v>
      </c>
      <c r="Q20" s="158" t="str">
        <f>Additional_Analysis!H124</f>
        <v>##BLANK</v>
      </c>
      <c r="R20" s="158" t="str">
        <f>Additional_Analysis!I124</f>
        <v>##BLANK</v>
      </c>
      <c r="S20" s="173"/>
    </row>
    <row r="21" spans="1:19">
      <c r="A21" s="1"/>
      <c r="B21" s="146" t="s">
        <v>146</v>
      </c>
      <c r="C21" s="56" t="s">
        <v>176</v>
      </c>
      <c r="D21" s="56" t="s">
        <v>156</v>
      </c>
      <c r="E21" s="56" t="s">
        <v>122</v>
      </c>
      <c r="F21" s="182" t="s">
        <v>172</v>
      </c>
      <c r="G21" s="186" t="s">
        <v>210</v>
      </c>
      <c r="H21" s="187" t="str">
        <f t="shared" si="0"/>
        <v>SESOUT5_05_PR24_OFWAT</v>
      </c>
      <c r="I21" s="188" t="s">
        <v>139</v>
      </c>
      <c r="J21" s="184" t="s">
        <v>140</v>
      </c>
      <c r="K21" s="135" t="s">
        <v>150</v>
      </c>
      <c r="L21" s="55">
        <v>2</v>
      </c>
      <c r="M21" s="158" t="str">
        <f>Additional_Analysis!D125</f>
        <v>##BLANK</v>
      </c>
      <c r="N21" s="158" t="str">
        <f>Additional_Analysis!E125</f>
        <v>##BLANK</v>
      </c>
      <c r="O21" s="158" t="str">
        <f>Additional_Analysis!F125</f>
        <v>##BLANK</v>
      </c>
      <c r="P21" s="158" t="str">
        <f>Additional_Analysis!G125</f>
        <v>##BLANK</v>
      </c>
      <c r="Q21" s="158" t="str">
        <f>Additional_Analysis!H125</f>
        <v>##BLANK</v>
      </c>
      <c r="R21" s="158" t="str">
        <f>Additional_Analysis!I125</f>
        <v>##BLANK</v>
      </c>
      <c r="S21" s="173"/>
    </row>
    <row r="22" spans="1:19">
      <c r="A22" s="1"/>
      <c r="B22" s="146" t="s">
        <v>114</v>
      </c>
      <c r="C22" s="56" t="s">
        <v>177</v>
      </c>
      <c r="D22" s="56" t="s">
        <v>156</v>
      </c>
      <c r="E22" s="56" t="s">
        <v>122</v>
      </c>
      <c r="F22" s="182" t="s">
        <v>157</v>
      </c>
      <c r="G22" s="186" t="s">
        <v>210</v>
      </c>
      <c r="H22" s="187" t="str">
        <f t="shared" si="0"/>
        <v>SWBOUT5_05_PR24_OFWAT</v>
      </c>
      <c r="I22" s="188" t="s">
        <v>139</v>
      </c>
      <c r="J22" s="184" t="s">
        <v>140</v>
      </c>
      <c r="K22" s="135" t="s">
        <v>150</v>
      </c>
      <c r="L22" s="55">
        <v>2</v>
      </c>
      <c r="M22" s="25">
        <f>Additional_Analysis!D126</f>
        <v>26.614682436521917</v>
      </c>
      <c r="N22" s="25">
        <f>Additional_Analysis!E126</f>
        <v>25.017745949217534</v>
      </c>
      <c r="O22" s="25">
        <f>Additional_Analysis!F126</f>
        <v>23.420809461913151</v>
      </c>
      <c r="P22" s="25">
        <f>Additional_Analysis!G126</f>
        <v>21.823872974608769</v>
      </c>
      <c r="Q22" s="25">
        <f>Additional_Analysis!H126</f>
        <v>20.226936487304386</v>
      </c>
      <c r="R22" s="25">
        <f>Additional_Analysis!I126</f>
        <v>18.630000000000003</v>
      </c>
      <c r="S22" s="173"/>
    </row>
    <row r="23" spans="1:19">
      <c r="A23" s="1"/>
      <c r="B23" s="146" t="s">
        <v>147</v>
      </c>
      <c r="C23" s="56" t="s">
        <v>178</v>
      </c>
      <c r="D23" s="56" t="s">
        <v>156</v>
      </c>
      <c r="E23" s="56" t="s">
        <v>122</v>
      </c>
      <c r="F23" s="182" t="s">
        <v>172</v>
      </c>
      <c r="G23" s="186" t="s">
        <v>210</v>
      </c>
      <c r="H23" s="187" t="str">
        <f t="shared" si="0"/>
        <v>BRLOUT5_05_PR24_OFWAT</v>
      </c>
      <c r="I23" s="188" t="s">
        <v>139</v>
      </c>
      <c r="J23" s="184" t="s">
        <v>140</v>
      </c>
      <c r="K23" s="135" t="s">
        <v>150</v>
      </c>
      <c r="L23" s="55">
        <v>2</v>
      </c>
      <c r="M23" s="158" t="str">
        <f>Additional_Analysis!D127</f>
        <v>##BLANK</v>
      </c>
      <c r="N23" s="158" t="str">
        <f>Additional_Analysis!E127</f>
        <v>##BLANK</v>
      </c>
      <c r="O23" s="158" t="str">
        <f>Additional_Analysis!F127</f>
        <v>##BLANK</v>
      </c>
      <c r="P23" s="158" t="str">
        <f>Additional_Analysis!G127</f>
        <v>##BLANK</v>
      </c>
      <c r="Q23" s="158" t="str">
        <f>Additional_Analysis!H127</f>
        <v>##BLANK</v>
      </c>
      <c r="R23" s="158" t="str">
        <f>Additional_Analysis!I127</f>
        <v>##BLANK</v>
      </c>
      <c r="S23" s="173"/>
    </row>
    <row r="24" spans="1:19">
      <c r="B24" s="172" t="s">
        <v>80</v>
      </c>
      <c r="C24" s="56" t="s">
        <v>155</v>
      </c>
      <c r="D24" s="56" t="s">
        <v>156</v>
      </c>
      <c r="E24" s="56" t="s">
        <v>122</v>
      </c>
      <c r="F24" s="56" t="s">
        <v>157</v>
      </c>
      <c r="G24" s="186" t="s">
        <v>286</v>
      </c>
      <c r="H24" s="188" t="str">
        <f t="shared" si="0"/>
        <v>ANHOUT5_05_A_PR24_OFWAT</v>
      </c>
      <c r="I24" s="188" t="s">
        <v>139</v>
      </c>
      <c r="J24" s="35" t="s">
        <v>287</v>
      </c>
      <c r="K24" s="135" t="s">
        <v>288</v>
      </c>
      <c r="L24" s="55">
        <v>0</v>
      </c>
      <c r="M24" s="189">
        <f>FD_Input_Final_Data!$V141</f>
        <v>76437</v>
      </c>
      <c r="N24" s="189">
        <f>FD_Input_Final_Data!$V141</f>
        <v>76437</v>
      </c>
      <c r="O24" s="189">
        <f>FD_Input_Final_Data!$V141</f>
        <v>76437</v>
      </c>
      <c r="P24" s="189">
        <f>FD_Input_Final_Data!$V141</f>
        <v>76437</v>
      </c>
      <c r="Q24" s="189">
        <f>FD_Input_Final_Data!$V141</f>
        <v>76437</v>
      </c>
      <c r="R24" s="189">
        <f>FD_Input_Final_Data!$V141</f>
        <v>76437</v>
      </c>
    </row>
    <row r="25" spans="1:19" s="147" customFormat="1">
      <c r="B25" s="146" t="s">
        <v>110</v>
      </c>
      <c r="C25" s="56" t="s">
        <v>161</v>
      </c>
      <c r="D25" s="56" t="s">
        <v>162</v>
      </c>
      <c r="E25" s="56" t="s">
        <v>122</v>
      </c>
      <c r="F25" s="56" t="s">
        <v>157</v>
      </c>
      <c r="G25" s="184" t="s">
        <v>286</v>
      </c>
      <c r="H25" s="188" t="str">
        <f t="shared" si="0"/>
        <v>WSHOUT5_05_A_PR24_OFWAT</v>
      </c>
      <c r="I25" s="188" t="s">
        <v>139</v>
      </c>
      <c r="J25" s="35" t="s">
        <v>287</v>
      </c>
      <c r="K25" s="135" t="s">
        <v>288</v>
      </c>
      <c r="L25" s="55">
        <v>0</v>
      </c>
      <c r="M25" s="189">
        <f>FD_Input_Final_Data!$V142</f>
        <v>36249</v>
      </c>
      <c r="N25" s="189">
        <f>FD_Input_Final_Data!$V142</f>
        <v>36249</v>
      </c>
      <c r="O25" s="189">
        <f>FD_Input_Final_Data!$V142</f>
        <v>36249</v>
      </c>
      <c r="P25" s="189">
        <f>FD_Input_Final_Data!$V142</f>
        <v>36249</v>
      </c>
      <c r="Q25" s="189">
        <f>FD_Input_Final_Data!$V142</f>
        <v>36249</v>
      </c>
      <c r="R25" s="189">
        <f>FD_Input_Final_Data!$V142</f>
        <v>36249</v>
      </c>
    </row>
    <row r="26" spans="1:19">
      <c r="B26" s="146" t="s">
        <v>111</v>
      </c>
      <c r="C26" s="56" t="s">
        <v>163</v>
      </c>
      <c r="D26" s="56" t="s">
        <v>162</v>
      </c>
      <c r="E26" s="56" t="s">
        <v>122</v>
      </c>
      <c r="F26" s="56" t="s">
        <v>157</v>
      </c>
      <c r="G26" s="184" t="s">
        <v>286</v>
      </c>
      <c r="H26" s="188" t="str">
        <f t="shared" si="0"/>
        <v>HDDOUT5_05_A_PR24_OFWAT</v>
      </c>
      <c r="I26" s="188" t="s">
        <v>139</v>
      </c>
      <c r="J26" s="35" t="s">
        <v>287</v>
      </c>
      <c r="K26" s="135" t="s">
        <v>288</v>
      </c>
      <c r="L26" s="55">
        <v>0</v>
      </c>
      <c r="M26" s="189">
        <f>FD_Input_Final_Data!$AB$143</f>
        <v>496</v>
      </c>
      <c r="N26" s="189">
        <f>FD_Input_Final_Data!$AB$143</f>
        <v>496</v>
      </c>
      <c r="O26" s="189">
        <f>FD_Input_Final_Data!$AB$143</f>
        <v>496</v>
      </c>
      <c r="P26" s="189">
        <f>FD_Input_Final_Data!$AB$143</f>
        <v>496</v>
      </c>
      <c r="Q26" s="189">
        <f>FD_Input_Final_Data!$AB$143</f>
        <v>496</v>
      </c>
      <c r="R26" s="189">
        <f>FD_Input_Final_Data!$AB$143</f>
        <v>496</v>
      </c>
    </row>
    <row r="27" spans="1:19">
      <c r="B27" s="146" t="s">
        <v>112</v>
      </c>
      <c r="C27" s="56" t="s">
        <v>164</v>
      </c>
      <c r="D27" s="56" t="s">
        <v>156</v>
      </c>
      <c r="E27" s="56" t="s">
        <v>122</v>
      </c>
      <c r="F27" s="56" t="s">
        <v>157</v>
      </c>
      <c r="G27" s="184" t="s">
        <v>286</v>
      </c>
      <c r="H27" s="188" t="str">
        <f t="shared" si="0"/>
        <v>NESOUT5_05_A_PR24_OFWAT</v>
      </c>
      <c r="I27" s="188" t="s">
        <v>139</v>
      </c>
      <c r="J27" s="35" t="s">
        <v>287</v>
      </c>
      <c r="K27" s="135" t="s">
        <v>288</v>
      </c>
      <c r="L27" s="55">
        <v>0</v>
      </c>
      <c r="M27" s="189">
        <f>FD_Input_Final_Data!$V144</f>
        <v>30026</v>
      </c>
      <c r="N27" s="189">
        <f>FD_Input_Final_Data!$V144</f>
        <v>30026</v>
      </c>
      <c r="O27" s="189">
        <f>FD_Input_Final_Data!$V144</f>
        <v>30026</v>
      </c>
      <c r="P27" s="189">
        <f>FD_Input_Final_Data!$V144</f>
        <v>30026</v>
      </c>
      <c r="Q27" s="189">
        <f>FD_Input_Final_Data!$V144</f>
        <v>30026</v>
      </c>
      <c r="R27" s="189">
        <f>FD_Input_Final_Data!$V144</f>
        <v>30026</v>
      </c>
    </row>
    <row r="28" spans="1:19">
      <c r="B28" s="146" t="s">
        <v>113</v>
      </c>
      <c r="C28" s="56" t="s">
        <v>165</v>
      </c>
      <c r="D28" s="56" t="s">
        <v>156</v>
      </c>
      <c r="E28" s="56" t="s">
        <v>122</v>
      </c>
      <c r="F28" s="56" t="s">
        <v>157</v>
      </c>
      <c r="G28" s="184" t="s">
        <v>286</v>
      </c>
      <c r="H28" s="188" t="str">
        <f t="shared" si="0"/>
        <v>SVEOUT5_05_A_PR24_OFWAT</v>
      </c>
      <c r="I28" s="188" t="s">
        <v>139</v>
      </c>
      <c r="J28" s="35" t="s">
        <v>287</v>
      </c>
      <c r="K28" s="135" t="s">
        <v>288</v>
      </c>
      <c r="L28" s="55">
        <v>0</v>
      </c>
      <c r="M28" s="189">
        <f>FD_Input_Final_Data!$V145</f>
        <v>93525</v>
      </c>
      <c r="N28" s="189">
        <f>FD_Input_Final_Data!$V145</f>
        <v>93525</v>
      </c>
      <c r="O28" s="189">
        <f>FD_Input_Final_Data!$V145</f>
        <v>93525</v>
      </c>
      <c r="P28" s="189">
        <f>FD_Input_Final_Data!$V145</f>
        <v>93525</v>
      </c>
      <c r="Q28" s="189">
        <f>FD_Input_Final_Data!$V145</f>
        <v>93525</v>
      </c>
      <c r="R28" s="189">
        <f>FD_Input_Final_Data!$V145</f>
        <v>93525</v>
      </c>
    </row>
    <row r="29" spans="1:19">
      <c r="B29" s="146" t="s">
        <v>116</v>
      </c>
      <c r="C29" s="56" t="s">
        <v>166</v>
      </c>
      <c r="D29" s="56" t="s">
        <v>156</v>
      </c>
      <c r="E29" s="56" t="s">
        <v>122</v>
      </c>
      <c r="F29" s="56" t="s">
        <v>157</v>
      </c>
      <c r="G29" s="184" t="s">
        <v>286</v>
      </c>
      <c r="H29" s="188" t="str">
        <f t="shared" si="0"/>
        <v>SRNOUT5_05_A_PR24_OFWAT</v>
      </c>
      <c r="I29" s="188" t="s">
        <v>139</v>
      </c>
      <c r="J29" s="35" t="s">
        <v>287</v>
      </c>
      <c r="K29" s="135" t="s">
        <v>288</v>
      </c>
      <c r="L29" s="55">
        <v>0</v>
      </c>
      <c r="M29" s="189">
        <f>FD_Input_Final_Data!$V146</f>
        <v>39729</v>
      </c>
      <c r="N29" s="189">
        <f>FD_Input_Final_Data!$V146</f>
        <v>39729</v>
      </c>
      <c r="O29" s="189">
        <f>FD_Input_Final_Data!$V146</f>
        <v>39729</v>
      </c>
      <c r="P29" s="189">
        <f>FD_Input_Final_Data!$V146</f>
        <v>39729</v>
      </c>
      <c r="Q29" s="189">
        <f>FD_Input_Final_Data!$V146</f>
        <v>39729</v>
      </c>
      <c r="R29" s="189">
        <f>FD_Input_Final_Data!$V146</f>
        <v>39729</v>
      </c>
    </row>
    <row r="30" spans="1:19">
      <c r="B30" s="146" t="s">
        <v>117</v>
      </c>
      <c r="C30" s="56" t="s">
        <v>167</v>
      </c>
      <c r="D30" s="56" t="s">
        <v>156</v>
      </c>
      <c r="E30" s="56" t="s">
        <v>122</v>
      </c>
      <c r="F30" s="56" t="s">
        <v>157</v>
      </c>
      <c r="G30" s="184" t="s">
        <v>286</v>
      </c>
      <c r="H30" s="188" t="str">
        <f t="shared" si="0"/>
        <v>TMSOUT5_05_A_PR24_OFWAT</v>
      </c>
      <c r="I30" s="188" t="s">
        <v>139</v>
      </c>
      <c r="J30" s="35" t="s">
        <v>287</v>
      </c>
      <c r="K30" s="135" t="s">
        <v>288</v>
      </c>
      <c r="L30" s="55">
        <v>0</v>
      </c>
      <c r="M30" s="189">
        <f>FD_Input_Final_Data!$V147</f>
        <v>108980</v>
      </c>
      <c r="N30" s="189">
        <f>FD_Input_Final_Data!$V147</f>
        <v>108980</v>
      </c>
      <c r="O30" s="189">
        <f>FD_Input_Final_Data!$V147</f>
        <v>108980</v>
      </c>
      <c r="P30" s="189">
        <f>FD_Input_Final_Data!$V147</f>
        <v>108980</v>
      </c>
      <c r="Q30" s="189">
        <f>FD_Input_Final_Data!$V147</f>
        <v>108980</v>
      </c>
      <c r="R30" s="189">
        <f>FD_Input_Final_Data!$V147</f>
        <v>108980</v>
      </c>
    </row>
    <row r="31" spans="1:19">
      <c r="B31" s="146" t="s">
        <v>118</v>
      </c>
      <c r="C31" s="56" t="s">
        <v>168</v>
      </c>
      <c r="D31" s="56" t="s">
        <v>156</v>
      </c>
      <c r="E31" s="56" t="s">
        <v>122</v>
      </c>
      <c r="F31" s="56" t="s">
        <v>157</v>
      </c>
      <c r="G31" s="184" t="s">
        <v>286</v>
      </c>
      <c r="H31" s="188" t="str">
        <f t="shared" si="0"/>
        <v>NWTOUT5_05_A_PR24_OFWAT</v>
      </c>
      <c r="I31" s="188" t="s">
        <v>139</v>
      </c>
      <c r="J31" s="35" t="s">
        <v>287</v>
      </c>
      <c r="K31" s="135" t="s">
        <v>288</v>
      </c>
      <c r="L31" s="55">
        <v>0</v>
      </c>
      <c r="M31" s="189">
        <f>FD_Input_Final_Data!$V148</f>
        <v>77339</v>
      </c>
      <c r="N31" s="189">
        <f>FD_Input_Final_Data!$V148</f>
        <v>77339</v>
      </c>
      <c r="O31" s="189">
        <f>FD_Input_Final_Data!$V148</f>
        <v>77339</v>
      </c>
      <c r="P31" s="189">
        <f>FD_Input_Final_Data!$V148</f>
        <v>77339</v>
      </c>
      <c r="Q31" s="189">
        <f>FD_Input_Final_Data!$V148</f>
        <v>77339</v>
      </c>
      <c r="R31" s="189">
        <f>FD_Input_Final_Data!$V148</f>
        <v>77339</v>
      </c>
    </row>
    <row r="32" spans="1:19">
      <c r="B32" s="146" t="s">
        <v>119</v>
      </c>
      <c r="C32" s="56" t="s">
        <v>169</v>
      </c>
      <c r="D32" s="56" t="s">
        <v>156</v>
      </c>
      <c r="E32" s="56" t="s">
        <v>122</v>
      </c>
      <c r="F32" s="56" t="s">
        <v>157</v>
      </c>
      <c r="G32" s="184" t="s">
        <v>286</v>
      </c>
      <c r="H32" s="188" t="str">
        <f t="shared" si="0"/>
        <v>WSXOUT5_05_A_PR24_OFWAT</v>
      </c>
      <c r="I32" s="188" t="s">
        <v>139</v>
      </c>
      <c r="J32" s="35" t="s">
        <v>287</v>
      </c>
      <c r="K32" s="135" t="s">
        <v>288</v>
      </c>
      <c r="L32" s="55">
        <v>0</v>
      </c>
      <c r="M32" s="189">
        <f>FD_Input_Final_Data!$V149</f>
        <v>34944</v>
      </c>
      <c r="N32" s="189">
        <f>FD_Input_Final_Data!$V149</f>
        <v>34944</v>
      </c>
      <c r="O32" s="189">
        <f>FD_Input_Final_Data!$V149</f>
        <v>34944</v>
      </c>
      <c r="P32" s="189">
        <f>FD_Input_Final_Data!$V149</f>
        <v>34944</v>
      </c>
      <c r="Q32" s="189">
        <f>FD_Input_Final_Data!$V149</f>
        <v>34944</v>
      </c>
      <c r="R32" s="189">
        <f>FD_Input_Final_Data!$V149</f>
        <v>34944</v>
      </c>
    </row>
    <row r="33" spans="2:18">
      <c r="B33" s="146" t="s">
        <v>120</v>
      </c>
      <c r="C33" s="56" t="s">
        <v>170</v>
      </c>
      <c r="D33" s="56" t="s">
        <v>156</v>
      </c>
      <c r="E33" s="56" t="s">
        <v>122</v>
      </c>
      <c r="F33" s="56" t="s">
        <v>157</v>
      </c>
      <c r="G33" s="184" t="s">
        <v>286</v>
      </c>
      <c r="H33" s="188" t="str">
        <f t="shared" si="0"/>
        <v>YKYOUT5_05_A_PR24_OFWAT</v>
      </c>
      <c r="I33" s="188" t="s">
        <v>139</v>
      </c>
      <c r="J33" s="35" t="s">
        <v>287</v>
      </c>
      <c r="K33" s="135" t="s">
        <v>288</v>
      </c>
      <c r="L33" s="55">
        <v>0</v>
      </c>
      <c r="M33" s="189">
        <f>FD_Input_Final_Data!$V150</f>
        <v>52263</v>
      </c>
      <c r="N33" s="189">
        <f>FD_Input_Final_Data!$V150</f>
        <v>52263</v>
      </c>
      <c r="O33" s="189">
        <f>FD_Input_Final_Data!$V150</f>
        <v>52263</v>
      </c>
      <c r="P33" s="189">
        <f>FD_Input_Final_Data!$V150</f>
        <v>52263</v>
      </c>
      <c r="Q33" s="189">
        <f>FD_Input_Final_Data!$V150</f>
        <v>52263</v>
      </c>
      <c r="R33" s="189">
        <f>FD_Input_Final_Data!$V150</f>
        <v>52263</v>
      </c>
    </row>
    <row r="34" spans="2:18">
      <c r="B34" s="146" t="s">
        <v>142</v>
      </c>
      <c r="C34" s="56" t="s">
        <v>171</v>
      </c>
      <c r="D34" s="56" t="s">
        <v>156</v>
      </c>
      <c r="E34" s="56" t="s">
        <v>122</v>
      </c>
      <c r="F34" s="56" t="s">
        <v>172</v>
      </c>
      <c r="G34" s="184" t="s">
        <v>286</v>
      </c>
      <c r="H34" s="188" t="str">
        <f t="shared" si="0"/>
        <v>AFWOUT5_05_A_PR24_OFWAT</v>
      </c>
      <c r="I34" s="188" t="s">
        <v>139</v>
      </c>
      <c r="J34" s="35" t="s">
        <v>287</v>
      </c>
      <c r="K34" s="135" t="s">
        <v>288</v>
      </c>
      <c r="L34" s="55">
        <v>0</v>
      </c>
      <c r="M34" s="158" t="str">
        <f>FD_Input_Final_Data!$V151</f>
        <v>##BLANK</v>
      </c>
      <c r="N34" s="158" t="str">
        <f>FD_Input_Final_Data!$V151</f>
        <v>##BLANK</v>
      </c>
      <c r="O34" s="158" t="str">
        <f>FD_Input_Final_Data!$V151</f>
        <v>##BLANK</v>
      </c>
      <c r="P34" s="158" t="str">
        <f>FD_Input_Final_Data!$V151</f>
        <v>##BLANK</v>
      </c>
      <c r="Q34" s="158" t="str">
        <f>FD_Input_Final_Data!$V151</f>
        <v>##BLANK</v>
      </c>
      <c r="R34" s="158" t="str">
        <f>FD_Input_Final_Data!$V151</f>
        <v>##BLANK</v>
      </c>
    </row>
    <row r="35" spans="2:18">
      <c r="B35" s="146" t="s">
        <v>143</v>
      </c>
      <c r="C35" s="56" t="s">
        <v>173</v>
      </c>
      <c r="D35" s="56" t="s">
        <v>156</v>
      </c>
      <c r="E35" s="56" t="s">
        <v>122</v>
      </c>
      <c r="F35" s="56" t="s">
        <v>172</v>
      </c>
      <c r="G35" s="184" t="s">
        <v>286</v>
      </c>
      <c r="H35" s="188" t="str">
        <f t="shared" si="0"/>
        <v>PRTOUT5_05_A_PR24_OFWAT</v>
      </c>
      <c r="I35" s="188" t="s">
        <v>139</v>
      </c>
      <c r="J35" s="35" t="s">
        <v>287</v>
      </c>
      <c r="K35" s="135" t="s">
        <v>288</v>
      </c>
      <c r="L35" s="55">
        <v>0</v>
      </c>
      <c r="M35" s="158" t="str">
        <f>FD_Input_Final_Data!$V152</f>
        <v>##BLANK</v>
      </c>
      <c r="N35" s="158" t="str">
        <f>FD_Input_Final_Data!$V152</f>
        <v>##BLANK</v>
      </c>
      <c r="O35" s="158" t="str">
        <f>FD_Input_Final_Data!$V152</f>
        <v>##BLANK</v>
      </c>
      <c r="P35" s="158" t="str">
        <f>FD_Input_Final_Data!$V152</f>
        <v>##BLANK</v>
      </c>
      <c r="Q35" s="158" t="str">
        <f>FD_Input_Final_Data!$V152</f>
        <v>##BLANK</v>
      </c>
      <c r="R35" s="158" t="str">
        <f>FD_Input_Final_Data!$V152</f>
        <v>##BLANK</v>
      </c>
    </row>
    <row r="36" spans="2:18">
      <c r="B36" s="146" t="s">
        <v>144</v>
      </c>
      <c r="C36" s="56" t="s">
        <v>174</v>
      </c>
      <c r="D36" s="56" t="s">
        <v>156</v>
      </c>
      <c r="E36" s="56" t="s">
        <v>122</v>
      </c>
      <c r="F36" s="56" t="s">
        <v>172</v>
      </c>
      <c r="G36" s="184" t="s">
        <v>286</v>
      </c>
      <c r="H36" s="188" t="str">
        <f t="shared" si="0"/>
        <v>SEWOUT5_05_A_PR24_OFWAT</v>
      </c>
      <c r="I36" s="188" t="s">
        <v>139</v>
      </c>
      <c r="J36" s="35" t="s">
        <v>287</v>
      </c>
      <c r="K36" s="135" t="s">
        <v>288</v>
      </c>
      <c r="L36" s="55">
        <v>0</v>
      </c>
      <c r="M36" s="158" t="str">
        <f>FD_Input_Final_Data!$V153</f>
        <v>##BLANK</v>
      </c>
      <c r="N36" s="158" t="str">
        <f>FD_Input_Final_Data!$V153</f>
        <v>##BLANK</v>
      </c>
      <c r="O36" s="158" t="str">
        <f>FD_Input_Final_Data!$V153</f>
        <v>##BLANK</v>
      </c>
      <c r="P36" s="158" t="str">
        <f>FD_Input_Final_Data!$V153</f>
        <v>##BLANK</v>
      </c>
      <c r="Q36" s="158" t="str">
        <f>FD_Input_Final_Data!$V153</f>
        <v>##BLANK</v>
      </c>
      <c r="R36" s="158" t="str">
        <f>FD_Input_Final_Data!$V153</f>
        <v>##BLANK</v>
      </c>
    </row>
    <row r="37" spans="2:18">
      <c r="B37" s="146" t="s">
        <v>145</v>
      </c>
      <c r="C37" s="56" t="s">
        <v>175</v>
      </c>
      <c r="D37" s="56" t="s">
        <v>156</v>
      </c>
      <c r="E37" s="56" t="s">
        <v>122</v>
      </c>
      <c r="F37" s="56" t="s">
        <v>172</v>
      </c>
      <c r="G37" s="184" t="s">
        <v>286</v>
      </c>
      <c r="H37" s="188" t="str">
        <f t="shared" si="0"/>
        <v>SSCOUT5_05_A_PR24_OFWAT</v>
      </c>
      <c r="I37" s="188" t="s">
        <v>139</v>
      </c>
      <c r="J37" s="35" t="s">
        <v>287</v>
      </c>
      <c r="K37" s="135" t="s">
        <v>288</v>
      </c>
      <c r="L37" s="55">
        <v>0</v>
      </c>
      <c r="M37" s="158" t="str">
        <f>FD_Input_Final_Data!$V154</f>
        <v>##BLANK</v>
      </c>
      <c r="N37" s="158" t="str">
        <f>FD_Input_Final_Data!$V154</f>
        <v>##BLANK</v>
      </c>
      <c r="O37" s="158" t="str">
        <f>FD_Input_Final_Data!$V154</f>
        <v>##BLANK</v>
      </c>
      <c r="P37" s="158" t="str">
        <f>FD_Input_Final_Data!$V154</f>
        <v>##BLANK</v>
      </c>
      <c r="Q37" s="158" t="str">
        <f>FD_Input_Final_Data!$V154</f>
        <v>##BLANK</v>
      </c>
      <c r="R37" s="158" t="str">
        <f>FD_Input_Final_Data!$V154</f>
        <v>##BLANK</v>
      </c>
    </row>
    <row r="38" spans="2:18">
      <c r="B38" s="146" t="s">
        <v>146</v>
      </c>
      <c r="C38" s="56" t="s">
        <v>176</v>
      </c>
      <c r="D38" s="56" t="s">
        <v>156</v>
      </c>
      <c r="E38" s="56" t="s">
        <v>122</v>
      </c>
      <c r="F38" s="56" t="s">
        <v>172</v>
      </c>
      <c r="G38" s="184" t="s">
        <v>286</v>
      </c>
      <c r="H38" s="188" t="str">
        <f t="shared" si="0"/>
        <v>SESOUT5_05_A_PR24_OFWAT</v>
      </c>
      <c r="I38" s="188" t="s">
        <v>139</v>
      </c>
      <c r="J38" s="35" t="s">
        <v>287</v>
      </c>
      <c r="K38" s="135" t="s">
        <v>288</v>
      </c>
      <c r="L38" s="55">
        <v>0</v>
      </c>
      <c r="M38" s="158" t="str">
        <f>FD_Input_Final_Data!$V155</f>
        <v>##BLANK</v>
      </c>
      <c r="N38" s="158" t="str">
        <f>FD_Input_Final_Data!$V155</f>
        <v>##BLANK</v>
      </c>
      <c r="O38" s="158" t="str">
        <f>FD_Input_Final_Data!$V155</f>
        <v>##BLANK</v>
      </c>
      <c r="P38" s="158" t="str">
        <f>FD_Input_Final_Data!$V155</f>
        <v>##BLANK</v>
      </c>
      <c r="Q38" s="158" t="str">
        <f>FD_Input_Final_Data!$V155</f>
        <v>##BLANK</v>
      </c>
      <c r="R38" s="158" t="str">
        <f>FD_Input_Final_Data!$V155</f>
        <v>##BLANK</v>
      </c>
    </row>
    <row r="39" spans="2:18">
      <c r="B39" s="146" t="s">
        <v>114</v>
      </c>
      <c r="C39" s="56" t="s">
        <v>177</v>
      </c>
      <c r="D39" s="56" t="s">
        <v>156</v>
      </c>
      <c r="E39" s="56" t="s">
        <v>122</v>
      </c>
      <c r="F39" s="56" t="s">
        <v>157</v>
      </c>
      <c r="G39" s="184" t="s">
        <v>286</v>
      </c>
      <c r="H39" s="188" t="str">
        <f t="shared" si="0"/>
        <v>SWBOUT5_05_A_PR24_OFWAT</v>
      </c>
      <c r="I39" s="188" t="s">
        <v>139</v>
      </c>
      <c r="J39" s="35" t="s">
        <v>287</v>
      </c>
      <c r="K39" s="135" t="s">
        <v>288</v>
      </c>
      <c r="L39" s="55">
        <v>0</v>
      </c>
      <c r="M39" s="189">
        <f>FD_Input_Final_Data!$V156</f>
        <v>22712</v>
      </c>
      <c r="N39" s="189">
        <f>FD_Input_Final_Data!$V156</f>
        <v>22712</v>
      </c>
      <c r="O39" s="189">
        <f>FD_Input_Final_Data!$V156</f>
        <v>22712</v>
      </c>
      <c r="P39" s="189">
        <f>FD_Input_Final_Data!$V156</f>
        <v>22712</v>
      </c>
      <c r="Q39" s="189">
        <f>FD_Input_Final_Data!$V156</f>
        <v>22712</v>
      </c>
      <c r="R39" s="189">
        <f>FD_Input_Final_Data!$V156</f>
        <v>22712</v>
      </c>
    </row>
    <row r="40" spans="2:18">
      <c r="B40" s="146" t="s">
        <v>147</v>
      </c>
      <c r="C40" s="56" t="s">
        <v>178</v>
      </c>
      <c r="D40" s="56" t="s">
        <v>156</v>
      </c>
      <c r="E40" s="56" t="s">
        <v>122</v>
      </c>
      <c r="F40" s="56" t="s">
        <v>172</v>
      </c>
      <c r="G40" s="184" t="s">
        <v>286</v>
      </c>
      <c r="H40" s="188" t="str">
        <f t="shared" si="0"/>
        <v>BRLOUT5_05_A_PR24_OFWAT</v>
      </c>
      <c r="I40" s="188" t="s">
        <v>139</v>
      </c>
      <c r="J40" s="35" t="s">
        <v>287</v>
      </c>
      <c r="K40" s="135" t="s">
        <v>288</v>
      </c>
      <c r="L40" s="55">
        <v>0</v>
      </c>
      <c r="M40" s="158" t="str">
        <f>FD_Input_Final_Data!$V157</f>
        <v>##BLANK</v>
      </c>
      <c r="N40" s="158" t="str">
        <f>FD_Input_Final_Data!$V157</f>
        <v>##BLANK</v>
      </c>
      <c r="O40" s="158" t="str">
        <f>FD_Input_Final_Data!$V157</f>
        <v>##BLANK</v>
      </c>
      <c r="P40" s="158" t="str">
        <f>FD_Input_Final_Data!$V157</f>
        <v>##BLANK</v>
      </c>
      <c r="Q40" s="158" t="str">
        <f>FD_Input_Final_Data!$V157</f>
        <v>##BLANK</v>
      </c>
      <c r="R40" s="158" t="str">
        <f>FD_Input_Final_Data!$V157</f>
        <v>##BLANK</v>
      </c>
    </row>
    <row r="41" spans="2:18">
      <c r="B41" s="172" t="s">
        <v>80</v>
      </c>
      <c r="C41" s="56" t="s">
        <v>155</v>
      </c>
      <c r="D41" s="56" t="s">
        <v>156</v>
      </c>
      <c r="E41" s="56" t="s">
        <v>122</v>
      </c>
      <c r="F41" s="56" t="s">
        <v>157</v>
      </c>
      <c r="G41" s="153" t="s">
        <v>289</v>
      </c>
      <c r="H41" s="188" t="str">
        <f t="shared" si="0"/>
        <v>ANHOUT5_05_J_PR24_OFWAT</v>
      </c>
      <c r="I41" s="188" t="s">
        <v>139</v>
      </c>
      <c r="J41" s="185" t="s">
        <v>290</v>
      </c>
      <c r="K41" s="135" t="s">
        <v>150</v>
      </c>
      <c r="L41" s="55">
        <v>0</v>
      </c>
      <c r="M41" s="18">
        <f t="shared" ref="M41:R41" si="1">IFERROR(ROUND(M7*M24/10000,0),"##BLANK")</f>
        <v>223</v>
      </c>
      <c r="N41" s="18">
        <f t="shared" si="1"/>
        <v>210</v>
      </c>
      <c r="O41" s="18">
        <f t="shared" si="1"/>
        <v>196</v>
      </c>
      <c r="P41" s="18">
        <f t="shared" si="1"/>
        <v>183</v>
      </c>
      <c r="Q41" s="18">
        <f t="shared" si="1"/>
        <v>170</v>
      </c>
      <c r="R41" s="18">
        <f t="shared" si="1"/>
        <v>156</v>
      </c>
    </row>
    <row r="42" spans="2:18">
      <c r="B42" s="146" t="s">
        <v>110</v>
      </c>
      <c r="C42" s="56" t="s">
        <v>161</v>
      </c>
      <c r="D42" s="56" t="s">
        <v>162</v>
      </c>
      <c r="E42" s="56" t="s">
        <v>122</v>
      </c>
      <c r="F42" s="56" t="s">
        <v>157</v>
      </c>
      <c r="G42" s="153" t="s">
        <v>289</v>
      </c>
      <c r="H42" s="188" t="str">
        <f t="shared" si="0"/>
        <v>WSHOUT5_05_J_PR24_OFWAT</v>
      </c>
      <c r="I42" s="188" t="s">
        <v>139</v>
      </c>
      <c r="J42" s="185" t="s">
        <v>290</v>
      </c>
      <c r="K42" s="135" t="s">
        <v>150</v>
      </c>
      <c r="L42" s="55">
        <v>0</v>
      </c>
      <c r="M42" s="18">
        <f t="shared" ref="M42:R42" si="2">IFERROR(ROUND(M8*M25/10000,0),"##BLANK")</f>
        <v>96</v>
      </c>
      <c r="N42" s="18">
        <f t="shared" si="2"/>
        <v>91</v>
      </c>
      <c r="O42" s="18">
        <f t="shared" si="2"/>
        <v>85</v>
      </c>
      <c r="P42" s="18">
        <f t="shared" si="2"/>
        <v>79</v>
      </c>
      <c r="Q42" s="18">
        <f t="shared" si="2"/>
        <v>73</v>
      </c>
      <c r="R42" s="18">
        <f t="shared" si="2"/>
        <v>68</v>
      </c>
    </row>
    <row r="43" spans="2:18">
      <c r="B43" s="146" t="s">
        <v>111</v>
      </c>
      <c r="C43" s="56" t="s">
        <v>163</v>
      </c>
      <c r="D43" s="56" t="s">
        <v>162</v>
      </c>
      <c r="E43" s="56" t="s">
        <v>122</v>
      </c>
      <c r="F43" s="56" t="s">
        <v>157</v>
      </c>
      <c r="G43" s="153" t="s">
        <v>289</v>
      </c>
      <c r="H43" s="188" t="str">
        <f t="shared" si="0"/>
        <v>HDDOUT5_05_J_PR24_OFWAT</v>
      </c>
      <c r="I43" s="188" t="s">
        <v>139</v>
      </c>
      <c r="J43" s="185" t="s">
        <v>290</v>
      </c>
      <c r="K43" s="135" t="s">
        <v>150</v>
      </c>
      <c r="L43" s="55">
        <v>0</v>
      </c>
      <c r="M43" s="18">
        <f t="shared" ref="M43:R43" si="3">IFERROR(ROUND(M9*M26/10000,0),"##BLANK")</f>
        <v>3</v>
      </c>
      <c r="N43" s="18">
        <f t="shared" si="3"/>
        <v>3</v>
      </c>
      <c r="O43" s="18">
        <f t="shared" si="3"/>
        <v>3</v>
      </c>
      <c r="P43" s="18">
        <f t="shared" si="3"/>
        <v>3</v>
      </c>
      <c r="Q43" s="18">
        <f t="shared" si="3"/>
        <v>3</v>
      </c>
      <c r="R43" s="18">
        <f t="shared" si="3"/>
        <v>3</v>
      </c>
    </row>
    <row r="44" spans="2:18">
      <c r="B44" s="146" t="s">
        <v>112</v>
      </c>
      <c r="C44" s="56" t="s">
        <v>164</v>
      </c>
      <c r="D44" s="56" t="s">
        <v>156</v>
      </c>
      <c r="E44" s="56" t="s">
        <v>122</v>
      </c>
      <c r="F44" s="56" t="s">
        <v>157</v>
      </c>
      <c r="G44" s="153" t="s">
        <v>289</v>
      </c>
      <c r="H44" s="188" t="str">
        <f t="shared" si="0"/>
        <v>NESOUT5_05_J_PR24_OFWAT</v>
      </c>
      <c r="I44" s="188" t="s">
        <v>139</v>
      </c>
      <c r="J44" s="185" t="s">
        <v>290</v>
      </c>
      <c r="K44" s="135" t="s">
        <v>150</v>
      </c>
      <c r="L44" s="55">
        <v>0</v>
      </c>
      <c r="M44" s="18">
        <f t="shared" ref="M44:R44" si="4">IFERROR(ROUND(M10*M27/10000,0),"##BLANK")</f>
        <v>88</v>
      </c>
      <c r="N44" s="18">
        <f t="shared" si="4"/>
        <v>82</v>
      </c>
      <c r="O44" s="18">
        <f t="shared" si="4"/>
        <v>77</v>
      </c>
      <c r="P44" s="18">
        <f t="shared" si="4"/>
        <v>72</v>
      </c>
      <c r="Q44" s="18">
        <f t="shared" si="4"/>
        <v>67</v>
      </c>
      <c r="R44" s="18">
        <f t="shared" si="4"/>
        <v>61</v>
      </c>
    </row>
    <row r="45" spans="2:18">
      <c r="B45" s="146" t="s">
        <v>113</v>
      </c>
      <c r="C45" s="56" t="s">
        <v>165</v>
      </c>
      <c r="D45" s="56" t="s">
        <v>156</v>
      </c>
      <c r="E45" s="56" t="s">
        <v>122</v>
      </c>
      <c r="F45" s="56" t="s">
        <v>157</v>
      </c>
      <c r="G45" s="153" t="s">
        <v>289</v>
      </c>
      <c r="H45" s="188" t="str">
        <f t="shared" si="0"/>
        <v>SVEOUT5_05_J_PR24_OFWAT</v>
      </c>
      <c r="I45" s="188" t="s">
        <v>139</v>
      </c>
      <c r="J45" s="185" t="s">
        <v>290</v>
      </c>
      <c r="K45" s="135" t="s">
        <v>150</v>
      </c>
      <c r="L45" s="55">
        <v>0</v>
      </c>
      <c r="M45" s="18">
        <f t="shared" ref="M45:R45" si="5">IFERROR(ROUND(M11*M28/10000,0),"##BLANK")</f>
        <v>249</v>
      </c>
      <c r="N45" s="18">
        <f t="shared" si="5"/>
        <v>234</v>
      </c>
      <c r="O45" s="18">
        <f t="shared" si="5"/>
        <v>219</v>
      </c>
      <c r="P45" s="18">
        <f t="shared" si="5"/>
        <v>204</v>
      </c>
      <c r="Q45" s="18">
        <f t="shared" si="5"/>
        <v>189</v>
      </c>
      <c r="R45" s="18">
        <f t="shared" si="5"/>
        <v>174</v>
      </c>
    </row>
    <row r="46" spans="2:18">
      <c r="B46" s="146" t="s">
        <v>116</v>
      </c>
      <c r="C46" s="56" t="s">
        <v>166</v>
      </c>
      <c r="D46" s="56" t="s">
        <v>156</v>
      </c>
      <c r="E46" s="56" t="s">
        <v>122</v>
      </c>
      <c r="F46" s="56" t="s">
        <v>157</v>
      </c>
      <c r="G46" s="153" t="s">
        <v>289</v>
      </c>
      <c r="H46" s="188" t="str">
        <f t="shared" si="0"/>
        <v>SRNOUT5_05_J_PR24_OFWAT</v>
      </c>
      <c r="I46" s="188" t="s">
        <v>139</v>
      </c>
      <c r="J46" s="185" t="s">
        <v>290</v>
      </c>
      <c r="K46" s="135" t="s">
        <v>150</v>
      </c>
      <c r="L46" s="55">
        <v>0</v>
      </c>
      <c r="M46" s="18">
        <f>IFERROR(ROUND(M12*M29/10000,0),"##BLANK")</f>
        <v>116</v>
      </c>
      <c r="N46" s="18">
        <f t="shared" ref="N46:R46" si="6">IFERROR(ROUND(N12*N29/10000,0),"##BLANK")</f>
        <v>109</v>
      </c>
      <c r="O46" s="18">
        <f t="shared" si="6"/>
        <v>102</v>
      </c>
      <c r="P46" s="18">
        <f t="shared" si="6"/>
        <v>95</v>
      </c>
      <c r="Q46" s="18">
        <f t="shared" si="6"/>
        <v>88</v>
      </c>
      <c r="R46" s="18">
        <f t="shared" si="6"/>
        <v>81</v>
      </c>
    </row>
    <row r="47" spans="2:18">
      <c r="B47" s="146" t="s">
        <v>117</v>
      </c>
      <c r="C47" s="56" t="s">
        <v>167</v>
      </c>
      <c r="D47" s="56" t="s">
        <v>156</v>
      </c>
      <c r="E47" s="56" t="s">
        <v>122</v>
      </c>
      <c r="F47" s="56" t="s">
        <v>157</v>
      </c>
      <c r="G47" s="153" t="s">
        <v>289</v>
      </c>
      <c r="H47" s="188" t="str">
        <f t="shared" si="0"/>
        <v>TMSOUT5_05_J_PR24_OFWAT</v>
      </c>
      <c r="I47" s="188" t="s">
        <v>139</v>
      </c>
      <c r="J47" s="185" t="s">
        <v>290</v>
      </c>
      <c r="K47" s="135" t="s">
        <v>150</v>
      </c>
      <c r="L47" s="55">
        <v>0</v>
      </c>
      <c r="M47" s="18">
        <f t="shared" ref="M47:R47" si="7">IFERROR(ROUND(M13*M30/10000,0),"##BLANK")</f>
        <v>290</v>
      </c>
      <c r="N47" s="18">
        <f t="shared" si="7"/>
        <v>273</v>
      </c>
      <c r="O47" s="18">
        <f t="shared" si="7"/>
        <v>255</v>
      </c>
      <c r="P47" s="18">
        <f t="shared" si="7"/>
        <v>238</v>
      </c>
      <c r="Q47" s="18">
        <f t="shared" si="7"/>
        <v>220</v>
      </c>
      <c r="R47" s="18">
        <f t="shared" si="7"/>
        <v>203</v>
      </c>
    </row>
    <row r="48" spans="2:18">
      <c r="B48" s="146" t="s">
        <v>118</v>
      </c>
      <c r="C48" s="56" t="s">
        <v>168</v>
      </c>
      <c r="D48" s="56" t="s">
        <v>156</v>
      </c>
      <c r="E48" s="56" t="s">
        <v>122</v>
      </c>
      <c r="F48" s="56" t="s">
        <v>157</v>
      </c>
      <c r="G48" s="153" t="s">
        <v>289</v>
      </c>
      <c r="H48" s="188" t="str">
        <f t="shared" si="0"/>
        <v>NWTOUT5_05_J_PR24_OFWAT</v>
      </c>
      <c r="I48" s="188" t="s">
        <v>139</v>
      </c>
      <c r="J48" s="185" t="s">
        <v>290</v>
      </c>
      <c r="K48" s="135" t="s">
        <v>150</v>
      </c>
      <c r="L48" s="55">
        <v>0</v>
      </c>
      <c r="M48" s="18">
        <f t="shared" ref="M48:R48" si="8">IFERROR(ROUND(M14*M31/10000,0),"##BLANK")</f>
        <v>206</v>
      </c>
      <c r="N48" s="18">
        <f t="shared" si="8"/>
        <v>193</v>
      </c>
      <c r="O48" s="18">
        <f t="shared" si="8"/>
        <v>181</v>
      </c>
      <c r="P48" s="18">
        <f t="shared" si="8"/>
        <v>169</v>
      </c>
      <c r="Q48" s="18">
        <f t="shared" si="8"/>
        <v>156</v>
      </c>
      <c r="R48" s="18">
        <f t="shared" si="8"/>
        <v>144</v>
      </c>
    </row>
    <row r="49" spans="2:18">
      <c r="B49" s="146" t="s">
        <v>119</v>
      </c>
      <c r="C49" s="56" t="s">
        <v>169</v>
      </c>
      <c r="D49" s="56" t="s">
        <v>156</v>
      </c>
      <c r="E49" s="56" t="s">
        <v>122</v>
      </c>
      <c r="F49" s="56" t="s">
        <v>157</v>
      </c>
      <c r="G49" s="153" t="s">
        <v>289</v>
      </c>
      <c r="H49" s="188" t="str">
        <f t="shared" si="0"/>
        <v>WSXOUT5_05_J_PR24_OFWAT</v>
      </c>
      <c r="I49" s="188" t="s">
        <v>139</v>
      </c>
      <c r="J49" s="185" t="s">
        <v>290</v>
      </c>
      <c r="K49" s="135" t="s">
        <v>150</v>
      </c>
      <c r="L49" s="55">
        <v>0</v>
      </c>
      <c r="M49" s="18">
        <f t="shared" ref="M49:R49" si="9">IFERROR(ROUND(M15*M32/10000,0),"##BLANK")</f>
        <v>102</v>
      </c>
      <c r="N49" s="18">
        <f t="shared" si="9"/>
        <v>96</v>
      </c>
      <c r="O49" s="18">
        <f t="shared" si="9"/>
        <v>90</v>
      </c>
      <c r="P49" s="18">
        <f t="shared" si="9"/>
        <v>84</v>
      </c>
      <c r="Q49" s="18">
        <f t="shared" si="9"/>
        <v>78</v>
      </c>
      <c r="R49" s="18">
        <f t="shared" si="9"/>
        <v>71</v>
      </c>
    </row>
    <row r="50" spans="2:18">
      <c r="B50" s="146" t="s">
        <v>120</v>
      </c>
      <c r="C50" s="56" t="s">
        <v>170</v>
      </c>
      <c r="D50" s="56" t="s">
        <v>156</v>
      </c>
      <c r="E50" s="56" t="s">
        <v>122</v>
      </c>
      <c r="F50" s="56" t="s">
        <v>157</v>
      </c>
      <c r="G50" s="153" t="s">
        <v>289</v>
      </c>
      <c r="H50" s="188" t="str">
        <f t="shared" si="0"/>
        <v>YKYOUT5_05_J_PR24_OFWAT</v>
      </c>
      <c r="I50" s="188" t="s">
        <v>139</v>
      </c>
      <c r="J50" s="185" t="s">
        <v>290</v>
      </c>
      <c r="K50" s="135" t="s">
        <v>150</v>
      </c>
      <c r="L50" s="55">
        <v>0</v>
      </c>
      <c r="M50" s="18">
        <f t="shared" ref="M50:R50" si="10">IFERROR(ROUND(M16*M33/10000,0),"##BLANK")</f>
        <v>139</v>
      </c>
      <c r="N50" s="18">
        <f t="shared" si="10"/>
        <v>131</v>
      </c>
      <c r="O50" s="18">
        <f t="shared" si="10"/>
        <v>122</v>
      </c>
      <c r="P50" s="18">
        <f t="shared" si="10"/>
        <v>114</v>
      </c>
      <c r="Q50" s="18">
        <f t="shared" si="10"/>
        <v>106</v>
      </c>
      <c r="R50" s="18">
        <f t="shared" si="10"/>
        <v>97</v>
      </c>
    </row>
    <row r="51" spans="2:18">
      <c r="B51" s="146" t="s">
        <v>142</v>
      </c>
      <c r="C51" s="56" t="s">
        <v>171</v>
      </c>
      <c r="D51" s="56" t="s">
        <v>156</v>
      </c>
      <c r="E51" s="56" t="s">
        <v>122</v>
      </c>
      <c r="F51" s="56" t="s">
        <v>172</v>
      </c>
      <c r="G51" s="153" t="s">
        <v>289</v>
      </c>
      <c r="H51" s="188" t="str">
        <f t="shared" si="0"/>
        <v>AFWOUT5_05_J_PR24_OFWAT</v>
      </c>
      <c r="I51" s="188" t="s">
        <v>139</v>
      </c>
      <c r="J51" s="185" t="s">
        <v>290</v>
      </c>
      <c r="K51" s="135" t="s">
        <v>150</v>
      </c>
      <c r="L51" s="55">
        <v>0</v>
      </c>
      <c r="M51" s="158" t="str">
        <f t="shared" ref="M51:R51" si="11">IFERROR(ROUND(M17*M34/10000,0),"##BLANK")</f>
        <v>##BLANK</v>
      </c>
      <c r="N51" s="158" t="str">
        <f t="shared" si="11"/>
        <v>##BLANK</v>
      </c>
      <c r="O51" s="158" t="str">
        <f t="shared" si="11"/>
        <v>##BLANK</v>
      </c>
      <c r="P51" s="158" t="str">
        <f t="shared" si="11"/>
        <v>##BLANK</v>
      </c>
      <c r="Q51" s="158" t="str">
        <f t="shared" si="11"/>
        <v>##BLANK</v>
      </c>
      <c r="R51" s="158" t="str">
        <f t="shared" si="11"/>
        <v>##BLANK</v>
      </c>
    </row>
    <row r="52" spans="2:18">
      <c r="B52" s="146" t="s">
        <v>143</v>
      </c>
      <c r="C52" s="56" t="s">
        <v>173</v>
      </c>
      <c r="D52" s="56" t="s">
        <v>156</v>
      </c>
      <c r="E52" s="56" t="s">
        <v>122</v>
      </c>
      <c r="F52" s="56" t="s">
        <v>172</v>
      </c>
      <c r="G52" s="153" t="s">
        <v>289</v>
      </c>
      <c r="H52" s="188" t="str">
        <f t="shared" si="0"/>
        <v>PRTOUT5_05_J_PR24_OFWAT</v>
      </c>
      <c r="I52" s="188" t="s">
        <v>139</v>
      </c>
      <c r="J52" s="185" t="s">
        <v>290</v>
      </c>
      <c r="K52" s="135" t="s">
        <v>150</v>
      </c>
      <c r="L52" s="55">
        <v>0</v>
      </c>
      <c r="M52" s="158" t="str">
        <f t="shared" ref="M52:R52" si="12">IFERROR(ROUND(M18*M35/10000,0),"##BLANK")</f>
        <v>##BLANK</v>
      </c>
      <c r="N52" s="158" t="str">
        <f t="shared" si="12"/>
        <v>##BLANK</v>
      </c>
      <c r="O52" s="158" t="str">
        <f t="shared" si="12"/>
        <v>##BLANK</v>
      </c>
      <c r="P52" s="158" t="str">
        <f t="shared" si="12"/>
        <v>##BLANK</v>
      </c>
      <c r="Q52" s="158" t="str">
        <f t="shared" si="12"/>
        <v>##BLANK</v>
      </c>
      <c r="R52" s="158" t="str">
        <f t="shared" si="12"/>
        <v>##BLANK</v>
      </c>
    </row>
    <row r="53" spans="2:18">
      <c r="B53" s="146" t="s">
        <v>144</v>
      </c>
      <c r="C53" s="56" t="s">
        <v>174</v>
      </c>
      <c r="D53" s="56" t="s">
        <v>156</v>
      </c>
      <c r="E53" s="56" t="s">
        <v>122</v>
      </c>
      <c r="F53" s="56" t="s">
        <v>172</v>
      </c>
      <c r="G53" s="153" t="s">
        <v>289</v>
      </c>
      <c r="H53" s="188" t="str">
        <f t="shared" si="0"/>
        <v>SEWOUT5_05_J_PR24_OFWAT</v>
      </c>
      <c r="I53" s="188" t="s">
        <v>139</v>
      </c>
      <c r="J53" s="185" t="s">
        <v>290</v>
      </c>
      <c r="K53" s="135" t="s">
        <v>150</v>
      </c>
      <c r="L53" s="55">
        <v>0</v>
      </c>
      <c r="M53" s="158" t="str">
        <f t="shared" ref="M53:R53" si="13">IFERROR(ROUND(M19*M36/10000,0),"##BLANK")</f>
        <v>##BLANK</v>
      </c>
      <c r="N53" s="158" t="str">
        <f t="shared" si="13"/>
        <v>##BLANK</v>
      </c>
      <c r="O53" s="158" t="str">
        <f t="shared" si="13"/>
        <v>##BLANK</v>
      </c>
      <c r="P53" s="158" t="str">
        <f t="shared" si="13"/>
        <v>##BLANK</v>
      </c>
      <c r="Q53" s="158" t="str">
        <f t="shared" si="13"/>
        <v>##BLANK</v>
      </c>
      <c r="R53" s="158" t="str">
        <f t="shared" si="13"/>
        <v>##BLANK</v>
      </c>
    </row>
    <row r="54" spans="2:18">
      <c r="B54" s="146" t="s">
        <v>145</v>
      </c>
      <c r="C54" s="56" t="s">
        <v>175</v>
      </c>
      <c r="D54" s="56" t="s">
        <v>156</v>
      </c>
      <c r="E54" s="56" t="s">
        <v>122</v>
      </c>
      <c r="F54" s="56" t="s">
        <v>172</v>
      </c>
      <c r="G54" s="153" t="s">
        <v>289</v>
      </c>
      <c r="H54" s="188" t="str">
        <f t="shared" si="0"/>
        <v>SSCOUT5_05_J_PR24_OFWAT</v>
      </c>
      <c r="I54" s="188" t="s">
        <v>139</v>
      </c>
      <c r="J54" s="185" t="s">
        <v>290</v>
      </c>
      <c r="K54" s="135" t="s">
        <v>150</v>
      </c>
      <c r="L54" s="55">
        <v>0</v>
      </c>
      <c r="M54" s="158" t="str">
        <f t="shared" ref="M54:R54" si="14">IFERROR(ROUND(M20*M37/10000,0),"##BLANK")</f>
        <v>##BLANK</v>
      </c>
      <c r="N54" s="158" t="str">
        <f t="shared" si="14"/>
        <v>##BLANK</v>
      </c>
      <c r="O54" s="158" t="str">
        <f t="shared" si="14"/>
        <v>##BLANK</v>
      </c>
      <c r="P54" s="158" t="str">
        <f t="shared" si="14"/>
        <v>##BLANK</v>
      </c>
      <c r="Q54" s="158" t="str">
        <f t="shared" si="14"/>
        <v>##BLANK</v>
      </c>
      <c r="R54" s="158" t="str">
        <f t="shared" si="14"/>
        <v>##BLANK</v>
      </c>
    </row>
    <row r="55" spans="2:18">
      <c r="B55" s="146" t="s">
        <v>146</v>
      </c>
      <c r="C55" s="56" t="s">
        <v>176</v>
      </c>
      <c r="D55" s="56" t="s">
        <v>156</v>
      </c>
      <c r="E55" s="56" t="s">
        <v>122</v>
      </c>
      <c r="F55" s="56" t="s">
        <v>172</v>
      </c>
      <c r="G55" s="153" t="s">
        <v>289</v>
      </c>
      <c r="H55" s="188" t="str">
        <f t="shared" si="0"/>
        <v>SESOUT5_05_J_PR24_OFWAT</v>
      </c>
      <c r="I55" s="188" t="s">
        <v>139</v>
      </c>
      <c r="J55" s="185" t="s">
        <v>290</v>
      </c>
      <c r="K55" s="135" t="s">
        <v>150</v>
      </c>
      <c r="L55" s="55">
        <v>0</v>
      </c>
      <c r="M55" s="158" t="str">
        <f t="shared" ref="M55:R55" si="15">IFERROR(ROUND(M21*M38/10000,0),"##BLANK")</f>
        <v>##BLANK</v>
      </c>
      <c r="N55" s="158" t="str">
        <f t="shared" si="15"/>
        <v>##BLANK</v>
      </c>
      <c r="O55" s="158" t="str">
        <f t="shared" si="15"/>
        <v>##BLANK</v>
      </c>
      <c r="P55" s="158" t="str">
        <f t="shared" si="15"/>
        <v>##BLANK</v>
      </c>
      <c r="Q55" s="158" t="str">
        <f t="shared" si="15"/>
        <v>##BLANK</v>
      </c>
      <c r="R55" s="158" t="str">
        <f t="shared" si="15"/>
        <v>##BLANK</v>
      </c>
    </row>
    <row r="56" spans="2:18">
      <c r="B56" s="146" t="s">
        <v>114</v>
      </c>
      <c r="C56" s="56" t="s">
        <v>177</v>
      </c>
      <c r="D56" s="56" t="s">
        <v>156</v>
      </c>
      <c r="E56" s="56" t="s">
        <v>122</v>
      </c>
      <c r="F56" s="56" t="s">
        <v>157</v>
      </c>
      <c r="G56" s="153" t="s">
        <v>289</v>
      </c>
      <c r="H56" s="188" t="str">
        <f t="shared" si="0"/>
        <v>SWBOUT5_05_J_PR24_OFWAT</v>
      </c>
      <c r="I56" s="188" t="s">
        <v>139</v>
      </c>
      <c r="J56" s="185" t="s">
        <v>290</v>
      </c>
      <c r="K56" s="135" t="s">
        <v>150</v>
      </c>
      <c r="L56" s="55">
        <v>0</v>
      </c>
      <c r="M56" s="18">
        <f t="shared" ref="M56:R56" si="16">IFERROR(ROUND(M22*M39/10000,0),"##BLANK")</f>
        <v>60</v>
      </c>
      <c r="N56" s="18">
        <f t="shared" si="16"/>
        <v>57</v>
      </c>
      <c r="O56" s="18">
        <f t="shared" si="16"/>
        <v>53</v>
      </c>
      <c r="P56" s="18">
        <f t="shared" si="16"/>
        <v>50</v>
      </c>
      <c r="Q56" s="18">
        <f t="shared" si="16"/>
        <v>46</v>
      </c>
      <c r="R56" s="18">
        <f t="shared" si="16"/>
        <v>42</v>
      </c>
    </row>
    <row r="57" spans="2:18">
      <c r="B57" s="146" t="s">
        <v>147</v>
      </c>
      <c r="C57" s="56" t="s">
        <v>178</v>
      </c>
      <c r="D57" s="56" t="s">
        <v>156</v>
      </c>
      <c r="E57" s="56" t="s">
        <v>122</v>
      </c>
      <c r="F57" s="56" t="s">
        <v>172</v>
      </c>
      <c r="G57" s="153" t="s">
        <v>289</v>
      </c>
      <c r="H57" s="188" t="str">
        <f t="shared" si="0"/>
        <v>BRLOUT5_05_J_PR24_OFWAT</v>
      </c>
      <c r="I57" s="188" t="s">
        <v>139</v>
      </c>
      <c r="J57" s="185" t="s">
        <v>290</v>
      </c>
      <c r="K57" s="135" t="s">
        <v>150</v>
      </c>
      <c r="L57" s="55">
        <v>0</v>
      </c>
      <c r="M57" s="158" t="str">
        <f t="shared" ref="M57:R57" si="17">IFERROR(ROUND(M23*M40/10000,0),"##BLANK")</f>
        <v>##BLANK</v>
      </c>
      <c r="N57" s="158" t="str">
        <f t="shared" si="17"/>
        <v>##BLANK</v>
      </c>
      <c r="O57" s="158" t="str">
        <f t="shared" si="17"/>
        <v>##BLANK</v>
      </c>
      <c r="P57" s="158" t="str">
        <f t="shared" si="17"/>
        <v>##BLANK</v>
      </c>
      <c r="Q57" s="158" t="str">
        <f t="shared" si="17"/>
        <v>##BLANK</v>
      </c>
      <c r="R57" s="158" t="str">
        <f t="shared" si="17"/>
        <v>##BLANK</v>
      </c>
    </row>
    <row r="58" spans="2:18"/>
    <row r="59" spans="2:18" s="8" customFormat="1">
      <c r="B59" s="8" t="s">
        <v>18</v>
      </c>
    </row>
  </sheetData>
  <autoFilter ref="B6:R57" xr:uid="{798E0FF6-2073-44C3-9AA8-B30CAF09BD2E}"/>
  <mergeCells count="1">
    <mergeCell ref="A5:B5"/>
  </mergeCells>
  <phoneticPr fontId="4" type="noConversion"/>
  <conditionalFormatting sqref="A12:A16">
    <cfRule type="cellIs" dxfId="1" priority="1" operator="equal">
      <formula>"-"</formula>
    </cfRule>
  </conditionalFormatting>
  <conditionalFormatting sqref="M6:R16 M22:R22">
    <cfRule type="cellIs" dxfId="0" priority="2" operator="equal">
      <formula>"-"</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F784-4991-4D3A-8E45-3825E2A3CBE3}">
  <sheetPr>
    <tabColor theme="7" tint="0.79998168889431442"/>
  </sheetPr>
  <dimension ref="A1"/>
  <sheetViews>
    <sheetView showGridLines="0" zoomScale="80" zoomScaleNormal="80" workbookViewId="0"/>
  </sheetViews>
  <sheetFormatPr defaultRowHeight="15"/>
  <cols>
    <col min="1" max="16384" width="9" style="24"/>
  </cols>
  <sheetData>
    <row r="1" spans="1:1">
      <c r="A1" s="174" t="s">
        <v>291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51F62-6710-4244-8333-C2340655322D}">
  <sheetPr>
    <tabColor theme="7" tint="0.79998168889431442"/>
  </sheetPr>
  <dimension ref="A1:L16"/>
  <sheetViews>
    <sheetView showGridLines="0" zoomScale="80" zoomScaleNormal="80" workbookViewId="0"/>
  </sheetViews>
  <sheetFormatPr defaultRowHeight="14.25" zeroHeight="1"/>
  <cols>
    <col min="2" max="2" width="29.5" customWidth="1"/>
    <col min="3" max="3" width="184.25" customWidth="1"/>
    <col min="4" max="5" width="29.5" customWidth="1"/>
    <col min="6" max="6" width="9" customWidth="1"/>
  </cols>
  <sheetData>
    <row r="1" spans="1:12" s="15" customFormat="1" ht="15"/>
    <row r="2" spans="1:12" s="15" customFormat="1" ht="23.25">
      <c r="B2" s="47" t="str">
        <f>Overview!B2 &amp;" -F_Outputs_Mapping"</f>
        <v>Total Pollution Incidents -F_Outputs_Mapping</v>
      </c>
    </row>
    <row r="3" spans="1:12" ht="15">
      <c r="A3" s="5"/>
      <c r="B3" s="5"/>
      <c r="C3" s="5"/>
      <c r="D3" s="5"/>
      <c r="E3" s="5"/>
      <c r="F3" s="5"/>
    </row>
    <row r="4" spans="1:12" ht="15">
      <c r="A4" s="5"/>
      <c r="B4" s="18" t="s">
        <v>22</v>
      </c>
      <c r="C4" s="18" t="s">
        <v>23</v>
      </c>
      <c r="D4" s="18" t="s">
        <v>24</v>
      </c>
      <c r="E4" s="18" t="s">
        <v>25</v>
      </c>
      <c r="F4" s="5"/>
    </row>
    <row r="5" spans="1:12" ht="15">
      <c r="A5" s="5"/>
      <c r="B5" s="18" t="s">
        <v>210</v>
      </c>
      <c r="C5" s="18" t="s">
        <v>292</v>
      </c>
      <c r="D5" s="18" t="s">
        <v>83</v>
      </c>
      <c r="E5" s="18" t="s">
        <v>74</v>
      </c>
      <c r="F5" s="5"/>
    </row>
    <row r="6" spans="1:12" ht="15">
      <c r="A6" s="5"/>
      <c r="B6" s="18" t="s">
        <v>286</v>
      </c>
      <c r="C6" s="18" t="s">
        <v>293</v>
      </c>
      <c r="D6" s="18" t="s">
        <v>103</v>
      </c>
      <c r="E6" s="18" t="s">
        <v>74</v>
      </c>
      <c r="F6" s="5"/>
    </row>
    <row r="7" spans="1:12" ht="15">
      <c r="A7" s="5"/>
      <c r="B7" s="18" t="s">
        <v>289</v>
      </c>
      <c r="C7" s="18" t="s">
        <v>294</v>
      </c>
      <c r="D7" s="18" t="s">
        <v>83</v>
      </c>
      <c r="E7" s="18" t="s">
        <v>74</v>
      </c>
      <c r="F7" s="5"/>
    </row>
    <row r="8" spans="1:12" ht="15">
      <c r="A8" s="5"/>
      <c r="B8" s="18" t="s">
        <v>182</v>
      </c>
      <c r="C8" s="18" t="s">
        <v>295</v>
      </c>
      <c r="D8" s="18" t="s">
        <v>83</v>
      </c>
      <c r="E8" s="18" t="s">
        <v>74</v>
      </c>
      <c r="F8" s="5"/>
    </row>
    <row r="9" spans="1:12" ht="15">
      <c r="A9" s="5"/>
      <c r="B9" s="18" t="s">
        <v>180</v>
      </c>
      <c r="C9" s="18" t="s">
        <v>296</v>
      </c>
      <c r="D9" s="18" t="s">
        <v>103</v>
      </c>
      <c r="E9" s="18" t="s">
        <v>74</v>
      </c>
      <c r="F9" s="5"/>
    </row>
    <row r="10" spans="1:12" ht="15">
      <c r="A10" s="5"/>
      <c r="B10" s="18" t="s">
        <v>108</v>
      </c>
      <c r="C10" s="18" t="s">
        <v>297</v>
      </c>
      <c r="D10" s="18" t="s">
        <v>83</v>
      </c>
      <c r="E10" s="18" t="s">
        <v>74</v>
      </c>
      <c r="F10" s="5"/>
    </row>
    <row r="11" spans="1:12" ht="15">
      <c r="A11" s="5"/>
      <c r="B11" s="18" t="s">
        <v>298</v>
      </c>
      <c r="C11" s="18" t="s">
        <v>299</v>
      </c>
      <c r="D11" s="18" t="s">
        <v>300</v>
      </c>
      <c r="E11" s="18" t="s">
        <v>74</v>
      </c>
      <c r="F11" s="5"/>
    </row>
    <row r="12" spans="1:12" ht="15">
      <c r="A12" s="5"/>
      <c r="B12" s="18" t="s">
        <v>301</v>
      </c>
      <c r="C12" s="18" t="s">
        <v>302</v>
      </c>
      <c r="D12" s="18" t="s">
        <v>300</v>
      </c>
      <c r="E12" s="18" t="s">
        <v>74</v>
      </c>
      <c r="F12" s="5"/>
    </row>
    <row r="13" spans="1:12" ht="15">
      <c r="A13" s="5"/>
      <c r="B13" s="18" t="s">
        <v>303</v>
      </c>
      <c r="C13" s="18" t="s">
        <v>304</v>
      </c>
      <c r="D13" s="18" t="s">
        <v>300</v>
      </c>
      <c r="E13" s="18" t="s">
        <v>74</v>
      </c>
      <c r="F13" s="5"/>
    </row>
    <row r="14" spans="1:12" ht="15">
      <c r="A14" s="5"/>
      <c r="B14" s="18" t="s">
        <v>305</v>
      </c>
      <c r="C14" s="18" t="s">
        <v>306</v>
      </c>
      <c r="D14" s="18" t="s">
        <v>307</v>
      </c>
      <c r="E14" s="18" t="s">
        <v>74</v>
      </c>
      <c r="F14" s="5"/>
    </row>
    <row r="15" spans="1:12" ht="15">
      <c r="A15" s="5"/>
      <c r="B15" s="5"/>
      <c r="C15" s="5"/>
      <c r="D15" s="5"/>
      <c r="E15" s="5"/>
      <c r="F15" s="5"/>
    </row>
    <row r="16" spans="1:12" s="8" customFormat="1" ht="15">
      <c r="B16" s="43" t="s">
        <v>18</v>
      </c>
      <c r="C16" s="42"/>
      <c r="D16" s="42"/>
      <c r="E16" s="42"/>
      <c r="F16" s="42"/>
      <c r="G16" s="42"/>
      <c r="H16" s="42"/>
      <c r="I16" s="42"/>
      <c r="J16" s="42"/>
      <c r="K16" s="42"/>
      <c r="L16" s="42"/>
    </row>
  </sheetData>
  <phoneticPr fontId="4"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D1438-195D-4A14-A8A7-54F2F96E0ACF}">
  <sheetPr>
    <tabColor theme="7" tint="0.79998168889431442"/>
  </sheetPr>
  <dimension ref="A1:AC176"/>
  <sheetViews>
    <sheetView showGridLines="0" zoomScale="80" zoomScaleNormal="80" workbookViewId="0">
      <selection sqref="A1:B1"/>
    </sheetView>
  </sheetViews>
  <sheetFormatPr defaultRowHeight="14.25" zeroHeight="1"/>
  <cols>
    <col min="2" max="2" width="13.875" customWidth="1"/>
    <col min="3" max="3" width="20.875" customWidth="1"/>
    <col min="5" max="5" width="18.875" customWidth="1"/>
    <col min="6" max="6" width="14" customWidth="1"/>
    <col min="7" max="7" width="20.75" bestFit="1" customWidth="1"/>
    <col min="8" max="8" width="27.25" customWidth="1"/>
    <col min="9" max="9" width="25" customWidth="1"/>
    <col min="10" max="10" width="22.5" customWidth="1"/>
    <col min="11" max="11" width="22" customWidth="1"/>
    <col min="13" max="13" width="55.125" customWidth="1"/>
    <col min="16" max="29" width="11.875" customWidth="1"/>
  </cols>
  <sheetData>
    <row r="1" spans="1:29" s="24" customFormat="1" ht="15">
      <c r="A1" s="217"/>
      <c r="B1" s="217"/>
      <c r="C1" s="44"/>
      <c r="D1" s="44"/>
      <c r="E1" s="44"/>
      <c r="F1" s="44"/>
      <c r="G1" s="45"/>
      <c r="H1" s="45"/>
      <c r="I1" s="45"/>
      <c r="J1" s="45"/>
      <c r="K1" s="45"/>
      <c r="L1" s="45"/>
      <c r="M1" s="45"/>
      <c r="N1" s="45"/>
      <c r="O1" s="45"/>
      <c r="P1" s="45"/>
      <c r="Q1" s="46"/>
      <c r="R1" s="46"/>
      <c r="S1" s="46"/>
      <c r="T1" s="46"/>
      <c r="U1" s="46"/>
      <c r="V1" s="46"/>
      <c r="W1" s="46"/>
      <c r="X1" s="46"/>
      <c r="Y1" s="46"/>
      <c r="Z1" s="46"/>
      <c r="AA1" s="46"/>
      <c r="AB1" s="46"/>
      <c r="AC1" s="46"/>
    </row>
    <row r="2" spans="1:29" s="24" customFormat="1" ht="23.25">
      <c r="A2" s="46"/>
      <c r="B2" s="47" t="str">
        <f>Overview!B2 &amp;" -prep for F_outputs"</f>
        <v>Total Pollution Incidents -prep for F_outputs</v>
      </c>
      <c r="C2" s="48"/>
      <c r="D2" s="48"/>
      <c r="E2" s="48"/>
      <c r="F2" s="48"/>
      <c r="G2" s="48"/>
      <c r="H2" s="48"/>
      <c r="I2" s="48"/>
      <c r="J2" s="48"/>
      <c r="K2" s="48"/>
      <c r="L2" s="48"/>
      <c r="M2" s="48"/>
      <c r="N2" s="48"/>
      <c r="O2" s="48"/>
      <c r="P2" s="48"/>
      <c r="Q2" s="46"/>
      <c r="R2" s="46"/>
      <c r="S2" s="46"/>
      <c r="T2" s="46"/>
      <c r="U2" s="46"/>
      <c r="V2" s="46"/>
      <c r="W2" s="46"/>
      <c r="X2" s="46"/>
      <c r="Y2" s="46"/>
      <c r="Z2" s="46"/>
      <c r="AA2" s="46"/>
      <c r="AB2" s="46"/>
      <c r="AC2" s="46"/>
    </row>
    <row r="3" spans="1:29" s="24" customFormat="1" ht="15">
      <c r="A3" s="220"/>
      <c r="B3" s="220"/>
      <c r="C3" s="118"/>
      <c r="D3" s="118"/>
      <c r="E3" s="118"/>
      <c r="F3" s="118"/>
      <c r="G3" s="119"/>
      <c r="H3" s="119"/>
      <c r="I3" s="119"/>
      <c r="J3" s="119"/>
      <c r="K3" s="119"/>
      <c r="L3" s="119"/>
      <c r="M3" s="119"/>
      <c r="N3" s="119"/>
      <c r="O3" s="119"/>
      <c r="P3" s="119"/>
      <c r="Q3" s="32"/>
      <c r="R3" s="32"/>
      <c r="S3" s="32"/>
      <c r="T3" s="32"/>
      <c r="U3" s="32"/>
      <c r="V3" s="32"/>
      <c r="W3" s="32"/>
      <c r="X3" s="32"/>
      <c r="Y3" s="32"/>
      <c r="Z3" s="32"/>
      <c r="AA3" s="32"/>
      <c r="AB3" s="32"/>
      <c r="AC3" s="32"/>
    </row>
    <row r="4" spans="1:29" s="24" customFormat="1" ht="18.75">
      <c r="A4" s="49"/>
      <c r="B4" s="50" t="s">
        <v>122</v>
      </c>
      <c r="C4" s="50" t="s">
        <v>123</v>
      </c>
      <c r="D4" s="50" t="s">
        <v>124</v>
      </c>
      <c r="E4" s="50" t="s">
        <v>125</v>
      </c>
      <c r="F4" s="50" t="s">
        <v>126</v>
      </c>
      <c r="G4" s="51" t="s">
        <v>127</v>
      </c>
      <c r="H4" s="52" t="s">
        <v>128</v>
      </c>
      <c r="I4" s="52" t="s">
        <v>129</v>
      </c>
      <c r="J4" s="52" t="s">
        <v>130</v>
      </c>
      <c r="K4" s="52" t="s">
        <v>308</v>
      </c>
      <c r="L4" s="52" t="s">
        <v>132</v>
      </c>
      <c r="M4" s="52" t="s">
        <v>133</v>
      </c>
      <c r="N4" s="52" t="s">
        <v>134</v>
      </c>
      <c r="O4" s="52" t="s">
        <v>135</v>
      </c>
      <c r="P4" s="53" t="s">
        <v>31</v>
      </c>
      <c r="Q4" s="53" t="s">
        <v>32</v>
      </c>
      <c r="R4" s="53" t="s">
        <v>33</v>
      </c>
      <c r="S4" s="53" t="s">
        <v>34</v>
      </c>
      <c r="T4" s="53" t="s">
        <v>35</v>
      </c>
      <c r="U4" s="53" t="s">
        <v>36</v>
      </c>
      <c r="V4" s="53" t="s">
        <v>37</v>
      </c>
      <c r="W4" s="53" t="s">
        <v>38</v>
      </c>
      <c r="X4" s="54" t="s">
        <v>39</v>
      </c>
      <c r="Y4" s="54" t="s">
        <v>40</v>
      </c>
      <c r="Z4" s="54" t="s">
        <v>41</v>
      </c>
      <c r="AA4" s="54" t="s">
        <v>42</v>
      </c>
      <c r="AB4" s="54" t="s">
        <v>43</v>
      </c>
      <c r="AC4" s="54" t="s">
        <v>44</v>
      </c>
    </row>
    <row r="5" spans="1:29" s="24" customFormat="1" ht="15">
      <c r="A5" s="1"/>
      <c r="B5" s="58" t="s">
        <v>80</v>
      </c>
      <c r="C5" s="56" t="str">
        <f>_xlfn.XLOOKUP($B5,FD_Lists!$B$4:$B$25,FD_Lists!C$4:C$25)</f>
        <v>Anglian Water</v>
      </c>
      <c r="D5" s="56" t="str">
        <f>_xlfn.XLOOKUP($B5,FD_Lists!$B$4:$B$25,FD_Lists!D$4:D$25)</f>
        <v>England</v>
      </c>
      <c r="E5" s="56" t="str">
        <f>_xlfn.XLOOKUP($B5,FD_Lists!$B$4:$B$25,FD_Lists!E$4:E$25)</f>
        <v>Company</v>
      </c>
      <c r="F5" s="56" t="str">
        <f>_xlfn.XLOOKUP($B5,FD_Lists!$B$4:$B$25,FD_Lists!F$4:F$25)</f>
        <v>WaSC</v>
      </c>
      <c r="G5" s="18" t="s">
        <v>136</v>
      </c>
      <c r="H5" s="4" t="s">
        <v>210</v>
      </c>
      <c r="I5" s="55" t="str">
        <f>B5&amp;H5</f>
        <v>ANHOUT5_05_PR24_OFWAT</v>
      </c>
      <c r="J5" s="55" t="s">
        <v>309</v>
      </c>
      <c r="K5" s="55" t="s">
        <v>310</v>
      </c>
      <c r="L5" s="55" t="s">
        <v>139</v>
      </c>
      <c r="M5" s="56" t="s">
        <v>311</v>
      </c>
      <c r="N5" s="56" t="s">
        <v>83</v>
      </c>
      <c r="O5" s="55">
        <v>2</v>
      </c>
      <c r="P5" s="57">
        <f>IFERROR(ROUND(FD_Input_Final_Data!U5,2), "##BLANK")</f>
        <v>29.76</v>
      </c>
      <c r="Q5" s="57">
        <f>IFERROR(ROUND(FD_Input_Final_Data!V5,2), "##BLANK")</f>
        <v>29.83</v>
      </c>
      <c r="R5" s="57">
        <f>IFERROR(ROUND(FD_Input_Final_Data!W5,2), "##BLANK")</f>
        <v>24.99</v>
      </c>
      <c r="S5" s="57">
        <f>IFERROR(ROUND(FD_Input_Final_Data!X5,2), "##BLANK")</f>
        <v>34.799999999999997</v>
      </c>
      <c r="T5" s="57">
        <f>IFERROR(ROUND(FD_Input_Final_Data!Y5,2), "##BLANK")</f>
        <v>27.47</v>
      </c>
      <c r="U5" s="57">
        <f>IFERROR(ROUND(FD_Input_Final_Data!Z5,2), "##BLANK")</f>
        <v>33.75</v>
      </c>
      <c r="V5" s="57">
        <f>IFERROR(ROUND(FD_Input_Final_Data!AA5,2), "##BLANK")</f>
        <v>33.36</v>
      </c>
      <c r="W5" s="57">
        <f>IFERROR(ROUND(FD_Input_Final_Data!AB5,2), "##BLANK")</f>
        <v>40.159999999999997</v>
      </c>
      <c r="X5" s="57">
        <f>IFERROR(ROUND(FD_Input_Final_Data!AC5,2), "##BLANK")</f>
        <v>40.159999999999997</v>
      </c>
      <c r="Y5" s="57">
        <f>IFERROR(ROUND(FD_Input_Final_Data!AD5,2), "##BLANK")</f>
        <v>26.52</v>
      </c>
      <c r="Z5" s="57">
        <f>IFERROR(ROUND(FD_Input_Final_Data!AE5,2), "##BLANK")</f>
        <v>24.27</v>
      </c>
      <c r="AA5" s="57">
        <f>IFERROR(ROUND(FD_Input_Final_Data!AF5,2), "##BLANK")</f>
        <v>22.02</v>
      </c>
      <c r="AB5" s="57">
        <f>IFERROR(ROUND(FD_Input_Final_Data!AG5,2), "##BLANK")</f>
        <v>19.760000000000002</v>
      </c>
      <c r="AC5" s="57">
        <f>IFERROR(ROUND(FD_Input_Final_Data!AH5,2), "##BLANK")</f>
        <v>16.38</v>
      </c>
    </row>
    <row r="6" spans="1:29" s="24" customFormat="1" ht="15">
      <c r="A6" s="1"/>
      <c r="B6" s="56" t="s">
        <v>110</v>
      </c>
      <c r="C6" s="56" t="str">
        <f>_xlfn.XLOOKUP($B6,FD_Lists!$B$4:$B$25,FD_Lists!C$4:C$25)</f>
        <v>Dŵr Cymru</v>
      </c>
      <c r="D6" s="56" t="str">
        <f>_xlfn.XLOOKUP($B6,FD_Lists!$B$4:$B$25,FD_Lists!D$4:D$25)</f>
        <v>Wales</v>
      </c>
      <c r="E6" s="56" t="str">
        <f>_xlfn.XLOOKUP($B6,FD_Lists!$B$4:$B$25,FD_Lists!E$4:E$25)</f>
        <v>Company</v>
      </c>
      <c r="F6" s="56" t="str">
        <f>_xlfn.XLOOKUP($B6,FD_Lists!$B$4:$B$25,FD_Lists!F$4:F$25)</f>
        <v>WaSC</v>
      </c>
      <c r="G6" s="18" t="s">
        <v>136</v>
      </c>
      <c r="H6" s="4" t="s">
        <v>210</v>
      </c>
      <c r="I6" s="55" t="str">
        <f t="shared" ref="I6:I38" si="0">B6&amp;H6</f>
        <v>WSHOUT5_05_PR24_OFWAT</v>
      </c>
      <c r="J6" s="55" t="s">
        <v>309</v>
      </c>
      <c r="K6" s="55" t="s">
        <v>310</v>
      </c>
      <c r="L6" s="55" t="s">
        <v>139</v>
      </c>
      <c r="M6" s="56" t="s">
        <v>311</v>
      </c>
      <c r="N6" s="56" t="s">
        <v>83</v>
      </c>
      <c r="O6" s="55">
        <v>2</v>
      </c>
      <c r="P6" s="57">
        <f>IFERROR(ROUND(FD_Input_Final_Data!U6,2), "##BLANK")</f>
        <v>29.52</v>
      </c>
      <c r="Q6" s="57">
        <f>IFERROR(ROUND(FD_Input_Final_Data!V6,2), "##BLANK")</f>
        <v>28.41</v>
      </c>
      <c r="R6" s="57">
        <f>IFERROR(ROUND(FD_Input_Final_Data!W6,2), "##BLANK")</f>
        <v>28.14</v>
      </c>
      <c r="S6" s="57">
        <f>IFERROR(ROUND(FD_Input_Final_Data!X6,2), "##BLANK")</f>
        <v>25.93</v>
      </c>
      <c r="T6" s="57">
        <f>IFERROR(ROUND(FD_Input_Final_Data!Y6,2), "##BLANK")</f>
        <v>21.24</v>
      </c>
      <c r="U6" s="57">
        <f>IFERROR(ROUND(FD_Input_Final_Data!Z6,2), "##BLANK")</f>
        <v>22.9</v>
      </c>
      <c r="V6" s="57">
        <f>IFERROR(ROUND(FD_Input_Final_Data!AA6,2), "##BLANK")</f>
        <v>24.55</v>
      </c>
      <c r="W6" s="57">
        <f>IFERROR(ROUND(FD_Input_Final_Data!AB6,2), "##BLANK")</f>
        <v>29.52</v>
      </c>
      <c r="X6" s="57">
        <f>IFERROR(ROUND(FD_Input_Final_Data!AC6,2), "##BLANK")</f>
        <v>21.52</v>
      </c>
      <c r="Y6" s="57">
        <f>IFERROR(ROUND(FD_Input_Final_Data!AD6,2), "##BLANK")</f>
        <v>19.309999999999999</v>
      </c>
      <c r="Z6" s="57">
        <f>IFERROR(ROUND(FD_Input_Final_Data!AE6,2), "##BLANK")</f>
        <v>19.309999999999999</v>
      </c>
      <c r="AA6" s="57">
        <f>IFERROR(ROUND(FD_Input_Final_Data!AF6,2), "##BLANK")</f>
        <v>19.04</v>
      </c>
      <c r="AB6" s="57">
        <f>IFERROR(ROUND(FD_Input_Final_Data!AG6,2), "##BLANK")</f>
        <v>19.04</v>
      </c>
      <c r="AC6" s="57">
        <f>IFERROR(ROUND(FD_Input_Final_Data!AH6,2), "##BLANK")</f>
        <v>18.760000000000002</v>
      </c>
    </row>
    <row r="7" spans="1:29" s="24" customFormat="1" ht="15">
      <c r="A7" s="1"/>
      <c r="B7" s="56" t="s">
        <v>111</v>
      </c>
      <c r="C7" s="56" t="str">
        <f>_xlfn.XLOOKUP($B7,FD_Lists!$B$4:$B$25,FD_Lists!C$4:C$25)</f>
        <v>Hafren Dyfrdwy</v>
      </c>
      <c r="D7" s="56" t="str">
        <f>_xlfn.XLOOKUP($B7,FD_Lists!$B$4:$B$25,FD_Lists!D$4:D$25)</f>
        <v>Wales</v>
      </c>
      <c r="E7" s="56" t="str">
        <f>_xlfn.XLOOKUP($B7,FD_Lists!$B$4:$B$25,FD_Lists!E$4:E$25)</f>
        <v>Company</v>
      </c>
      <c r="F7" s="56" t="str">
        <f>_xlfn.XLOOKUP($B7,FD_Lists!$B$4:$B$25,FD_Lists!F$4:F$25)</f>
        <v>WaSC</v>
      </c>
      <c r="G7" s="18" t="s">
        <v>136</v>
      </c>
      <c r="H7" s="4" t="s">
        <v>210</v>
      </c>
      <c r="I7" s="55" t="str">
        <f t="shared" si="0"/>
        <v>HDDOUT5_05_PR24_OFWAT</v>
      </c>
      <c r="J7" s="55" t="s">
        <v>309</v>
      </c>
      <c r="K7" s="55" t="s">
        <v>310</v>
      </c>
      <c r="L7" s="55" t="s">
        <v>139</v>
      </c>
      <c r="M7" s="56" t="s">
        <v>311</v>
      </c>
      <c r="N7" s="56" t="s">
        <v>83</v>
      </c>
      <c r="O7" s="55">
        <v>2</v>
      </c>
      <c r="P7" s="57">
        <f>IFERROR(ROUND(FD_Input_Final_Data!U7,2), "##BLANK")</f>
        <v>159.36000000000001</v>
      </c>
      <c r="Q7" s="57">
        <f>IFERROR(ROUND(FD_Input_Final_Data!V7,2), "##BLANK")</f>
        <v>120.97</v>
      </c>
      <c r="R7" s="57">
        <f>IFERROR(ROUND(FD_Input_Final_Data!W7,2), "##BLANK")</f>
        <v>80.650000000000006</v>
      </c>
      <c r="S7" s="57">
        <f>IFERROR(ROUND(FD_Input_Final_Data!X7,2), "##BLANK")</f>
        <v>40.32</v>
      </c>
      <c r="T7" s="57">
        <f>IFERROR(ROUND(FD_Input_Final_Data!Y7,2), "##BLANK")</f>
        <v>100.81</v>
      </c>
      <c r="U7" s="57">
        <f>IFERROR(ROUND(FD_Input_Final_Data!Z7,2), "##BLANK")</f>
        <v>39.840000000000003</v>
      </c>
      <c r="V7" s="57">
        <f>IFERROR(ROUND(FD_Input_Final_Data!AA7,2), "##BLANK")</f>
        <v>39.840000000000003</v>
      </c>
      <c r="W7" s="57">
        <f>IFERROR(ROUND(FD_Input_Final_Data!AB7,2), "##BLANK")</f>
        <v>19.920000000000002</v>
      </c>
      <c r="X7" s="57">
        <f>IFERROR(ROUND(FD_Input_Final_Data!AC7,2), "##BLANK")</f>
        <v>39.840000000000003</v>
      </c>
      <c r="Y7" s="57">
        <f>IFERROR(ROUND(FD_Input_Final_Data!AD7,2), "##BLANK")</f>
        <v>79.680000000000007</v>
      </c>
      <c r="Z7" s="57">
        <f>IFERROR(ROUND(FD_Input_Final_Data!AE7,2), "##BLANK")</f>
        <v>79.680000000000007</v>
      </c>
      <c r="AA7" s="57">
        <f>IFERROR(ROUND(FD_Input_Final_Data!AF7,2), "##BLANK")</f>
        <v>79.680000000000007</v>
      </c>
      <c r="AB7" s="57">
        <f>IFERROR(ROUND(FD_Input_Final_Data!AG7,2), "##BLANK")</f>
        <v>79.680000000000007</v>
      </c>
      <c r="AC7" s="57">
        <f>IFERROR(ROUND(FD_Input_Final_Data!AH7,2), "##BLANK")</f>
        <v>79.680000000000007</v>
      </c>
    </row>
    <row r="8" spans="1:29" s="24" customFormat="1" ht="15">
      <c r="A8" s="1"/>
      <c r="B8" s="56" t="s">
        <v>112</v>
      </c>
      <c r="C8" s="56" t="str">
        <f>_xlfn.XLOOKUP($B8,FD_Lists!$B$4:$B$25,FD_Lists!C$4:C$25)</f>
        <v>Northumbrian Water</v>
      </c>
      <c r="D8" s="56" t="str">
        <f>_xlfn.XLOOKUP($B8,FD_Lists!$B$4:$B$25,FD_Lists!D$4:D$25)</f>
        <v>England</v>
      </c>
      <c r="E8" s="56" t="str">
        <f>_xlfn.XLOOKUP($B8,FD_Lists!$B$4:$B$25,FD_Lists!E$4:E$25)</f>
        <v>Company</v>
      </c>
      <c r="F8" s="56" t="str">
        <f>_xlfn.XLOOKUP($B8,FD_Lists!$B$4:$B$25,FD_Lists!F$4:F$25)</f>
        <v>WaSC</v>
      </c>
      <c r="G8" s="18" t="s">
        <v>136</v>
      </c>
      <c r="H8" s="4" t="s">
        <v>210</v>
      </c>
      <c r="I8" s="55" t="str">
        <f t="shared" si="0"/>
        <v>NESOUT5_05_PR24_OFWAT</v>
      </c>
      <c r="J8" s="55" t="s">
        <v>309</v>
      </c>
      <c r="K8" s="55" t="s">
        <v>310</v>
      </c>
      <c r="L8" s="55" t="s">
        <v>139</v>
      </c>
      <c r="M8" s="56" t="s">
        <v>311</v>
      </c>
      <c r="N8" s="56" t="s">
        <v>83</v>
      </c>
      <c r="O8" s="55">
        <v>2</v>
      </c>
      <c r="P8" s="57">
        <f>IFERROR(ROUND(FD_Input_Final_Data!U8,2), "##BLANK")</f>
        <v>37.700000000000003</v>
      </c>
      <c r="Q8" s="57">
        <f>IFERROR(ROUND(FD_Input_Final_Data!V8,2), "##BLANK")</f>
        <v>16.649999999999999</v>
      </c>
      <c r="R8" s="57">
        <f>IFERROR(ROUND(FD_Input_Final_Data!W8,2), "##BLANK")</f>
        <v>12.32</v>
      </c>
      <c r="S8" s="57">
        <f>IFERROR(ROUND(FD_Input_Final_Data!X8,2), "##BLANK")</f>
        <v>15.32</v>
      </c>
      <c r="T8" s="57">
        <f>IFERROR(ROUND(FD_Input_Final_Data!Y8,2), "##BLANK")</f>
        <v>14.32</v>
      </c>
      <c r="U8" s="57">
        <f>IFERROR(ROUND(FD_Input_Final_Data!Z8,2), "##BLANK")</f>
        <v>22.98</v>
      </c>
      <c r="V8" s="57">
        <f>IFERROR(ROUND(FD_Input_Final_Data!AA8,2), "##BLANK")</f>
        <v>19.98</v>
      </c>
      <c r="W8" s="57">
        <f>IFERROR(ROUND(FD_Input_Final_Data!AB8,2), "##BLANK")</f>
        <v>32.97</v>
      </c>
      <c r="X8" s="57">
        <f>IFERROR(ROUND(FD_Input_Final_Data!AC8,2), "##BLANK")</f>
        <v>26.64</v>
      </c>
      <c r="Y8" s="57">
        <f>IFERROR(ROUND(FD_Input_Final_Data!AD8,2), "##BLANK")</f>
        <v>18.98</v>
      </c>
      <c r="Z8" s="57">
        <f>IFERROR(ROUND(FD_Input_Final_Data!AE8,2), "##BLANK")</f>
        <v>17.649999999999999</v>
      </c>
      <c r="AA8" s="57">
        <f>IFERROR(ROUND(FD_Input_Final_Data!AF8,2), "##BLANK")</f>
        <v>16.32</v>
      </c>
      <c r="AB8" s="57">
        <f>IFERROR(ROUND(FD_Input_Final_Data!AG8,2), "##BLANK")</f>
        <v>14.65</v>
      </c>
      <c r="AC8" s="57">
        <f>IFERROR(ROUND(FD_Input_Final_Data!AH8,2), "##BLANK")</f>
        <v>13.32</v>
      </c>
    </row>
    <row r="9" spans="1:29" s="24" customFormat="1" ht="15">
      <c r="A9" s="1"/>
      <c r="B9" s="56" t="s">
        <v>113</v>
      </c>
      <c r="C9" s="56" t="str">
        <f>_xlfn.XLOOKUP($B9,FD_Lists!$B$4:$B$25,FD_Lists!C$4:C$25)</f>
        <v>Severn Trent Water</v>
      </c>
      <c r="D9" s="56" t="str">
        <f>_xlfn.XLOOKUP($B9,FD_Lists!$B$4:$B$25,FD_Lists!D$4:D$25)</f>
        <v>England</v>
      </c>
      <c r="E9" s="56" t="str">
        <f>_xlfn.XLOOKUP($B9,FD_Lists!$B$4:$B$25,FD_Lists!E$4:E$25)</f>
        <v>Company</v>
      </c>
      <c r="F9" s="56" t="str">
        <f>_xlfn.XLOOKUP($B9,FD_Lists!$B$4:$B$25,FD_Lists!F$4:F$25)</f>
        <v>WaSC</v>
      </c>
      <c r="G9" s="18" t="s">
        <v>136</v>
      </c>
      <c r="H9" s="4" t="s">
        <v>210</v>
      </c>
      <c r="I9" s="55" t="str">
        <f t="shared" si="0"/>
        <v>SVEOUT5_05_PR24_OFWAT</v>
      </c>
      <c r="J9" s="55" t="s">
        <v>309</v>
      </c>
      <c r="K9" s="55" t="s">
        <v>310</v>
      </c>
      <c r="L9" s="55" t="s">
        <v>139</v>
      </c>
      <c r="M9" s="56" t="s">
        <v>311</v>
      </c>
      <c r="N9" s="56" t="s">
        <v>83</v>
      </c>
      <c r="O9" s="55">
        <v>2</v>
      </c>
      <c r="P9" s="57">
        <f>IFERROR(ROUND(FD_Input_Final_Data!U9,2), "##BLANK")</f>
        <v>29.3</v>
      </c>
      <c r="Q9" s="57">
        <f>IFERROR(ROUND(FD_Input_Final_Data!V9,2), "##BLANK")</f>
        <v>29.94</v>
      </c>
      <c r="R9" s="57">
        <f>IFERROR(ROUND(FD_Input_Final_Data!W9,2), "##BLANK")</f>
        <v>31.11</v>
      </c>
      <c r="S9" s="57">
        <f>IFERROR(ROUND(FD_Input_Final_Data!X9,2), "##BLANK")</f>
        <v>26.52</v>
      </c>
      <c r="T9" s="57">
        <f>IFERROR(ROUND(FD_Input_Final_Data!Y9,2), "##BLANK")</f>
        <v>20.32</v>
      </c>
      <c r="U9" s="57">
        <f>IFERROR(ROUND(FD_Input_Final_Data!Z9,2), "##BLANK")</f>
        <v>21.81</v>
      </c>
      <c r="V9" s="57">
        <f>IFERROR(ROUND(FD_Input_Final_Data!AA9,2), "##BLANK")</f>
        <v>20.64</v>
      </c>
      <c r="W9" s="57">
        <f>IFERROR(ROUND(FD_Input_Final_Data!AB9,2), "##BLANK")</f>
        <v>25.55</v>
      </c>
      <c r="X9" s="57">
        <f>IFERROR(ROUND(FD_Input_Final_Data!AC9,2), "##BLANK")</f>
        <v>25.45</v>
      </c>
      <c r="Y9" s="57">
        <f>IFERROR(ROUND(FD_Input_Final_Data!AD9,2), "##BLANK")</f>
        <v>18.52</v>
      </c>
      <c r="Z9" s="57">
        <f>IFERROR(ROUND(FD_Input_Final_Data!AE9,2), "##BLANK")</f>
        <v>17.29</v>
      </c>
      <c r="AA9" s="57">
        <f>IFERROR(ROUND(FD_Input_Final_Data!AF9,2), "##BLANK")</f>
        <v>16.02</v>
      </c>
      <c r="AB9" s="57">
        <f>IFERROR(ROUND(FD_Input_Final_Data!AG9,2), "##BLANK")</f>
        <v>14.6</v>
      </c>
      <c r="AC9" s="57">
        <f>IFERROR(ROUND(FD_Input_Final_Data!AH9,2), "##BLANK")</f>
        <v>13.58</v>
      </c>
    </row>
    <row r="10" spans="1:29" s="24" customFormat="1" ht="15">
      <c r="A10" s="1"/>
      <c r="B10" s="56" t="s">
        <v>116</v>
      </c>
      <c r="C10" s="56" t="str">
        <f>_xlfn.XLOOKUP($B10,FD_Lists!$B$4:$B$25,FD_Lists!C$4:C$25)</f>
        <v>Southern Water</v>
      </c>
      <c r="D10" s="56" t="str">
        <f>_xlfn.XLOOKUP($B10,FD_Lists!$B$4:$B$25,FD_Lists!D$4:D$25)</f>
        <v>England</v>
      </c>
      <c r="E10" s="56" t="str">
        <f>_xlfn.XLOOKUP($B10,FD_Lists!$B$4:$B$25,FD_Lists!E$4:E$25)</f>
        <v>Company</v>
      </c>
      <c r="F10" s="56" t="str">
        <f>_xlfn.XLOOKUP($B10,FD_Lists!$B$4:$B$25,FD_Lists!F$4:F$25)</f>
        <v>WaSC</v>
      </c>
      <c r="G10" s="18" t="s">
        <v>136</v>
      </c>
      <c r="H10" s="4" t="s">
        <v>210</v>
      </c>
      <c r="I10" s="55" t="str">
        <f t="shared" si="0"/>
        <v>SRNOUT5_05_PR24_OFWAT</v>
      </c>
      <c r="J10" s="55" t="s">
        <v>309</v>
      </c>
      <c r="K10" s="55" t="s">
        <v>310</v>
      </c>
      <c r="L10" s="55" t="s">
        <v>139</v>
      </c>
      <c r="M10" s="56" t="s">
        <v>311</v>
      </c>
      <c r="N10" s="56" t="s">
        <v>83</v>
      </c>
      <c r="O10" s="55">
        <v>2</v>
      </c>
      <c r="P10" s="57">
        <f>IFERROR(ROUND(FD_Input_Final_Data!U10,2), "##BLANK")</f>
        <v>37.51</v>
      </c>
      <c r="Q10" s="57">
        <f>IFERROR(ROUND(FD_Input_Final_Data!V10,2), "##BLANK")</f>
        <v>34.99</v>
      </c>
      <c r="R10" s="57">
        <f>IFERROR(ROUND(FD_Input_Final_Data!W10,2), "##BLANK")</f>
        <v>38.01</v>
      </c>
      <c r="S10" s="57">
        <f>IFERROR(ROUND(FD_Input_Final_Data!X10,2), "##BLANK")</f>
        <v>109.24</v>
      </c>
      <c r="T10" s="57">
        <f>IFERROR(ROUND(FD_Input_Final_Data!Y10,2), "##BLANK")</f>
        <v>101.19</v>
      </c>
      <c r="U10" s="57">
        <f>IFERROR(ROUND(FD_Input_Final_Data!Z10,2), "##BLANK")</f>
        <v>93.63</v>
      </c>
      <c r="V10" s="57">
        <f>IFERROR(ROUND(FD_Input_Final_Data!AA10,2), "##BLANK")</f>
        <v>90.11</v>
      </c>
      <c r="W10" s="57">
        <f>IFERROR(ROUND(FD_Input_Final_Data!AB10,2), "##BLANK")</f>
        <v>58.9</v>
      </c>
      <c r="X10" s="57">
        <f>IFERROR(ROUND(FD_Input_Final_Data!AC10,2), "##BLANK")</f>
        <v>56.38</v>
      </c>
      <c r="Y10" s="57">
        <f>IFERROR(ROUND(FD_Input_Final_Data!AD10,2), "##BLANK")</f>
        <v>37.76</v>
      </c>
      <c r="Z10" s="57">
        <f>IFERROR(ROUND(FD_Input_Final_Data!AE10,2), "##BLANK")</f>
        <v>31.27</v>
      </c>
      <c r="AA10" s="57">
        <f>IFERROR(ROUND(FD_Input_Final_Data!AF10,2), "##BLANK")</f>
        <v>27.52</v>
      </c>
      <c r="AB10" s="57">
        <f>IFERROR(ROUND(FD_Input_Final_Data!AG10,2), "##BLANK")</f>
        <v>25.02</v>
      </c>
      <c r="AC10" s="57">
        <f>IFERROR(ROUND(FD_Input_Final_Data!AH10,2), "##BLANK")</f>
        <v>24.02</v>
      </c>
    </row>
    <row r="11" spans="1:29" s="24" customFormat="1" ht="15">
      <c r="A11" s="1"/>
      <c r="B11" s="56" t="s">
        <v>117</v>
      </c>
      <c r="C11" s="56" t="str">
        <f>_xlfn.XLOOKUP($B11,FD_Lists!$B$4:$B$25,FD_Lists!C$4:C$25)</f>
        <v>Thames Water</v>
      </c>
      <c r="D11" s="56" t="str">
        <f>_xlfn.XLOOKUP($B11,FD_Lists!$B$4:$B$25,FD_Lists!D$4:D$25)</f>
        <v>England</v>
      </c>
      <c r="E11" s="56" t="str">
        <f>_xlfn.XLOOKUP($B11,FD_Lists!$B$4:$B$25,FD_Lists!E$4:E$25)</f>
        <v>Company</v>
      </c>
      <c r="F11" s="56" t="str">
        <f>_xlfn.XLOOKUP($B11,FD_Lists!$B$4:$B$25,FD_Lists!F$4:F$25)</f>
        <v>WaSC</v>
      </c>
      <c r="G11" s="18" t="s">
        <v>136</v>
      </c>
      <c r="H11" s="4" t="s">
        <v>210</v>
      </c>
      <c r="I11" s="55" t="str">
        <f t="shared" si="0"/>
        <v>TMSOUT5_05_PR24_OFWAT</v>
      </c>
      <c r="J11" s="55" t="s">
        <v>309</v>
      </c>
      <c r="K11" s="55" t="s">
        <v>310</v>
      </c>
      <c r="L11" s="55" t="s">
        <v>139</v>
      </c>
      <c r="M11" s="56" t="s">
        <v>311</v>
      </c>
      <c r="N11" s="56" t="s">
        <v>83</v>
      </c>
      <c r="O11" s="55">
        <v>2</v>
      </c>
      <c r="P11" s="57">
        <f>IFERROR(ROUND(FD_Input_Final_Data!U11,2), "##BLANK")</f>
        <v>32.78</v>
      </c>
      <c r="Q11" s="57">
        <f>IFERROR(ROUND(FD_Input_Final_Data!V11,2), "##BLANK")</f>
        <v>27.8</v>
      </c>
      <c r="R11" s="57">
        <f>IFERROR(ROUND(FD_Input_Final_Data!W11,2), "##BLANK")</f>
        <v>27.25</v>
      </c>
      <c r="S11" s="57">
        <f>IFERROR(ROUND(FD_Input_Final_Data!X11,2), "##BLANK")</f>
        <v>29.82</v>
      </c>
      <c r="T11" s="57">
        <f>IFERROR(ROUND(FD_Input_Final_Data!Y11,2), "##BLANK")</f>
        <v>26.79</v>
      </c>
      <c r="U11" s="57">
        <f>IFERROR(ROUND(FD_Input_Final_Data!Z11,2), "##BLANK")</f>
        <v>24.87</v>
      </c>
      <c r="V11" s="57">
        <f>IFERROR(ROUND(FD_Input_Final_Data!AA11,2), "##BLANK")</f>
        <v>30.37</v>
      </c>
      <c r="W11" s="57">
        <f>IFERROR(ROUND(FD_Input_Final_Data!AB11,2), "##BLANK")</f>
        <v>32.119999999999997</v>
      </c>
      <c r="X11" s="57">
        <f>IFERROR(ROUND(FD_Input_Final_Data!AC11,2), "##BLANK")</f>
        <v>32.94</v>
      </c>
      <c r="Y11" s="57">
        <f>IFERROR(ROUND(FD_Input_Final_Data!AD11,2), "##BLANK")</f>
        <v>31.66</v>
      </c>
      <c r="Z11" s="57">
        <f>IFERROR(ROUND(FD_Input_Final_Data!AE11,2), "##BLANK")</f>
        <v>29.54</v>
      </c>
      <c r="AA11" s="57">
        <f>IFERROR(ROUND(FD_Input_Final_Data!AF11,2), "##BLANK")</f>
        <v>27.53</v>
      </c>
      <c r="AB11" s="57">
        <f>IFERROR(ROUND(FD_Input_Final_Data!AG11,2), "##BLANK")</f>
        <v>25.6</v>
      </c>
      <c r="AC11" s="57">
        <f>IFERROR(ROUND(FD_Input_Final_Data!AH11,2), "##BLANK")</f>
        <v>23.32</v>
      </c>
    </row>
    <row r="12" spans="1:29" s="24" customFormat="1" ht="15">
      <c r="A12" s="59" t="s">
        <v>141</v>
      </c>
      <c r="B12" s="56" t="s">
        <v>118</v>
      </c>
      <c r="C12" s="56" t="str">
        <f>_xlfn.XLOOKUP($B12,FD_Lists!$B$4:$B$25,FD_Lists!C$4:C$25)</f>
        <v xml:space="preserve">United Utilities </v>
      </c>
      <c r="D12" s="56" t="str">
        <f>_xlfn.XLOOKUP($B12,FD_Lists!$B$4:$B$25,FD_Lists!D$4:D$25)</f>
        <v>England</v>
      </c>
      <c r="E12" s="56" t="str">
        <f>_xlfn.XLOOKUP($B12,FD_Lists!$B$4:$B$25,FD_Lists!E$4:E$25)</f>
        <v>Company</v>
      </c>
      <c r="F12" s="56" t="str">
        <f>_xlfn.XLOOKUP($B12,FD_Lists!$B$4:$B$25,FD_Lists!F$4:F$25)</f>
        <v>WaSC</v>
      </c>
      <c r="G12" s="18" t="s">
        <v>136</v>
      </c>
      <c r="H12" s="4" t="s">
        <v>210</v>
      </c>
      <c r="I12" s="55" t="str">
        <f t="shared" si="0"/>
        <v>NWTOUT5_05_PR24_OFWAT</v>
      </c>
      <c r="J12" s="55" t="s">
        <v>309</v>
      </c>
      <c r="K12" s="55" t="s">
        <v>310</v>
      </c>
      <c r="L12" s="55" t="s">
        <v>139</v>
      </c>
      <c r="M12" s="56" t="s">
        <v>311</v>
      </c>
      <c r="N12" s="56" t="s">
        <v>83</v>
      </c>
      <c r="O12" s="55">
        <v>2</v>
      </c>
      <c r="P12" s="57">
        <f>IFERROR(ROUND(FD_Input_Final_Data!U12,2), "##BLANK")</f>
        <v>22.24</v>
      </c>
      <c r="Q12" s="57">
        <f>IFERROR(ROUND(FD_Input_Final_Data!V12,2), "##BLANK")</f>
        <v>22.11</v>
      </c>
      <c r="R12" s="57">
        <f>IFERROR(ROUND(FD_Input_Final_Data!W12,2), "##BLANK")</f>
        <v>23.92</v>
      </c>
      <c r="S12" s="57">
        <f>IFERROR(ROUND(FD_Input_Final_Data!X12,2), "##BLANK")</f>
        <v>26.77</v>
      </c>
      <c r="T12" s="57">
        <f>IFERROR(ROUND(FD_Input_Final_Data!Y12,2), "##BLANK")</f>
        <v>18.23</v>
      </c>
      <c r="U12" s="57">
        <f>IFERROR(ROUND(FD_Input_Final_Data!Z12,2), "##BLANK")</f>
        <v>17.71</v>
      </c>
      <c r="V12" s="57">
        <f>IFERROR(ROUND(FD_Input_Final_Data!AA12,2), "##BLANK")</f>
        <v>16.29</v>
      </c>
      <c r="W12" s="57">
        <f>IFERROR(ROUND(FD_Input_Final_Data!AB12,2), "##BLANK")</f>
        <v>27.93</v>
      </c>
      <c r="X12" s="57">
        <f>IFERROR(ROUND(FD_Input_Final_Data!AC12,2), "##BLANK")</f>
        <v>19.52</v>
      </c>
      <c r="Y12" s="57">
        <f>IFERROR(ROUND(FD_Input_Final_Data!AD12,2), "##BLANK")</f>
        <v>18.329999999999998</v>
      </c>
      <c r="Z12" s="57">
        <f>IFERROR(ROUND(FD_Input_Final_Data!AE12,2), "##BLANK")</f>
        <v>17.16</v>
      </c>
      <c r="AA12" s="57">
        <f>IFERROR(ROUND(FD_Input_Final_Data!AF12,2), "##BLANK")</f>
        <v>15.99</v>
      </c>
      <c r="AB12" s="57">
        <f>IFERROR(ROUND(FD_Input_Final_Data!AG12,2), "##BLANK")</f>
        <v>14.82</v>
      </c>
      <c r="AC12" s="57">
        <f>IFERROR(ROUND(FD_Input_Final_Data!AH12,2), "##BLANK")</f>
        <v>13.65</v>
      </c>
    </row>
    <row r="13" spans="1:29" s="24" customFormat="1" ht="15">
      <c r="A13" s="1"/>
      <c r="B13" s="56" t="s">
        <v>119</v>
      </c>
      <c r="C13" s="56" t="str">
        <f>_xlfn.XLOOKUP($B13,FD_Lists!$B$4:$B$25,FD_Lists!C$4:C$25)</f>
        <v>Wessex Water</v>
      </c>
      <c r="D13" s="56" t="str">
        <f>_xlfn.XLOOKUP($B13,FD_Lists!$B$4:$B$25,FD_Lists!D$4:D$25)</f>
        <v>England</v>
      </c>
      <c r="E13" s="56" t="str">
        <f>_xlfn.XLOOKUP($B13,FD_Lists!$B$4:$B$25,FD_Lists!E$4:E$25)</f>
        <v>Company</v>
      </c>
      <c r="F13" s="56" t="str">
        <f>_xlfn.XLOOKUP($B13,FD_Lists!$B$4:$B$25,FD_Lists!F$4:F$25)</f>
        <v>WaSC</v>
      </c>
      <c r="G13" s="18" t="s">
        <v>136</v>
      </c>
      <c r="H13" s="4" t="s">
        <v>210</v>
      </c>
      <c r="I13" s="55" t="str">
        <f t="shared" si="0"/>
        <v>WSXOUT5_05_PR24_OFWAT</v>
      </c>
      <c r="J13" s="55" t="s">
        <v>309</v>
      </c>
      <c r="K13" s="55" t="s">
        <v>310</v>
      </c>
      <c r="L13" s="55" t="s">
        <v>139</v>
      </c>
      <c r="M13" s="56" t="s">
        <v>311</v>
      </c>
      <c r="N13" s="56" t="s">
        <v>83</v>
      </c>
      <c r="O13" s="55">
        <v>2</v>
      </c>
      <c r="P13" s="57">
        <f>IFERROR(ROUND(FD_Input_Final_Data!U13,2), "##BLANK")</f>
        <v>22.45</v>
      </c>
      <c r="Q13" s="57">
        <f>IFERROR(ROUND(FD_Input_Final_Data!V13,2), "##BLANK")</f>
        <v>22.89</v>
      </c>
      <c r="R13" s="57">
        <f>IFERROR(ROUND(FD_Input_Final_Data!W13,2), "##BLANK")</f>
        <v>23.47</v>
      </c>
      <c r="S13" s="57">
        <f>IFERROR(ROUND(FD_Input_Final_Data!X13,2), "##BLANK")</f>
        <v>21.75</v>
      </c>
      <c r="T13" s="57">
        <f>IFERROR(ROUND(FD_Input_Final_Data!Y13,2), "##BLANK")</f>
        <v>24.9</v>
      </c>
      <c r="U13" s="57">
        <f>IFERROR(ROUND(FD_Input_Final_Data!Z13,2), "##BLANK")</f>
        <v>20.6</v>
      </c>
      <c r="V13" s="57">
        <f>IFERROR(ROUND(FD_Input_Final_Data!AA13,2), "##BLANK")</f>
        <v>31.48</v>
      </c>
      <c r="W13" s="57">
        <f>IFERROR(ROUND(FD_Input_Final_Data!AB13,2), "##BLANK")</f>
        <v>36.06</v>
      </c>
      <c r="X13" s="57">
        <f>IFERROR(ROUND(FD_Input_Final_Data!AC13,2), "##BLANK")</f>
        <v>35.49</v>
      </c>
      <c r="Y13" s="57">
        <f>IFERROR(ROUND(FD_Input_Final_Data!AD13,2), "##BLANK")</f>
        <v>31.19</v>
      </c>
      <c r="Z13" s="57">
        <f>IFERROR(ROUND(FD_Input_Final_Data!AE13,2), "##BLANK")</f>
        <v>26.79</v>
      </c>
      <c r="AA13" s="57">
        <f>IFERROR(ROUND(FD_Input_Final_Data!AF13,2), "##BLANK")</f>
        <v>22.51</v>
      </c>
      <c r="AB13" s="57">
        <f>IFERROR(ROUND(FD_Input_Final_Data!AG13,2), "##BLANK")</f>
        <v>17.95</v>
      </c>
      <c r="AC13" s="57">
        <f>IFERROR(ROUND(FD_Input_Final_Data!AH13,2), "##BLANK")</f>
        <v>13.68</v>
      </c>
    </row>
    <row r="14" spans="1:29" s="24" customFormat="1" ht="15">
      <c r="A14" s="1"/>
      <c r="B14" s="56" t="s">
        <v>120</v>
      </c>
      <c r="C14" s="56" t="str">
        <f>_xlfn.XLOOKUP($B14,FD_Lists!$B$4:$B$25,FD_Lists!C$4:C$25)</f>
        <v>Yorkshire Water</v>
      </c>
      <c r="D14" s="56" t="str">
        <f>_xlfn.XLOOKUP($B14,FD_Lists!$B$4:$B$25,FD_Lists!D$4:D$25)</f>
        <v>England</v>
      </c>
      <c r="E14" s="56" t="str">
        <f>_xlfn.XLOOKUP($B14,FD_Lists!$B$4:$B$25,FD_Lists!E$4:E$25)</f>
        <v>Company</v>
      </c>
      <c r="F14" s="56" t="str">
        <f>_xlfn.XLOOKUP($B14,FD_Lists!$B$4:$B$25,FD_Lists!F$4:F$25)</f>
        <v>WaSC</v>
      </c>
      <c r="G14" s="18" t="s">
        <v>136</v>
      </c>
      <c r="H14" s="4" t="s">
        <v>210</v>
      </c>
      <c r="I14" s="55" t="str">
        <f t="shared" si="0"/>
        <v>YKYOUT5_05_PR24_OFWAT</v>
      </c>
      <c r="J14" s="55" t="s">
        <v>309</v>
      </c>
      <c r="K14" s="55" t="s">
        <v>310</v>
      </c>
      <c r="L14" s="55" t="s">
        <v>139</v>
      </c>
      <c r="M14" s="56" t="s">
        <v>311</v>
      </c>
      <c r="N14" s="56" t="s">
        <v>83</v>
      </c>
      <c r="O14" s="55">
        <v>2</v>
      </c>
      <c r="P14" s="57">
        <f>IFERROR(ROUND(FD_Input_Final_Data!U14,2), "##BLANK")</f>
        <v>45.76</v>
      </c>
      <c r="Q14" s="57">
        <f>IFERROR(ROUND(FD_Input_Final_Data!V14,2), "##BLANK")</f>
        <v>43.05</v>
      </c>
      <c r="R14" s="57">
        <f>IFERROR(ROUND(FD_Input_Final_Data!W14,2), "##BLANK")</f>
        <v>43.82</v>
      </c>
      <c r="S14" s="57">
        <f>IFERROR(ROUND(FD_Input_Final_Data!X14,2), "##BLANK")</f>
        <v>34.630000000000003</v>
      </c>
      <c r="T14" s="57">
        <f>IFERROR(ROUND(FD_Input_Final_Data!Y14,2), "##BLANK")</f>
        <v>23.92</v>
      </c>
      <c r="U14" s="57">
        <f>IFERROR(ROUND(FD_Input_Final_Data!Z14,2), "##BLANK")</f>
        <v>27.36</v>
      </c>
      <c r="V14" s="57">
        <f>IFERROR(ROUND(FD_Input_Final_Data!AA14,2), "##BLANK")</f>
        <v>22.39</v>
      </c>
      <c r="W14" s="57">
        <f>IFERROR(ROUND(FD_Input_Final_Data!AB14,2), "##BLANK")</f>
        <v>26.21</v>
      </c>
      <c r="X14" s="57">
        <f>IFERROR(ROUND(FD_Input_Final_Data!AC14,2), "##BLANK")</f>
        <v>31</v>
      </c>
      <c r="Y14" s="57">
        <f>IFERROR(ROUND(FD_Input_Final_Data!AD14,2), "##BLANK")</f>
        <v>22.77</v>
      </c>
      <c r="Z14" s="57">
        <f>IFERROR(ROUND(FD_Input_Final_Data!AE14,2), "##BLANK")</f>
        <v>20.37</v>
      </c>
      <c r="AA14" s="57">
        <f>IFERROR(ROUND(FD_Input_Final_Data!AF14,2), "##BLANK")</f>
        <v>18.46</v>
      </c>
      <c r="AB14" s="57">
        <f>IFERROR(ROUND(FD_Input_Final_Data!AG14,2), "##BLANK")</f>
        <v>15.8</v>
      </c>
      <c r="AC14" s="57">
        <f>IFERROR(ROUND(FD_Input_Final_Data!AH14,2), "##BLANK")</f>
        <v>13.52</v>
      </c>
    </row>
    <row r="15" spans="1:29" s="24" customFormat="1" ht="15">
      <c r="A15" s="1"/>
      <c r="B15" s="56" t="s">
        <v>142</v>
      </c>
      <c r="C15" s="56" t="str">
        <f>_xlfn.XLOOKUP($B15,FD_Lists!$B$4:$B$25,FD_Lists!C$4:C$25)</f>
        <v>Affinity Water</v>
      </c>
      <c r="D15" s="56" t="str">
        <f>_xlfn.XLOOKUP($B15,FD_Lists!$B$4:$B$25,FD_Lists!D$4:D$25)</f>
        <v>England</v>
      </c>
      <c r="E15" s="56" t="str">
        <f>_xlfn.XLOOKUP($B15,FD_Lists!$B$4:$B$25,FD_Lists!E$4:E$25)</f>
        <v>Company</v>
      </c>
      <c r="F15" s="56" t="str">
        <f>_xlfn.XLOOKUP($B15,FD_Lists!$B$4:$B$25,FD_Lists!F$4:F$25)</f>
        <v>WoC</v>
      </c>
      <c r="G15" s="18" t="s">
        <v>136</v>
      </c>
      <c r="H15" s="4" t="s">
        <v>210</v>
      </c>
      <c r="I15" s="55" t="str">
        <f t="shared" si="0"/>
        <v>AFWOUT5_05_PR24_OFWAT</v>
      </c>
      <c r="J15" s="55" t="s">
        <v>309</v>
      </c>
      <c r="K15" s="55" t="s">
        <v>310</v>
      </c>
      <c r="L15" s="55" t="s">
        <v>139</v>
      </c>
      <c r="M15" s="56" t="s">
        <v>311</v>
      </c>
      <c r="N15" s="56" t="s">
        <v>83</v>
      </c>
      <c r="O15" s="55">
        <v>2</v>
      </c>
      <c r="P15" s="57" t="str">
        <f>IFERROR(ROUND(FD_Input_Final_Data!U15,2), "##BLANK")</f>
        <v>##BLANK</v>
      </c>
      <c r="Q15" s="57" t="str">
        <f>IFERROR(ROUND(FD_Input_Final_Data!V15,2), "##BLANK")</f>
        <v>##BLANK</v>
      </c>
      <c r="R15" s="57" t="str">
        <f>IFERROR(ROUND(FD_Input_Final_Data!W15,2), "##BLANK")</f>
        <v>##BLANK</v>
      </c>
      <c r="S15" s="57" t="str">
        <f>IFERROR(ROUND(FD_Input_Final_Data!X15,2), "##BLANK")</f>
        <v>##BLANK</v>
      </c>
      <c r="T15" s="57" t="str">
        <f>IFERROR(ROUND(FD_Input_Final_Data!Y15,2), "##BLANK")</f>
        <v>##BLANK</v>
      </c>
      <c r="U15" s="57" t="str">
        <f>IFERROR(ROUND(FD_Input_Final_Data!Z15,2), "##BLANK")</f>
        <v>##BLANK</v>
      </c>
      <c r="V15" s="57" t="str">
        <f>IFERROR(ROUND(FD_Input_Final_Data!AA15,2), "##BLANK")</f>
        <v>##BLANK</v>
      </c>
      <c r="W15" s="57" t="str">
        <f>IFERROR(ROUND(FD_Input_Final_Data!AB15,2), "##BLANK")</f>
        <v>##BLANK</v>
      </c>
      <c r="X15" s="57" t="str">
        <f>IFERROR(ROUND(FD_Input_Final_Data!AC15,2), "##BLANK")</f>
        <v>##BLANK</v>
      </c>
      <c r="Y15" s="57" t="str">
        <f>IFERROR(ROUND(FD_Input_Final_Data!AD15,2), "##BLANK")</f>
        <v>##BLANK</v>
      </c>
      <c r="Z15" s="57" t="str">
        <f>IFERROR(ROUND(FD_Input_Final_Data!AE15,2), "##BLANK")</f>
        <v>##BLANK</v>
      </c>
      <c r="AA15" s="57" t="str">
        <f>IFERROR(ROUND(FD_Input_Final_Data!AF15,2), "##BLANK")</f>
        <v>##BLANK</v>
      </c>
      <c r="AB15" s="57" t="str">
        <f>IFERROR(ROUND(FD_Input_Final_Data!AG15,2), "##BLANK")</f>
        <v>##BLANK</v>
      </c>
      <c r="AC15" s="57" t="str">
        <f>IFERROR(ROUND(FD_Input_Final_Data!AH15,2), "##BLANK")</f>
        <v>##BLANK</v>
      </c>
    </row>
    <row r="16" spans="1:29" s="24" customFormat="1" ht="15">
      <c r="A16" s="5"/>
      <c r="B16" s="56" t="s">
        <v>143</v>
      </c>
      <c r="C16" s="56" t="str">
        <f>_xlfn.XLOOKUP($B16,FD_Lists!$B$4:$B$25,FD_Lists!C$4:C$25)</f>
        <v>Portsmouth Water</v>
      </c>
      <c r="D16" s="56" t="str">
        <f>_xlfn.XLOOKUP($B16,FD_Lists!$B$4:$B$25,FD_Lists!D$4:D$25)</f>
        <v>England</v>
      </c>
      <c r="E16" s="56" t="str">
        <f>_xlfn.XLOOKUP($B16,FD_Lists!$B$4:$B$25,FD_Lists!E$4:E$25)</f>
        <v>Company</v>
      </c>
      <c r="F16" s="56" t="str">
        <f>_xlfn.XLOOKUP($B16,FD_Lists!$B$4:$B$25,FD_Lists!F$4:F$25)</f>
        <v>WoC</v>
      </c>
      <c r="G16" s="18" t="s">
        <v>136</v>
      </c>
      <c r="H16" s="4" t="s">
        <v>210</v>
      </c>
      <c r="I16" s="55" t="str">
        <f t="shared" si="0"/>
        <v>PRTOUT5_05_PR24_OFWAT</v>
      </c>
      <c r="J16" s="55" t="s">
        <v>309</v>
      </c>
      <c r="K16" s="55" t="s">
        <v>310</v>
      </c>
      <c r="L16" s="55" t="s">
        <v>139</v>
      </c>
      <c r="M16" s="56" t="s">
        <v>311</v>
      </c>
      <c r="N16" s="56" t="s">
        <v>83</v>
      </c>
      <c r="O16" s="55">
        <v>2</v>
      </c>
      <c r="P16" s="57" t="str">
        <f>IFERROR(ROUND(FD_Input_Final_Data!U16,2), "##BLANK")</f>
        <v>##BLANK</v>
      </c>
      <c r="Q16" s="57" t="str">
        <f>IFERROR(ROUND(FD_Input_Final_Data!V16,2), "##BLANK")</f>
        <v>##BLANK</v>
      </c>
      <c r="R16" s="57" t="str">
        <f>IFERROR(ROUND(FD_Input_Final_Data!W16,2), "##BLANK")</f>
        <v>##BLANK</v>
      </c>
      <c r="S16" s="57" t="str">
        <f>IFERROR(ROUND(FD_Input_Final_Data!X16,2), "##BLANK")</f>
        <v>##BLANK</v>
      </c>
      <c r="T16" s="57" t="str">
        <f>IFERROR(ROUND(FD_Input_Final_Data!Y16,2), "##BLANK")</f>
        <v>##BLANK</v>
      </c>
      <c r="U16" s="57" t="str">
        <f>IFERROR(ROUND(FD_Input_Final_Data!Z16,2), "##BLANK")</f>
        <v>##BLANK</v>
      </c>
      <c r="V16" s="57" t="str">
        <f>IFERROR(ROUND(FD_Input_Final_Data!AA16,2), "##BLANK")</f>
        <v>##BLANK</v>
      </c>
      <c r="W16" s="57" t="str">
        <f>IFERROR(ROUND(FD_Input_Final_Data!AB16,2), "##BLANK")</f>
        <v>##BLANK</v>
      </c>
      <c r="X16" s="57" t="str">
        <f>IFERROR(ROUND(FD_Input_Final_Data!AC16,2), "##BLANK")</f>
        <v>##BLANK</v>
      </c>
      <c r="Y16" s="57" t="str">
        <f>IFERROR(ROUND(FD_Input_Final_Data!AD16,2), "##BLANK")</f>
        <v>##BLANK</v>
      </c>
      <c r="Z16" s="57" t="str">
        <f>IFERROR(ROUND(FD_Input_Final_Data!AE16,2), "##BLANK")</f>
        <v>##BLANK</v>
      </c>
      <c r="AA16" s="57" t="str">
        <f>IFERROR(ROUND(FD_Input_Final_Data!AF16,2), "##BLANK")</f>
        <v>##BLANK</v>
      </c>
      <c r="AB16" s="57" t="str">
        <f>IFERROR(ROUND(FD_Input_Final_Data!AG16,2), "##BLANK")</f>
        <v>##BLANK</v>
      </c>
      <c r="AC16" s="57" t="str">
        <f>IFERROR(ROUND(FD_Input_Final_Data!AH16,2), "##BLANK")</f>
        <v>##BLANK</v>
      </c>
    </row>
    <row r="17" spans="1:29" s="24" customFormat="1" ht="15">
      <c r="A17" s="33"/>
      <c r="B17" s="56" t="s">
        <v>144</v>
      </c>
      <c r="C17" s="56" t="str">
        <f>_xlfn.XLOOKUP($B17,FD_Lists!$B$4:$B$25,FD_Lists!C$4:C$25)</f>
        <v>South East Water</v>
      </c>
      <c r="D17" s="56" t="str">
        <f>_xlfn.XLOOKUP($B17,FD_Lists!$B$4:$B$25,FD_Lists!D$4:D$25)</f>
        <v>England</v>
      </c>
      <c r="E17" s="56" t="str">
        <f>_xlfn.XLOOKUP($B17,FD_Lists!$B$4:$B$25,FD_Lists!E$4:E$25)</f>
        <v>Company</v>
      </c>
      <c r="F17" s="56" t="str">
        <f>_xlfn.XLOOKUP($B17,FD_Lists!$B$4:$B$25,FD_Lists!F$4:F$25)</f>
        <v>WoC</v>
      </c>
      <c r="G17" s="18" t="s">
        <v>136</v>
      </c>
      <c r="H17" s="4" t="s">
        <v>210</v>
      </c>
      <c r="I17" s="55" t="str">
        <f t="shared" si="0"/>
        <v>SEWOUT5_05_PR24_OFWAT</v>
      </c>
      <c r="J17" s="55" t="s">
        <v>309</v>
      </c>
      <c r="K17" s="55" t="s">
        <v>310</v>
      </c>
      <c r="L17" s="55" t="s">
        <v>139</v>
      </c>
      <c r="M17" s="56" t="s">
        <v>311</v>
      </c>
      <c r="N17" s="56" t="s">
        <v>83</v>
      </c>
      <c r="O17" s="55">
        <v>2</v>
      </c>
      <c r="P17" s="57" t="str">
        <f>IFERROR(ROUND(FD_Input_Final_Data!U17,2), "##BLANK")</f>
        <v>##BLANK</v>
      </c>
      <c r="Q17" s="57" t="str">
        <f>IFERROR(ROUND(FD_Input_Final_Data!V17,2), "##BLANK")</f>
        <v>##BLANK</v>
      </c>
      <c r="R17" s="57" t="str">
        <f>IFERROR(ROUND(FD_Input_Final_Data!W17,2), "##BLANK")</f>
        <v>##BLANK</v>
      </c>
      <c r="S17" s="57" t="str">
        <f>IFERROR(ROUND(FD_Input_Final_Data!X17,2), "##BLANK")</f>
        <v>##BLANK</v>
      </c>
      <c r="T17" s="57" t="str">
        <f>IFERROR(ROUND(FD_Input_Final_Data!Y17,2), "##BLANK")</f>
        <v>##BLANK</v>
      </c>
      <c r="U17" s="57" t="str">
        <f>IFERROR(ROUND(FD_Input_Final_Data!Z17,2), "##BLANK")</f>
        <v>##BLANK</v>
      </c>
      <c r="V17" s="57" t="str">
        <f>IFERROR(ROUND(FD_Input_Final_Data!AA17,2), "##BLANK")</f>
        <v>##BLANK</v>
      </c>
      <c r="W17" s="57" t="str">
        <f>IFERROR(ROUND(FD_Input_Final_Data!AB17,2), "##BLANK")</f>
        <v>##BLANK</v>
      </c>
      <c r="X17" s="57" t="str">
        <f>IFERROR(ROUND(FD_Input_Final_Data!AC17,2), "##BLANK")</f>
        <v>##BLANK</v>
      </c>
      <c r="Y17" s="57" t="str">
        <f>IFERROR(ROUND(FD_Input_Final_Data!AD17,2), "##BLANK")</f>
        <v>##BLANK</v>
      </c>
      <c r="Z17" s="57" t="str">
        <f>IFERROR(ROUND(FD_Input_Final_Data!AE17,2), "##BLANK")</f>
        <v>##BLANK</v>
      </c>
      <c r="AA17" s="57" t="str">
        <f>IFERROR(ROUND(FD_Input_Final_Data!AF17,2), "##BLANK")</f>
        <v>##BLANK</v>
      </c>
      <c r="AB17" s="57" t="str">
        <f>IFERROR(ROUND(FD_Input_Final_Data!AG17,2), "##BLANK")</f>
        <v>##BLANK</v>
      </c>
      <c r="AC17" s="57" t="str">
        <f>IFERROR(ROUND(FD_Input_Final_Data!AH17,2), "##BLANK")</f>
        <v>##BLANK</v>
      </c>
    </row>
    <row r="18" spans="1:29" s="24" customFormat="1" ht="15">
      <c r="A18" s="33"/>
      <c r="B18" s="56" t="s">
        <v>145</v>
      </c>
      <c r="C18" s="56" t="str">
        <f>_xlfn.XLOOKUP($B18,FD_Lists!$B$4:$B$25,FD_Lists!C$4:C$25)</f>
        <v>South Staffordshire Water</v>
      </c>
      <c r="D18" s="56" t="str">
        <f>_xlfn.XLOOKUP($B18,FD_Lists!$B$4:$B$25,FD_Lists!D$4:D$25)</f>
        <v>England</v>
      </c>
      <c r="E18" s="56" t="str">
        <f>_xlfn.XLOOKUP($B18,FD_Lists!$B$4:$B$25,FD_Lists!E$4:E$25)</f>
        <v>Company</v>
      </c>
      <c r="F18" s="56" t="str">
        <f>_xlfn.XLOOKUP($B18,FD_Lists!$B$4:$B$25,FD_Lists!F$4:F$25)</f>
        <v>WoC</v>
      </c>
      <c r="G18" s="18" t="s">
        <v>136</v>
      </c>
      <c r="H18" s="4" t="s">
        <v>210</v>
      </c>
      <c r="I18" s="55" t="str">
        <f t="shared" si="0"/>
        <v>SSCOUT5_05_PR24_OFWAT</v>
      </c>
      <c r="J18" s="55" t="s">
        <v>309</v>
      </c>
      <c r="K18" s="55" t="s">
        <v>310</v>
      </c>
      <c r="L18" s="55" t="s">
        <v>139</v>
      </c>
      <c r="M18" s="56" t="s">
        <v>311</v>
      </c>
      <c r="N18" s="56" t="s">
        <v>83</v>
      </c>
      <c r="O18" s="55">
        <v>2</v>
      </c>
      <c r="P18" s="57" t="str">
        <f>IFERROR(ROUND(FD_Input_Final_Data!U18,2), "##BLANK")</f>
        <v>##BLANK</v>
      </c>
      <c r="Q18" s="57" t="str">
        <f>IFERROR(ROUND(FD_Input_Final_Data!V18,2), "##BLANK")</f>
        <v>##BLANK</v>
      </c>
      <c r="R18" s="57" t="str">
        <f>IFERROR(ROUND(FD_Input_Final_Data!W18,2), "##BLANK")</f>
        <v>##BLANK</v>
      </c>
      <c r="S18" s="57" t="str">
        <f>IFERROR(ROUND(FD_Input_Final_Data!X18,2), "##BLANK")</f>
        <v>##BLANK</v>
      </c>
      <c r="T18" s="57" t="str">
        <f>IFERROR(ROUND(FD_Input_Final_Data!Y18,2), "##BLANK")</f>
        <v>##BLANK</v>
      </c>
      <c r="U18" s="57" t="str">
        <f>IFERROR(ROUND(FD_Input_Final_Data!Z18,2), "##BLANK")</f>
        <v>##BLANK</v>
      </c>
      <c r="V18" s="57" t="str">
        <f>IFERROR(ROUND(FD_Input_Final_Data!AA18,2), "##BLANK")</f>
        <v>##BLANK</v>
      </c>
      <c r="W18" s="57" t="str">
        <f>IFERROR(ROUND(FD_Input_Final_Data!AB18,2), "##BLANK")</f>
        <v>##BLANK</v>
      </c>
      <c r="X18" s="57" t="str">
        <f>IFERROR(ROUND(FD_Input_Final_Data!AC18,2), "##BLANK")</f>
        <v>##BLANK</v>
      </c>
      <c r="Y18" s="57" t="str">
        <f>IFERROR(ROUND(FD_Input_Final_Data!AD18,2), "##BLANK")</f>
        <v>##BLANK</v>
      </c>
      <c r="Z18" s="57" t="str">
        <f>IFERROR(ROUND(FD_Input_Final_Data!AE18,2), "##BLANK")</f>
        <v>##BLANK</v>
      </c>
      <c r="AA18" s="57" t="str">
        <f>IFERROR(ROUND(FD_Input_Final_Data!AF18,2), "##BLANK")</f>
        <v>##BLANK</v>
      </c>
      <c r="AB18" s="57" t="str">
        <f>IFERROR(ROUND(FD_Input_Final_Data!AG18,2), "##BLANK")</f>
        <v>##BLANK</v>
      </c>
      <c r="AC18" s="57" t="str">
        <f>IFERROR(ROUND(FD_Input_Final_Data!AH18,2), "##BLANK")</f>
        <v>##BLANK</v>
      </c>
    </row>
    <row r="19" spans="1:29" s="24" customFormat="1" ht="15">
      <c r="A19" s="33"/>
      <c r="B19" s="56" t="s">
        <v>146</v>
      </c>
      <c r="C19" s="56" t="str">
        <f>_xlfn.XLOOKUP($B19,FD_Lists!$B$4:$B$25,FD_Lists!C$4:C$25)</f>
        <v>SES Water</v>
      </c>
      <c r="D19" s="56" t="str">
        <f>_xlfn.XLOOKUP($B19,FD_Lists!$B$4:$B$25,FD_Lists!D$4:D$25)</f>
        <v>England</v>
      </c>
      <c r="E19" s="56" t="str">
        <f>_xlfn.XLOOKUP($B19,FD_Lists!$B$4:$B$25,FD_Lists!E$4:E$25)</f>
        <v>Company</v>
      </c>
      <c r="F19" s="56" t="str">
        <f>_xlfn.XLOOKUP($B19,FD_Lists!$B$4:$B$25,FD_Lists!F$4:F$25)</f>
        <v>WoC</v>
      </c>
      <c r="G19" s="18" t="s">
        <v>136</v>
      </c>
      <c r="H19" s="4" t="s">
        <v>210</v>
      </c>
      <c r="I19" s="55" t="str">
        <f t="shared" si="0"/>
        <v>SESOUT5_05_PR24_OFWAT</v>
      </c>
      <c r="J19" s="55" t="s">
        <v>309</v>
      </c>
      <c r="K19" s="55" t="s">
        <v>310</v>
      </c>
      <c r="L19" s="55" t="s">
        <v>139</v>
      </c>
      <c r="M19" s="56" t="s">
        <v>311</v>
      </c>
      <c r="N19" s="56" t="s">
        <v>83</v>
      </c>
      <c r="O19" s="55">
        <v>2</v>
      </c>
      <c r="P19" s="57" t="str">
        <f>IFERROR(ROUND(FD_Input_Final_Data!U19,2), "##BLANK")</f>
        <v>##BLANK</v>
      </c>
      <c r="Q19" s="57" t="str">
        <f>IFERROR(ROUND(FD_Input_Final_Data!V19,2), "##BLANK")</f>
        <v>##BLANK</v>
      </c>
      <c r="R19" s="57" t="str">
        <f>IFERROR(ROUND(FD_Input_Final_Data!W19,2), "##BLANK")</f>
        <v>##BLANK</v>
      </c>
      <c r="S19" s="57" t="str">
        <f>IFERROR(ROUND(FD_Input_Final_Data!X19,2), "##BLANK")</f>
        <v>##BLANK</v>
      </c>
      <c r="T19" s="57" t="str">
        <f>IFERROR(ROUND(FD_Input_Final_Data!Y19,2), "##BLANK")</f>
        <v>##BLANK</v>
      </c>
      <c r="U19" s="57" t="str">
        <f>IFERROR(ROUND(FD_Input_Final_Data!Z19,2), "##BLANK")</f>
        <v>##BLANK</v>
      </c>
      <c r="V19" s="57" t="str">
        <f>IFERROR(ROUND(FD_Input_Final_Data!AA19,2), "##BLANK")</f>
        <v>##BLANK</v>
      </c>
      <c r="W19" s="57" t="str">
        <f>IFERROR(ROUND(FD_Input_Final_Data!AB19,2), "##BLANK")</f>
        <v>##BLANK</v>
      </c>
      <c r="X19" s="57" t="str">
        <f>IFERROR(ROUND(FD_Input_Final_Data!AC19,2), "##BLANK")</f>
        <v>##BLANK</v>
      </c>
      <c r="Y19" s="57" t="str">
        <f>IFERROR(ROUND(FD_Input_Final_Data!AD19,2), "##BLANK")</f>
        <v>##BLANK</v>
      </c>
      <c r="Z19" s="57" t="str">
        <f>IFERROR(ROUND(FD_Input_Final_Data!AE19,2), "##BLANK")</f>
        <v>##BLANK</v>
      </c>
      <c r="AA19" s="57" t="str">
        <f>IFERROR(ROUND(FD_Input_Final_Data!AF19,2), "##BLANK")</f>
        <v>##BLANK</v>
      </c>
      <c r="AB19" s="57" t="str">
        <f>IFERROR(ROUND(FD_Input_Final_Data!AG19,2), "##BLANK")</f>
        <v>##BLANK</v>
      </c>
      <c r="AC19" s="57" t="str">
        <f>IFERROR(ROUND(FD_Input_Final_Data!AH19,2), "##BLANK")</f>
        <v>##BLANK</v>
      </c>
    </row>
    <row r="20" spans="1:29" s="24" customFormat="1" ht="15">
      <c r="A20" s="33"/>
      <c r="B20" s="56" t="s">
        <v>114</v>
      </c>
      <c r="C20" s="56" t="str">
        <f>_xlfn.XLOOKUP($B20,FD_Lists!$B$4:$B$25,FD_Lists!C$4:C$25)</f>
        <v>South West Water</v>
      </c>
      <c r="D20" s="56" t="str">
        <f>_xlfn.XLOOKUP($B20,FD_Lists!$B$4:$B$25,FD_Lists!D$4:D$25)</f>
        <v>England</v>
      </c>
      <c r="E20" s="56" t="str">
        <f>_xlfn.XLOOKUP($B20,FD_Lists!$B$4:$B$25,FD_Lists!E$4:E$25)</f>
        <v>Company</v>
      </c>
      <c r="F20" s="56" t="str">
        <f>_xlfn.XLOOKUP($B20,FD_Lists!$B$4:$B$25,FD_Lists!F$4:F$25)</f>
        <v>WaSC</v>
      </c>
      <c r="G20" s="18" t="s">
        <v>136</v>
      </c>
      <c r="H20" s="4" t="s">
        <v>210</v>
      </c>
      <c r="I20" s="55" t="str">
        <f t="shared" si="0"/>
        <v>SWBOUT5_05_PR24_OFWAT</v>
      </c>
      <c r="J20" s="55" t="s">
        <v>309</v>
      </c>
      <c r="K20" s="55" t="s">
        <v>310</v>
      </c>
      <c r="L20" s="55" t="s">
        <v>139</v>
      </c>
      <c r="M20" s="56" t="s">
        <v>311</v>
      </c>
      <c r="N20" s="56" t="s">
        <v>83</v>
      </c>
      <c r="O20" s="55">
        <v>2</v>
      </c>
      <c r="P20" s="57">
        <f>IFERROR(ROUND(FD_Input_Final_Data!U20,2), "##BLANK")</f>
        <v>102.64</v>
      </c>
      <c r="Q20" s="57">
        <f>IFERROR(ROUND(FD_Input_Final_Data!V20,2), "##BLANK")</f>
        <v>74.41</v>
      </c>
      <c r="R20" s="57">
        <f>IFERROR(ROUND(FD_Input_Final_Data!W20,2), "##BLANK")</f>
        <v>73.97</v>
      </c>
      <c r="S20" s="57">
        <f>IFERROR(ROUND(FD_Input_Final_Data!X20,2), "##BLANK")</f>
        <v>79.25</v>
      </c>
      <c r="T20" s="57">
        <f>IFERROR(ROUND(FD_Input_Final_Data!Y20,2), "##BLANK")</f>
        <v>99.07</v>
      </c>
      <c r="U20" s="57">
        <f>IFERROR(ROUND(FD_Input_Final_Data!Z20,2), "##BLANK")</f>
        <v>66.48</v>
      </c>
      <c r="V20" s="57">
        <f>IFERROR(ROUND(FD_Input_Final_Data!AA20,2), "##BLANK")</f>
        <v>47.55</v>
      </c>
      <c r="W20" s="57">
        <f>IFERROR(ROUND(FD_Input_Final_Data!AB20,2), "##BLANK")</f>
        <v>85.42</v>
      </c>
      <c r="X20" s="57">
        <f>IFERROR(ROUND(FD_Input_Final_Data!AC20,2), "##BLANK")</f>
        <v>86.01</v>
      </c>
      <c r="Y20" s="57">
        <f>IFERROR(ROUND(FD_Input_Final_Data!AD20,2), "##BLANK")</f>
        <v>53.9</v>
      </c>
      <c r="Z20" s="57">
        <f>IFERROR(ROUND(FD_Input_Final_Data!AE20,2), "##BLANK")</f>
        <v>40.85</v>
      </c>
      <c r="AA20" s="57">
        <f>IFERROR(ROUND(FD_Input_Final_Data!AF20,2), "##BLANK")</f>
        <v>40.85</v>
      </c>
      <c r="AB20" s="57">
        <f>IFERROR(ROUND(FD_Input_Final_Data!AG20,2), "##BLANK")</f>
        <v>40.85</v>
      </c>
      <c r="AC20" s="57">
        <f>IFERROR(ROUND(FD_Input_Final_Data!AH20,2), "##BLANK")</f>
        <v>40.85</v>
      </c>
    </row>
    <row r="21" spans="1:29" s="24" customFormat="1" ht="15">
      <c r="A21" s="33"/>
      <c r="B21" s="56" t="s">
        <v>147</v>
      </c>
      <c r="C21" s="56" t="str">
        <f>_xlfn.XLOOKUP($B21,FD_Lists!$B$4:$B$25,FD_Lists!C$4:C$25)</f>
        <v>Bristol Water</v>
      </c>
      <c r="D21" s="56" t="str">
        <f>_xlfn.XLOOKUP($B21,FD_Lists!$B$4:$B$25,FD_Lists!D$4:D$25)</f>
        <v>England</v>
      </c>
      <c r="E21" s="56" t="str">
        <f>_xlfn.XLOOKUP($B21,FD_Lists!$B$4:$B$25,FD_Lists!E$4:E$25)</f>
        <v>Company</v>
      </c>
      <c r="F21" s="56" t="str">
        <f>_xlfn.XLOOKUP($B21,FD_Lists!$B$4:$B$25,FD_Lists!F$4:F$25)</f>
        <v>WoC</v>
      </c>
      <c r="G21" s="18" t="s">
        <v>136</v>
      </c>
      <c r="H21" s="4" t="s">
        <v>210</v>
      </c>
      <c r="I21" s="55" t="str">
        <f t="shared" si="0"/>
        <v>BRLOUT5_05_PR24_OFWAT</v>
      </c>
      <c r="J21" s="55" t="s">
        <v>309</v>
      </c>
      <c r="K21" s="55" t="s">
        <v>310</v>
      </c>
      <c r="L21" s="55" t="s">
        <v>139</v>
      </c>
      <c r="M21" s="56" t="s">
        <v>311</v>
      </c>
      <c r="N21" s="56" t="s">
        <v>83</v>
      </c>
      <c r="O21" s="55">
        <v>2</v>
      </c>
      <c r="P21" s="57" t="str">
        <f>IFERROR(ROUND(FD_Input_Final_Data!U21,2), "##BLANK")</f>
        <v>##BLANK</v>
      </c>
      <c r="Q21" s="57" t="str">
        <f>IFERROR(ROUND(FD_Input_Final_Data!V21,2), "##BLANK")</f>
        <v>##BLANK</v>
      </c>
      <c r="R21" s="57" t="str">
        <f>IFERROR(ROUND(FD_Input_Final_Data!W21,2), "##BLANK")</f>
        <v>##BLANK</v>
      </c>
      <c r="S21" s="57" t="str">
        <f>IFERROR(ROUND(FD_Input_Final_Data!X21,2), "##BLANK")</f>
        <v>##BLANK</v>
      </c>
      <c r="T21" s="57" t="str">
        <f>IFERROR(ROUND(FD_Input_Final_Data!Y21,2), "##BLANK")</f>
        <v>##BLANK</v>
      </c>
      <c r="U21" s="57" t="str">
        <f>IFERROR(ROUND(FD_Input_Final_Data!Z21,2), "##BLANK")</f>
        <v>##BLANK</v>
      </c>
      <c r="V21" s="57" t="str">
        <f>IFERROR(ROUND(FD_Input_Final_Data!AA21,2), "##BLANK")</f>
        <v>##BLANK</v>
      </c>
      <c r="W21" s="57" t="str">
        <f>IFERROR(ROUND(FD_Input_Final_Data!AB21,2), "##BLANK")</f>
        <v>##BLANK</v>
      </c>
      <c r="X21" s="57" t="str">
        <f>IFERROR(ROUND(FD_Input_Final_Data!AC21,2), "##BLANK")</f>
        <v>##BLANK</v>
      </c>
      <c r="Y21" s="57" t="str">
        <f>IFERROR(ROUND(FD_Input_Final_Data!AD21,2), "##BLANK")</f>
        <v>##BLANK</v>
      </c>
      <c r="Z21" s="57" t="str">
        <f>IFERROR(ROUND(FD_Input_Final_Data!AE21,2), "##BLANK")</f>
        <v>##BLANK</v>
      </c>
      <c r="AA21" s="57" t="str">
        <f>IFERROR(ROUND(FD_Input_Final_Data!AF21,2), "##BLANK")</f>
        <v>##BLANK</v>
      </c>
      <c r="AB21" s="57" t="str">
        <f>IFERROR(ROUND(FD_Input_Final_Data!AG21,2), "##BLANK")</f>
        <v>##BLANK</v>
      </c>
      <c r="AC21" s="57" t="str">
        <f>IFERROR(ROUND(FD_Input_Final_Data!AH21,2), "##BLANK")</f>
        <v>##BLANK</v>
      </c>
    </row>
    <row r="22" spans="1:29" s="24" customFormat="1" ht="15">
      <c r="A22" s="33"/>
      <c r="B22" s="58" t="s">
        <v>80</v>
      </c>
      <c r="C22" s="56" t="str">
        <f>_xlfn.XLOOKUP($B22,FD_Lists!$B$4:$B$25,FD_Lists!C$4:C$25)</f>
        <v>Anglian Water</v>
      </c>
      <c r="D22" s="56" t="str">
        <f>_xlfn.XLOOKUP($B22,FD_Lists!$B$4:$B$25,FD_Lists!D$4:D$25)</f>
        <v>England</v>
      </c>
      <c r="E22" s="56" t="str">
        <f>_xlfn.XLOOKUP($B22,FD_Lists!$B$4:$B$25,FD_Lists!E$4:E$25)</f>
        <v>Company</v>
      </c>
      <c r="F22" s="56" t="str">
        <f>_xlfn.XLOOKUP($B22,FD_Lists!$B$4:$B$25,FD_Lists!F$4:F$25)</f>
        <v>WaSC</v>
      </c>
      <c r="G22" s="56" t="s">
        <v>127</v>
      </c>
      <c r="H22" s="4" t="s">
        <v>286</v>
      </c>
      <c r="I22" s="55" t="str">
        <f t="shared" si="0"/>
        <v>ANHOUT5_05_A_PR24_OFWAT</v>
      </c>
      <c r="J22" s="55" t="s">
        <v>309</v>
      </c>
      <c r="K22" s="55" t="s">
        <v>310</v>
      </c>
      <c r="L22" s="55" t="s">
        <v>139</v>
      </c>
      <c r="M22" s="56" t="s">
        <v>287</v>
      </c>
      <c r="N22" s="56" t="s">
        <v>103</v>
      </c>
      <c r="O22" s="55">
        <v>0</v>
      </c>
      <c r="P22" s="60">
        <f>IFERROR(ROUND(FD_Input_Final_Data!$V141,0),"##BLANK")</f>
        <v>76437</v>
      </c>
      <c r="Q22" s="60">
        <f>IFERROR(ROUND(FD_Input_Final_Data!$V141,0),"##BLANK")</f>
        <v>76437</v>
      </c>
      <c r="R22" s="60">
        <f>IFERROR(ROUND(FD_Input_Final_Data!$V141,0),"##BLANK")</f>
        <v>76437</v>
      </c>
      <c r="S22" s="60">
        <f>IFERROR(ROUND(FD_Input_Final_Data!$V141,0),"##BLANK")</f>
        <v>76437</v>
      </c>
      <c r="T22" s="60">
        <f>IFERROR(ROUND(FD_Input_Final_Data!$V141,0),"##BLANK")</f>
        <v>76437</v>
      </c>
      <c r="U22" s="60">
        <f>IFERROR(ROUND(FD_Input_Final_Data!$V141,0),"##BLANK")</f>
        <v>76437</v>
      </c>
      <c r="V22" s="60">
        <f>IFERROR(ROUND(FD_Input_Final_Data!$V141,0),"##BLANK")</f>
        <v>76437</v>
      </c>
      <c r="W22" s="60">
        <f>IFERROR(ROUND(FD_Input_Final_Data!$V141,0),"##BLANK")</f>
        <v>76437</v>
      </c>
      <c r="X22" s="60">
        <f>IFERROR(ROUND(FD_Input_Final_Data!$V141,0),"##BLANK")</f>
        <v>76437</v>
      </c>
      <c r="Y22" s="60">
        <f>IFERROR(ROUND(FD_Input_Final_Data!$V141,0),"##BLANK")</f>
        <v>76437</v>
      </c>
      <c r="Z22" s="60">
        <f>IFERROR(ROUND(FD_Input_Final_Data!$V141,0),"##BLANK")</f>
        <v>76437</v>
      </c>
      <c r="AA22" s="60">
        <f>IFERROR(ROUND(FD_Input_Final_Data!$V141,0),"##BLANK")</f>
        <v>76437</v>
      </c>
      <c r="AB22" s="60">
        <f>IFERROR(ROUND(FD_Input_Final_Data!$V141,0),"##BLANK")</f>
        <v>76437</v>
      </c>
      <c r="AC22" s="60">
        <f>IFERROR(ROUND(FD_Input_Final_Data!$V141,0),"##BLANK")</f>
        <v>76437</v>
      </c>
    </row>
    <row r="23" spans="1:29" s="24" customFormat="1" ht="15">
      <c r="A23" s="33"/>
      <c r="B23" s="56" t="s">
        <v>110</v>
      </c>
      <c r="C23" s="56" t="str">
        <f>_xlfn.XLOOKUP($B23,FD_Lists!$B$4:$B$25,FD_Lists!C$4:C$25)</f>
        <v>Dŵr Cymru</v>
      </c>
      <c r="D23" s="56" t="str">
        <f>_xlfn.XLOOKUP($B23,FD_Lists!$B$4:$B$25,FD_Lists!D$4:D$25)</f>
        <v>Wales</v>
      </c>
      <c r="E23" s="56" t="str">
        <f>_xlfn.XLOOKUP($B23,FD_Lists!$B$4:$B$25,FD_Lists!E$4:E$25)</f>
        <v>Company</v>
      </c>
      <c r="F23" s="56" t="str">
        <f>_xlfn.XLOOKUP($B23,FD_Lists!$B$4:$B$25,FD_Lists!F$4:F$25)</f>
        <v>WaSC</v>
      </c>
      <c r="G23" s="56" t="s">
        <v>127</v>
      </c>
      <c r="H23" s="4" t="s">
        <v>286</v>
      </c>
      <c r="I23" s="55" t="str">
        <f t="shared" si="0"/>
        <v>WSHOUT5_05_A_PR24_OFWAT</v>
      </c>
      <c r="J23" s="55" t="s">
        <v>309</v>
      </c>
      <c r="K23" s="55" t="s">
        <v>310</v>
      </c>
      <c r="L23" s="55" t="s">
        <v>139</v>
      </c>
      <c r="M23" s="56" t="s">
        <v>287</v>
      </c>
      <c r="N23" s="56" t="s">
        <v>103</v>
      </c>
      <c r="O23" s="55">
        <v>0</v>
      </c>
      <c r="P23" s="60">
        <f>IFERROR(ROUND(FD_Input_Final_Data!$V142,0),"##BLANK")</f>
        <v>36249</v>
      </c>
      <c r="Q23" s="60">
        <f>IFERROR(ROUND(FD_Input_Final_Data!$V142,0),"##BLANK")</f>
        <v>36249</v>
      </c>
      <c r="R23" s="60">
        <f>IFERROR(ROUND(FD_Input_Final_Data!$V142,0),"##BLANK")</f>
        <v>36249</v>
      </c>
      <c r="S23" s="60">
        <f>IFERROR(ROUND(FD_Input_Final_Data!$V142,0),"##BLANK")</f>
        <v>36249</v>
      </c>
      <c r="T23" s="60">
        <f>IFERROR(ROUND(FD_Input_Final_Data!$V142,0),"##BLANK")</f>
        <v>36249</v>
      </c>
      <c r="U23" s="60">
        <f>IFERROR(ROUND(FD_Input_Final_Data!$V142,0),"##BLANK")</f>
        <v>36249</v>
      </c>
      <c r="V23" s="60">
        <f>IFERROR(ROUND(FD_Input_Final_Data!$V142,0),"##BLANK")</f>
        <v>36249</v>
      </c>
      <c r="W23" s="60">
        <f>IFERROR(ROUND(FD_Input_Final_Data!$V142,0),"##BLANK")</f>
        <v>36249</v>
      </c>
      <c r="X23" s="60">
        <f>IFERROR(ROUND(FD_Input_Final_Data!$V142,0),"##BLANK")</f>
        <v>36249</v>
      </c>
      <c r="Y23" s="60">
        <f>IFERROR(ROUND(FD_Input_Final_Data!$V142,0),"##BLANK")</f>
        <v>36249</v>
      </c>
      <c r="Z23" s="60">
        <f>IFERROR(ROUND(FD_Input_Final_Data!$V142,0),"##BLANK")</f>
        <v>36249</v>
      </c>
      <c r="AA23" s="60">
        <f>IFERROR(ROUND(FD_Input_Final_Data!$V142,0),"##BLANK")</f>
        <v>36249</v>
      </c>
      <c r="AB23" s="60">
        <f>IFERROR(ROUND(FD_Input_Final_Data!$V142,0),"##BLANK")</f>
        <v>36249</v>
      </c>
      <c r="AC23" s="60">
        <f>IFERROR(ROUND(FD_Input_Final_Data!$V142,0),"##BLANK")</f>
        <v>36249</v>
      </c>
    </row>
    <row r="24" spans="1:29" s="24" customFormat="1" ht="15">
      <c r="A24" s="33"/>
      <c r="B24" s="56" t="s">
        <v>111</v>
      </c>
      <c r="C24" s="56" t="str">
        <f>_xlfn.XLOOKUP($B24,FD_Lists!$B$4:$B$25,FD_Lists!C$4:C$25)</f>
        <v>Hafren Dyfrdwy</v>
      </c>
      <c r="D24" s="56" t="str">
        <f>_xlfn.XLOOKUP($B24,FD_Lists!$B$4:$B$25,FD_Lists!D$4:D$25)</f>
        <v>Wales</v>
      </c>
      <c r="E24" s="56" t="str">
        <f>_xlfn.XLOOKUP($B24,FD_Lists!$B$4:$B$25,FD_Lists!E$4:E$25)</f>
        <v>Company</v>
      </c>
      <c r="F24" s="56" t="str">
        <f>_xlfn.XLOOKUP($B24,FD_Lists!$B$4:$B$25,FD_Lists!F$4:F$25)</f>
        <v>WaSC</v>
      </c>
      <c r="G24" s="56" t="s">
        <v>127</v>
      </c>
      <c r="H24" s="4" t="s">
        <v>286</v>
      </c>
      <c r="I24" s="55" t="str">
        <f t="shared" si="0"/>
        <v>HDDOUT5_05_A_PR24_OFWAT</v>
      </c>
      <c r="J24" s="55" t="s">
        <v>309</v>
      </c>
      <c r="K24" s="55" t="s">
        <v>310</v>
      </c>
      <c r="L24" s="55" t="s">
        <v>139</v>
      </c>
      <c r="M24" s="56" t="s">
        <v>287</v>
      </c>
      <c r="N24" s="56" t="s">
        <v>103</v>
      </c>
      <c r="O24" s="55">
        <v>0</v>
      </c>
      <c r="P24" s="60">
        <f>IFERROR(ROUND(FD_Input_Final_Data!$V143,0),"##BLANK")</f>
        <v>496</v>
      </c>
      <c r="Q24" s="60">
        <f>IFERROR(ROUND(FD_Input_Final_Data!$V143,0),"##BLANK")</f>
        <v>496</v>
      </c>
      <c r="R24" s="60">
        <f>IFERROR(ROUND(FD_Input_Final_Data!$V143,0),"##BLANK")</f>
        <v>496</v>
      </c>
      <c r="S24" s="60">
        <f>IFERROR(ROUND(FD_Input_Final_Data!$V143,0),"##BLANK")</f>
        <v>496</v>
      </c>
      <c r="T24" s="60">
        <f>IFERROR(ROUND(FD_Input_Final_Data!$V143,0),"##BLANK")</f>
        <v>496</v>
      </c>
      <c r="U24" s="60">
        <f>IFERROR(ROUND(FD_Input_Final_Data!$V143,0),"##BLANK")</f>
        <v>496</v>
      </c>
      <c r="V24" s="60">
        <f>IFERROR(ROUND(FD_Input_Final_Data!$V143,0),"##BLANK")</f>
        <v>496</v>
      </c>
      <c r="W24" s="60">
        <f>IFERROR(ROUND(FD_Input_Final_Data!$V143,0),"##BLANK")</f>
        <v>496</v>
      </c>
      <c r="X24" s="60">
        <f>IFERROR(ROUND(FD_Input_Final_Data!$V143,0),"##BLANK")</f>
        <v>496</v>
      </c>
      <c r="Y24" s="60">
        <f>IFERROR(ROUND(FD_Input_Final_Data!$V143,0),"##BLANK")</f>
        <v>496</v>
      </c>
      <c r="Z24" s="60">
        <f>IFERROR(ROUND(FD_Input_Final_Data!$V143,0),"##BLANK")</f>
        <v>496</v>
      </c>
      <c r="AA24" s="60">
        <f>IFERROR(ROUND(FD_Input_Final_Data!$V143,0),"##BLANK")</f>
        <v>496</v>
      </c>
      <c r="AB24" s="60">
        <f>IFERROR(ROUND(FD_Input_Final_Data!$V143,0),"##BLANK")</f>
        <v>496</v>
      </c>
      <c r="AC24" s="60">
        <f>IFERROR(ROUND(FD_Input_Final_Data!$V143,0),"##BLANK")</f>
        <v>496</v>
      </c>
    </row>
    <row r="25" spans="1:29" s="24" customFormat="1" ht="15">
      <c r="A25" s="33"/>
      <c r="B25" s="56" t="s">
        <v>112</v>
      </c>
      <c r="C25" s="56" t="str">
        <f>_xlfn.XLOOKUP($B25,FD_Lists!$B$4:$B$25,FD_Lists!C$4:C$25)</f>
        <v>Northumbrian Water</v>
      </c>
      <c r="D25" s="56" t="str">
        <f>_xlfn.XLOOKUP($B25,FD_Lists!$B$4:$B$25,FD_Lists!D$4:D$25)</f>
        <v>England</v>
      </c>
      <c r="E25" s="56" t="str">
        <f>_xlfn.XLOOKUP($B25,FD_Lists!$B$4:$B$25,FD_Lists!E$4:E$25)</f>
        <v>Company</v>
      </c>
      <c r="F25" s="56" t="str">
        <f>_xlfn.XLOOKUP($B25,FD_Lists!$B$4:$B$25,FD_Lists!F$4:F$25)</f>
        <v>WaSC</v>
      </c>
      <c r="G25" s="56" t="s">
        <v>127</v>
      </c>
      <c r="H25" s="4" t="s">
        <v>286</v>
      </c>
      <c r="I25" s="55" t="str">
        <f t="shared" si="0"/>
        <v>NESOUT5_05_A_PR24_OFWAT</v>
      </c>
      <c r="J25" s="55" t="s">
        <v>309</v>
      </c>
      <c r="K25" s="55" t="s">
        <v>310</v>
      </c>
      <c r="L25" s="55" t="s">
        <v>139</v>
      </c>
      <c r="M25" s="56" t="s">
        <v>287</v>
      </c>
      <c r="N25" s="56" t="s">
        <v>103</v>
      </c>
      <c r="O25" s="55">
        <v>0</v>
      </c>
      <c r="P25" s="60">
        <f>IFERROR(ROUND(FD_Input_Final_Data!$V144,0),"##BLANK")</f>
        <v>30026</v>
      </c>
      <c r="Q25" s="60">
        <f>IFERROR(ROUND(FD_Input_Final_Data!$V144,0),"##BLANK")</f>
        <v>30026</v>
      </c>
      <c r="R25" s="60">
        <f>IFERROR(ROUND(FD_Input_Final_Data!$V144,0),"##BLANK")</f>
        <v>30026</v>
      </c>
      <c r="S25" s="60">
        <f>IFERROR(ROUND(FD_Input_Final_Data!$V144,0),"##BLANK")</f>
        <v>30026</v>
      </c>
      <c r="T25" s="60">
        <f>IFERROR(ROUND(FD_Input_Final_Data!$V144,0),"##BLANK")</f>
        <v>30026</v>
      </c>
      <c r="U25" s="60">
        <f>IFERROR(ROUND(FD_Input_Final_Data!$V144,0),"##BLANK")</f>
        <v>30026</v>
      </c>
      <c r="V25" s="60">
        <f>IFERROR(ROUND(FD_Input_Final_Data!$V144,0),"##BLANK")</f>
        <v>30026</v>
      </c>
      <c r="W25" s="60">
        <f>IFERROR(ROUND(FD_Input_Final_Data!$V144,0),"##BLANK")</f>
        <v>30026</v>
      </c>
      <c r="X25" s="60">
        <f>IFERROR(ROUND(FD_Input_Final_Data!$V144,0),"##BLANK")</f>
        <v>30026</v>
      </c>
      <c r="Y25" s="60">
        <f>IFERROR(ROUND(FD_Input_Final_Data!$V144,0),"##BLANK")</f>
        <v>30026</v>
      </c>
      <c r="Z25" s="60">
        <f>IFERROR(ROUND(FD_Input_Final_Data!$V144,0),"##BLANK")</f>
        <v>30026</v>
      </c>
      <c r="AA25" s="60">
        <f>IFERROR(ROUND(FD_Input_Final_Data!$V144,0),"##BLANK")</f>
        <v>30026</v>
      </c>
      <c r="AB25" s="60">
        <f>IFERROR(ROUND(FD_Input_Final_Data!$V144,0),"##BLANK")</f>
        <v>30026</v>
      </c>
      <c r="AC25" s="60">
        <f>IFERROR(ROUND(FD_Input_Final_Data!$V144,0),"##BLANK")</f>
        <v>30026</v>
      </c>
    </row>
    <row r="26" spans="1:29" s="24" customFormat="1" ht="15">
      <c r="A26" s="33"/>
      <c r="B26" s="56" t="s">
        <v>113</v>
      </c>
      <c r="C26" s="56" t="str">
        <f>_xlfn.XLOOKUP($B26,FD_Lists!$B$4:$B$25,FD_Lists!C$4:C$25)</f>
        <v>Severn Trent Water</v>
      </c>
      <c r="D26" s="56" t="str">
        <f>_xlfn.XLOOKUP($B26,FD_Lists!$B$4:$B$25,FD_Lists!D$4:D$25)</f>
        <v>England</v>
      </c>
      <c r="E26" s="56" t="str">
        <f>_xlfn.XLOOKUP($B26,FD_Lists!$B$4:$B$25,FD_Lists!E$4:E$25)</f>
        <v>Company</v>
      </c>
      <c r="F26" s="56" t="str">
        <f>_xlfn.XLOOKUP($B26,FD_Lists!$B$4:$B$25,FD_Lists!F$4:F$25)</f>
        <v>WaSC</v>
      </c>
      <c r="G26" s="56" t="s">
        <v>127</v>
      </c>
      <c r="H26" s="4" t="s">
        <v>286</v>
      </c>
      <c r="I26" s="55" t="str">
        <f t="shared" si="0"/>
        <v>SVEOUT5_05_A_PR24_OFWAT</v>
      </c>
      <c r="J26" s="55" t="s">
        <v>309</v>
      </c>
      <c r="K26" s="55" t="s">
        <v>310</v>
      </c>
      <c r="L26" s="55" t="s">
        <v>139</v>
      </c>
      <c r="M26" s="56" t="s">
        <v>287</v>
      </c>
      <c r="N26" s="56" t="s">
        <v>103</v>
      </c>
      <c r="O26" s="55">
        <v>0</v>
      </c>
      <c r="P26" s="60">
        <f>IFERROR(ROUND(FD_Input_Final_Data!$V145,0),"##BLANK")</f>
        <v>93525</v>
      </c>
      <c r="Q26" s="60">
        <f>IFERROR(ROUND(FD_Input_Final_Data!$V145,0),"##BLANK")</f>
        <v>93525</v>
      </c>
      <c r="R26" s="60">
        <f>IFERROR(ROUND(FD_Input_Final_Data!$V145,0),"##BLANK")</f>
        <v>93525</v>
      </c>
      <c r="S26" s="60">
        <f>IFERROR(ROUND(FD_Input_Final_Data!$V145,0),"##BLANK")</f>
        <v>93525</v>
      </c>
      <c r="T26" s="60">
        <f>IFERROR(ROUND(FD_Input_Final_Data!$V145,0),"##BLANK")</f>
        <v>93525</v>
      </c>
      <c r="U26" s="60">
        <f>IFERROR(ROUND(FD_Input_Final_Data!$V145,0),"##BLANK")</f>
        <v>93525</v>
      </c>
      <c r="V26" s="60">
        <f>IFERROR(ROUND(FD_Input_Final_Data!$V145,0),"##BLANK")</f>
        <v>93525</v>
      </c>
      <c r="W26" s="60">
        <f>IFERROR(ROUND(FD_Input_Final_Data!$V145,0),"##BLANK")</f>
        <v>93525</v>
      </c>
      <c r="X26" s="60">
        <f>IFERROR(ROUND(FD_Input_Final_Data!$V145,0),"##BLANK")</f>
        <v>93525</v>
      </c>
      <c r="Y26" s="60">
        <f>IFERROR(ROUND(FD_Input_Final_Data!$V145,0),"##BLANK")</f>
        <v>93525</v>
      </c>
      <c r="Z26" s="60">
        <f>IFERROR(ROUND(FD_Input_Final_Data!$V145,0),"##BLANK")</f>
        <v>93525</v>
      </c>
      <c r="AA26" s="60">
        <f>IFERROR(ROUND(FD_Input_Final_Data!$V145,0),"##BLANK")</f>
        <v>93525</v>
      </c>
      <c r="AB26" s="60">
        <f>IFERROR(ROUND(FD_Input_Final_Data!$V145,0),"##BLANK")</f>
        <v>93525</v>
      </c>
      <c r="AC26" s="60">
        <f>IFERROR(ROUND(FD_Input_Final_Data!$V145,0),"##BLANK")</f>
        <v>93525</v>
      </c>
    </row>
    <row r="27" spans="1:29" s="24" customFormat="1" ht="15">
      <c r="A27" s="33"/>
      <c r="B27" s="56" t="s">
        <v>116</v>
      </c>
      <c r="C27" s="56" t="str">
        <f>_xlfn.XLOOKUP($B27,FD_Lists!$B$4:$B$25,FD_Lists!C$4:C$25)</f>
        <v>Southern Water</v>
      </c>
      <c r="D27" s="56" t="str">
        <f>_xlfn.XLOOKUP($B27,FD_Lists!$B$4:$B$25,FD_Lists!D$4:D$25)</f>
        <v>England</v>
      </c>
      <c r="E27" s="56" t="str">
        <f>_xlfn.XLOOKUP($B27,FD_Lists!$B$4:$B$25,FD_Lists!E$4:E$25)</f>
        <v>Company</v>
      </c>
      <c r="F27" s="56" t="str">
        <f>_xlfn.XLOOKUP($B27,FD_Lists!$B$4:$B$25,FD_Lists!F$4:F$25)</f>
        <v>WaSC</v>
      </c>
      <c r="G27" s="56" t="s">
        <v>127</v>
      </c>
      <c r="H27" s="4" t="s">
        <v>286</v>
      </c>
      <c r="I27" s="55" t="str">
        <f t="shared" si="0"/>
        <v>SRNOUT5_05_A_PR24_OFWAT</v>
      </c>
      <c r="J27" s="55" t="s">
        <v>309</v>
      </c>
      <c r="K27" s="55" t="s">
        <v>310</v>
      </c>
      <c r="L27" s="55" t="s">
        <v>139</v>
      </c>
      <c r="M27" s="56" t="s">
        <v>287</v>
      </c>
      <c r="N27" s="56" t="s">
        <v>103</v>
      </c>
      <c r="O27" s="55">
        <v>0</v>
      </c>
      <c r="P27" s="60">
        <f>IFERROR(ROUND(FD_Input_Final_Data!$V146,0),"##BLANK")</f>
        <v>39729</v>
      </c>
      <c r="Q27" s="60">
        <f>IFERROR(ROUND(FD_Input_Final_Data!$V146,0),"##BLANK")</f>
        <v>39729</v>
      </c>
      <c r="R27" s="60">
        <f>IFERROR(ROUND(FD_Input_Final_Data!$V146,0),"##BLANK")</f>
        <v>39729</v>
      </c>
      <c r="S27" s="60">
        <f>IFERROR(ROUND(FD_Input_Final_Data!$V146,0),"##BLANK")</f>
        <v>39729</v>
      </c>
      <c r="T27" s="60">
        <f>IFERROR(ROUND(FD_Input_Final_Data!$V146,0),"##BLANK")</f>
        <v>39729</v>
      </c>
      <c r="U27" s="60">
        <f>IFERROR(ROUND(FD_Input_Final_Data!$V146,0),"##BLANK")</f>
        <v>39729</v>
      </c>
      <c r="V27" s="60">
        <f>IFERROR(ROUND(FD_Input_Final_Data!$V146,0),"##BLANK")</f>
        <v>39729</v>
      </c>
      <c r="W27" s="60">
        <f>IFERROR(ROUND(FD_Input_Final_Data!$V146,0),"##BLANK")</f>
        <v>39729</v>
      </c>
      <c r="X27" s="60">
        <f>IFERROR(ROUND(FD_Input_Final_Data!$V146,0),"##BLANK")</f>
        <v>39729</v>
      </c>
      <c r="Y27" s="60">
        <f>IFERROR(ROUND(FD_Input_Final_Data!$V146,0),"##BLANK")</f>
        <v>39729</v>
      </c>
      <c r="Z27" s="60">
        <f>IFERROR(ROUND(FD_Input_Final_Data!$V146,0),"##BLANK")</f>
        <v>39729</v>
      </c>
      <c r="AA27" s="60">
        <f>IFERROR(ROUND(FD_Input_Final_Data!$V146,0),"##BLANK")</f>
        <v>39729</v>
      </c>
      <c r="AB27" s="60">
        <f>IFERROR(ROUND(FD_Input_Final_Data!$V146,0),"##BLANK")</f>
        <v>39729</v>
      </c>
      <c r="AC27" s="60">
        <f>IFERROR(ROUND(FD_Input_Final_Data!$V146,0),"##BLANK")</f>
        <v>39729</v>
      </c>
    </row>
    <row r="28" spans="1:29" s="24" customFormat="1" ht="15">
      <c r="A28" s="33"/>
      <c r="B28" s="56" t="s">
        <v>117</v>
      </c>
      <c r="C28" s="56" t="str">
        <f>_xlfn.XLOOKUP($B28,FD_Lists!$B$4:$B$25,FD_Lists!C$4:C$25)</f>
        <v>Thames Water</v>
      </c>
      <c r="D28" s="56" t="str">
        <f>_xlfn.XLOOKUP($B28,FD_Lists!$B$4:$B$25,FD_Lists!D$4:D$25)</f>
        <v>England</v>
      </c>
      <c r="E28" s="56" t="str">
        <f>_xlfn.XLOOKUP($B28,FD_Lists!$B$4:$B$25,FD_Lists!E$4:E$25)</f>
        <v>Company</v>
      </c>
      <c r="F28" s="56" t="str">
        <f>_xlfn.XLOOKUP($B28,FD_Lists!$B$4:$B$25,FD_Lists!F$4:F$25)</f>
        <v>WaSC</v>
      </c>
      <c r="G28" s="56" t="s">
        <v>127</v>
      </c>
      <c r="H28" s="4" t="s">
        <v>286</v>
      </c>
      <c r="I28" s="55" t="str">
        <f t="shared" si="0"/>
        <v>TMSOUT5_05_A_PR24_OFWAT</v>
      </c>
      <c r="J28" s="55" t="s">
        <v>309</v>
      </c>
      <c r="K28" s="55" t="s">
        <v>310</v>
      </c>
      <c r="L28" s="55" t="s">
        <v>139</v>
      </c>
      <c r="M28" s="56" t="s">
        <v>287</v>
      </c>
      <c r="N28" s="56" t="s">
        <v>103</v>
      </c>
      <c r="O28" s="55">
        <v>0</v>
      </c>
      <c r="P28" s="60">
        <f>IFERROR(ROUND(FD_Input_Final_Data!$V147,0),"##BLANK")</f>
        <v>108980</v>
      </c>
      <c r="Q28" s="60">
        <f>IFERROR(ROUND(FD_Input_Final_Data!$V147,0),"##BLANK")</f>
        <v>108980</v>
      </c>
      <c r="R28" s="60">
        <f>IFERROR(ROUND(FD_Input_Final_Data!$V147,0),"##BLANK")</f>
        <v>108980</v>
      </c>
      <c r="S28" s="60">
        <f>IFERROR(ROUND(FD_Input_Final_Data!$V147,0),"##BLANK")</f>
        <v>108980</v>
      </c>
      <c r="T28" s="60">
        <f>IFERROR(ROUND(FD_Input_Final_Data!$V147,0),"##BLANK")</f>
        <v>108980</v>
      </c>
      <c r="U28" s="60">
        <f>IFERROR(ROUND(FD_Input_Final_Data!$V147,0),"##BLANK")</f>
        <v>108980</v>
      </c>
      <c r="V28" s="60">
        <f>IFERROR(ROUND(FD_Input_Final_Data!$V147,0),"##BLANK")</f>
        <v>108980</v>
      </c>
      <c r="W28" s="60">
        <f>IFERROR(ROUND(FD_Input_Final_Data!$V147,0),"##BLANK")</f>
        <v>108980</v>
      </c>
      <c r="X28" s="60">
        <f>IFERROR(ROUND(FD_Input_Final_Data!$V147,0),"##BLANK")</f>
        <v>108980</v>
      </c>
      <c r="Y28" s="60">
        <f>IFERROR(ROUND(FD_Input_Final_Data!$V147,0),"##BLANK")</f>
        <v>108980</v>
      </c>
      <c r="Z28" s="60">
        <f>IFERROR(ROUND(FD_Input_Final_Data!$V147,0),"##BLANK")</f>
        <v>108980</v>
      </c>
      <c r="AA28" s="60">
        <f>IFERROR(ROUND(FD_Input_Final_Data!$V147,0),"##BLANK")</f>
        <v>108980</v>
      </c>
      <c r="AB28" s="60">
        <f>IFERROR(ROUND(FD_Input_Final_Data!$V147,0),"##BLANK")</f>
        <v>108980</v>
      </c>
      <c r="AC28" s="60">
        <f>IFERROR(ROUND(FD_Input_Final_Data!$V147,0),"##BLANK")</f>
        <v>108980</v>
      </c>
    </row>
    <row r="29" spans="1:29" s="24" customFormat="1" ht="15">
      <c r="A29" s="117" t="s">
        <v>141</v>
      </c>
      <c r="B29" s="56" t="s">
        <v>118</v>
      </c>
      <c r="C29" s="56" t="str">
        <f>_xlfn.XLOOKUP($B29,FD_Lists!$B$4:$B$25,FD_Lists!C$4:C$25)</f>
        <v xml:space="preserve">United Utilities </v>
      </c>
      <c r="D29" s="56" t="str">
        <f>_xlfn.XLOOKUP($B29,FD_Lists!$B$4:$B$25,FD_Lists!D$4:D$25)</f>
        <v>England</v>
      </c>
      <c r="E29" s="56" t="str">
        <f>_xlfn.XLOOKUP($B29,FD_Lists!$B$4:$B$25,FD_Lists!E$4:E$25)</f>
        <v>Company</v>
      </c>
      <c r="F29" s="56" t="str">
        <f>_xlfn.XLOOKUP($B29,FD_Lists!$B$4:$B$25,FD_Lists!F$4:F$25)</f>
        <v>WaSC</v>
      </c>
      <c r="G29" s="56" t="s">
        <v>127</v>
      </c>
      <c r="H29" s="4" t="s">
        <v>286</v>
      </c>
      <c r="I29" s="55" t="str">
        <f t="shared" si="0"/>
        <v>NWTOUT5_05_A_PR24_OFWAT</v>
      </c>
      <c r="J29" s="55" t="s">
        <v>309</v>
      </c>
      <c r="K29" s="55" t="s">
        <v>310</v>
      </c>
      <c r="L29" s="55" t="s">
        <v>139</v>
      </c>
      <c r="M29" s="56" t="s">
        <v>287</v>
      </c>
      <c r="N29" s="56" t="s">
        <v>103</v>
      </c>
      <c r="O29" s="55">
        <v>0</v>
      </c>
      <c r="P29" s="60">
        <f>IFERROR(ROUND(FD_Input_Final_Data!$V148,0),"##BLANK")</f>
        <v>77339</v>
      </c>
      <c r="Q29" s="60">
        <f>IFERROR(ROUND(FD_Input_Final_Data!$V148,0),"##BLANK")</f>
        <v>77339</v>
      </c>
      <c r="R29" s="60">
        <f>IFERROR(ROUND(FD_Input_Final_Data!$V148,0),"##BLANK")</f>
        <v>77339</v>
      </c>
      <c r="S29" s="60">
        <f>IFERROR(ROUND(FD_Input_Final_Data!$V148,0),"##BLANK")</f>
        <v>77339</v>
      </c>
      <c r="T29" s="60">
        <f>IFERROR(ROUND(FD_Input_Final_Data!$V148,0),"##BLANK")</f>
        <v>77339</v>
      </c>
      <c r="U29" s="60">
        <f>IFERROR(ROUND(FD_Input_Final_Data!$V148,0),"##BLANK")</f>
        <v>77339</v>
      </c>
      <c r="V29" s="60">
        <f>IFERROR(ROUND(FD_Input_Final_Data!$V148,0),"##BLANK")</f>
        <v>77339</v>
      </c>
      <c r="W29" s="60">
        <f>IFERROR(ROUND(FD_Input_Final_Data!$V148,0),"##BLANK")</f>
        <v>77339</v>
      </c>
      <c r="X29" s="60">
        <f>IFERROR(ROUND(FD_Input_Final_Data!$V148,0),"##BLANK")</f>
        <v>77339</v>
      </c>
      <c r="Y29" s="60">
        <f>IFERROR(ROUND(FD_Input_Final_Data!$V148,0),"##BLANK")</f>
        <v>77339</v>
      </c>
      <c r="Z29" s="60">
        <f>IFERROR(ROUND(FD_Input_Final_Data!$V148,0),"##BLANK")</f>
        <v>77339</v>
      </c>
      <c r="AA29" s="60">
        <f>IFERROR(ROUND(FD_Input_Final_Data!$V148,0),"##BLANK")</f>
        <v>77339</v>
      </c>
      <c r="AB29" s="60">
        <f>IFERROR(ROUND(FD_Input_Final_Data!$V148,0),"##BLANK")</f>
        <v>77339</v>
      </c>
      <c r="AC29" s="60">
        <f>IFERROR(ROUND(FD_Input_Final_Data!$V148,0),"##BLANK")</f>
        <v>77339</v>
      </c>
    </row>
    <row r="30" spans="1:29" s="24" customFormat="1" ht="15">
      <c r="A30" s="33"/>
      <c r="B30" s="56" t="s">
        <v>119</v>
      </c>
      <c r="C30" s="56" t="str">
        <f>_xlfn.XLOOKUP($B30,FD_Lists!$B$4:$B$25,FD_Lists!C$4:C$25)</f>
        <v>Wessex Water</v>
      </c>
      <c r="D30" s="56" t="str">
        <f>_xlfn.XLOOKUP($B30,FD_Lists!$B$4:$B$25,FD_Lists!D$4:D$25)</f>
        <v>England</v>
      </c>
      <c r="E30" s="56" t="str">
        <f>_xlfn.XLOOKUP($B30,FD_Lists!$B$4:$B$25,FD_Lists!E$4:E$25)</f>
        <v>Company</v>
      </c>
      <c r="F30" s="56" t="str">
        <f>_xlfn.XLOOKUP($B30,FD_Lists!$B$4:$B$25,FD_Lists!F$4:F$25)</f>
        <v>WaSC</v>
      </c>
      <c r="G30" s="56" t="s">
        <v>127</v>
      </c>
      <c r="H30" s="4" t="s">
        <v>286</v>
      </c>
      <c r="I30" s="55" t="str">
        <f t="shared" si="0"/>
        <v>WSXOUT5_05_A_PR24_OFWAT</v>
      </c>
      <c r="J30" s="55" t="s">
        <v>309</v>
      </c>
      <c r="K30" s="55" t="s">
        <v>310</v>
      </c>
      <c r="L30" s="55" t="s">
        <v>139</v>
      </c>
      <c r="M30" s="56" t="s">
        <v>287</v>
      </c>
      <c r="N30" s="56" t="s">
        <v>103</v>
      </c>
      <c r="O30" s="55">
        <v>0</v>
      </c>
      <c r="P30" s="60">
        <f>IFERROR(ROUND(FD_Input_Final_Data!$V149,0),"##BLANK")</f>
        <v>34944</v>
      </c>
      <c r="Q30" s="60">
        <f>IFERROR(ROUND(FD_Input_Final_Data!$V149,0),"##BLANK")</f>
        <v>34944</v>
      </c>
      <c r="R30" s="60">
        <f>IFERROR(ROUND(FD_Input_Final_Data!$V149,0),"##BLANK")</f>
        <v>34944</v>
      </c>
      <c r="S30" s="60">
        <f>IFERROR(ROUND(FD_Input_Final_Data!$V149,0),"##BLANK")</f>
        <v>34944</v>
      </c>
      <c r="T30" s="60">
        <f>IFERROR(ROUND(FD_Input_Final_Data!$V149,0),"##BLANK")</f>
        <v>34944</v>
      </c>
      <c r="U30" s="60">
        <f>IFERROR(ROUND(FD_Input_Final_Data!$V149,0),"##BLANK")</f>
        <v>34944</v>
      </c>
      <c r="V30" s="60">
        <f>IFERROR(ROUND(FD_Input_Final_Data!$V149,0),"##BLANK")</f>
        <v>34944</v>
      </c>
      <c r="W30" s="60">
        <f>IFERROR(ROUND(FD_Input_Final_Data!$V149,0),"##BLANK")</f>
        <v>34944</v>
      </c>
      <c r="X30" s="60">
        <f>IFERROR(ROUND(FD_Input_Final_Data!$V149,0),"##BLANK")</f>
        <v>34944</v>
      </c>
      <c r="Y30" s="60">
        <f>IFERROR(ROUND(FD_Input_Final_Data!$V149,0),"##BLANK")</f>
        <v>34944</v>
      </c>
      <c r="Z30" s="60">
        <f>IFERROR(ROUND(FD_Input_Final_Data!$V149,0),"##BLANK")</f>
        <v>34944</v>
      </c>
      <c r="AA30" s="60">
        <f>IFERROR(ROUND(FD_Input_Final_Data!$V149,0),"##BLANK")</f>
        <v>34944</v>
      </c>
      <c r="AB30" s="60">
        <f>IFERROR(ROUND(FD_Input_Final_Data!$V149,0),"##BLANK")</f>
        <v>34944</v>
      </c>
      <c r="AC30" s="60">
        <f>IFERROR(ROUND(FD_Input_Final_Data!$V149,0),"##BLANK")</f>
        <v>34944</v>
      </c>
    </row>
    <row r="31" spans="1:29" s="24" customFormat="1" ht="15">
      <c r="A31" s="33"/>
      <c r="B31" s="56" t="s">
        <v>120</v>
      </c>
      <c r="C31" s="56" t="str">
        <f>_xlfn.XLOOKUP($B31,FD_Lists!$B$4:$B$25,FD_Lists!C$4:C$25)</f>
        <v>Yorkshire Water</v>
      </c>
      <c r="D31" s="56" t="str">
        <f>_xlfn.XLOOKUP($B31,FD_Lists!$B$4:$B$25,FD_Lists!D$4:D$25)</f>
        <v>England</v>
      </c>
      <c r="E31" s="56" t="str">
        <f>_xlfn.XLOOKUP($B31,FD_Lists!$B$4:$B$25,FD_Lists!E$4:E$25)</f>
        <v>Company</v>
      </c>
      <c r="F31" s="56" t="str">
        <f>_xlfn.XLOOKUP($B31,FD_Lists!$B$4:$B$25,FD_Lists!F$4:F$25)</f>
        <v>WaSC</v>
      </c>
      <c r="G31" s="56" t="s">
        <v>127</v>
      </c>
      <c r="H31" s="4" t="s">
        <v>286</v>
      </c>
      <c r="I31" s="55" t="str">
        <f t="shared" si="0"/>
        <v>YKYOUT5_05_A_PR24_OFWAT</v>
      </c>
      <c r="J31" s="55" t="s">
        <v>309</v>
      </c>
      <c r="K31" s="55" t="s">
        <v>310</v>
      </c>
      <c r="L31" s="55" t="s">
        <v>139</v>
      </c>
      <c r="M31" s="56" t="s">
        <v>287</v>
      </c>
      <c r="N31" s="56" t="s">
        <v>103</v>
      </c>
      <c r="O31" s="55">
        <v>0</v>
      </c>
      <c r="P31" s="60">
        <f>IFERROR(ROUND(FD_Input_Final_Data!$V150,0),"##BLANK")</f>
        <v>52263</v>
      </c>
      <c r="Q31" s="60">
        <f>IFERROR(ROUND(FD_Input_Final_Data!$V150,0),"##BLANK")</f>
        <v>52263</v>
      </c>
      <c r="R31" s="60">
        <f>IFERROR(ROUND(FD_Input_Final_Data!$V150,0),"##BLANK")</f>
        <v>52263</v>
      </c>
      <c r="S31" s="60">
        <f>IFERROR(ROUND(FD_Input_Final_Data!$V150,0),"##BLANK")</f>
        <v>52263</v>
      </c>
      <c r="T31" s="60">
        <f>IFERROR(ROUND(FD_Input_Final_Data!$V150,0),"##BLANK")</f>
        <v>52263</v>
      </c>
      <c r="U31" s="60">
        <f>IFERROR(ROUND(FD_Input_Final_Data!$V150,0),"##BLANK")</f>
        <v>52263</v>
      </c>
      <c r="V31" s="60">
        <f>IFERROR(ROUND(FD_Input_Final_Data!$V150,0),"##BLANK")</f>
        <v>52263</v>
      </c>
      <c r="W31" s="60">
        <f>IFERROR(ROUND(FD_Input_Final_Data!$V150,0),"##BLANK")</f>
        <v>52263</v>
      </c>
      <c r="X31" s="60">
        <f>IFERROR(ROUND(FD_Input_Final_Data!$V150,0),"##BLANK")</f>
        <v>52263</v>
      </c>
      <c r="Y31" s="60">
        <f>IFERROR(ROUND(FD_Input_Final_Data!$V150,0),"##BLANK")</f>
        <v>52263</v>
      </c>
      <c r="Z31" s="60">
        <f>IFERROR(ROUND(FD_Input_Final_Data!$V150,0),"##BLANK")</f>
        <v>52263</v>
      </c>
      <c r="AA31" s="60">
        <f>IFERROR(ROUND(FD_Input_Final_Data!$V150,0),"##BLANK")</f>
        <v>52263</v>
      </c>
      <c r="AB31" s="60">
        <f>IFERROR(ROUND(FD_Input_Final_Data!$V150,0),"##BLANK")</f>
        <v>52263</v>
      </c>
      <c r="AC31" s="60">
        <f>IFERROR(ROUND(FD_Input_Final_Data!$V150,0),"##BLANK")</f>
        <v>52263</v>
      </c>
    </row>
    <row r="32" spans="1:29" s="24" customFormat="1" ht="15">
      <c r="A32" s="33"/>
      <c r="B32" s="56" t="s">
        <v>142</v>
      </c>
      <c r="C32" s="56" t="str">
        <f>_xlfn.XLOOKUP($B32,FD_Lists!$B$4:$B$25,FD_Lists!C$4:C$25)</f>
        <v>Affinity Water</v>
      </c>
      <c r="D32" s="56" t="str">
        <f>_xlfn.XLOOKUP($B32,FD_Lists!$B$4:$B$25,FD_Lists!D$4:D$25)</f>
        <v>England</v>
      </c>
      <c r="E32" s="56" t="str">
        <f>_xlfn.XLOOKUP($B32,FD_Lists!$B$4:$B$25,FD_Lists!E$4:E$25)</f>
        <v>Company</v>
      </c>
      <c r="F32" s="56" t="str">
        <f>_xlfn.XLOOKUP($B32,FD_Lists!$B$4:$B$25,FD_Lists!F$4:F$25)</f>
        <v>WoC</v>
      </c>
      <c r="G32" s="56" t="s">
        <v>127</v>
      </c>
      <c r="H32" s="4" t="s">
        <v>286</v>
      </c>
      <c r="I32" s="55" t="str">
        <f t="shared" si="0"/>
        <v>AFWOUT5_05_A_PR24_OFWAT</v>
      </c>
      <c r="J32" s="55" t="s">
        <v>309</v>
      </c>
      <c r="K32" s="55" t="s">
        <v>310</v>
      </c>
      <c r="L32" s="55" t="s">
        <v>139</v>
      </c>
      <c r="M32" s="56" t="s">
        <v>287</v>
      </c>
      <c r="N32" s="56" t="s">
        <v>103</v>
      </c>
      <c r="O32" s="55">
        <v>0</v>
      </c>
      <c r="P32" s="60" t="str">
        <f>IFERROR(ROUND(FD_Input_Final_Data!$V151,0),"##BLANK")</f>
        <v>##BLANK</v>
      </c>
      <c r="Q32" s="60" t="str">
        <f>IFERROR(ROUND(FD_Input_Final_Data!$V151,0),"##BLANK")</f>
        <v>##BLANK</v>
      </c>
      <c r="R32" s="60" t="str">
        <f>IFERROR(ROUND(FD_Input_Final_Data!$V151,0),"##BLANK")</f>
        <v>##BLANK</v>
      </c>
      <c r="S32" s="60" t="str">
        <f>IFERROR(ROUND(FD_Input_Final_Data!$V151,0),"##BLANK")</f>
        <v>##BLANK</v>
      </c>
      <c r="T32" s="60" t="str">
        <f>IFERROR(ROUND(FD_Input_Final_Data!$V151,0),"##BLANK")</f>
        <v>##BLANK</v>
      </c>
      <c r="U32" s="60" t="str">
        <f>IFERROR(ROUND(FD_Input_Final_Data!$V151,0),"##BLANK")</f>
        <v>##BLANK</v>
      </c>
      <c r="V32" s="60" t="str">
        <f>IFERROR(ROUND(FD_Input_Final_Data!$V151,0),"##BLANK")</f>
        <v>##BLANK</v>
      </c>
      <c r="W32" s="60" t="str">
        <f>IFERROR(ROUND(FD_Input_Final_Data!$V151,0),"##BLANK")</f>
        <v>##BLANK</v>
      </c>
      <c r="X32" s="60" t="str">
        <f>IFERROR(ROUND(FD_Input_Final_Data!$V151,0),"##BLANK")</f>
        <v>##BLANK</v>
      </c>
      <c r="Y32" s="60" t="str">
        <f>IFERROR(ROUND(FD_Input_Final_Data!$V151,0),"##BLANK")</f>
        <v>##BLANK</v>
      </c>
      <c r="Z32" s="60" t="str">
        <f>IFERROR(ROUND(FD_Input_Final_Data!$V151,0),"##BLANK")</f>
        <v>##BLANK</v>
      </c>
      <c r="AA32" s="60" t="str">
        <f>IFERROR(ROUND(FD_Input_Final_Data!$V151,0),"##BLANK")</f>
        <v>##BLANK</v>
      </c>
      <c r="AB32" s="60" t="str">
        <f>IFERROR(ROUND(FD_Input_Final_Data!$V151,0),"##BLANK")</f>
        <v>##BLANK</v>
      </c>
      <c r="AC32" s="60" t="str">
        <f>IFERROR(ROUND(FD_Input_Final_Data!$V151,0),"##BLANK")</f>
        <v>##BLANK</v>
      </c>
    </row>
    <row r="33" spans="1:29" s="24" customFormat="1" ht="15">
      <c r="A33" s="33"/>
      <c r="B33" s="56" t="s">
        <v>143</v>
      </c>
      <c r="C33" s="56" t="str">
        <f>_xlfn.XLOOKUP($B33,FD_Lists!$B$4:$B$25,FD_Lists!C$4:C$25)</f>
        <v>Portsmouth Water</v>
      </c>
      <c r="D33" s="56" t="str">
        <f>_xlfn.XLOOKUP($B33,FD_Lists!$B$4:$B$25,FD_Lists!D$4:D$25)</f>
        <v>England</v>
      </c>
      <c r="E33" s="56" t="str">
        <f>_xlfn.XLOOKUP($B33,FD_Lists!$B$4:$B$25,FD_Lists!E$4:E$25)</f>
        <v>Company</v>
      </c>
      <c r="F33" s="56" t="str">
        <f>_xlfn.XLOOKUP($B33,FD_Lists!$B$4:$B$25,FD_Lists!F$4:F$25)</f>
        <v>WoC</v>
      </c>
      <c r="G33" s="56" t="s">
        <v>127</v>
      </c>
      <c r="H33" s="4" t="s">
        <v>286</v>
      </c>
      <c r="I33" s="55" t="str">
        <f t="shared" si="0"/>
        <v>PRTOUT5_05_A_PR24_OFWAT</v>
      </c>
      <c r="J33" s="55" t="s">
        <v>309</v>
      </c>
      <c r="K33" s="55" t="s">
        <v>310</v>
      </c>
      <c r="L33" s="55" t="s">
        <v>139</v>
      </c>
      <c r="M33" s="56" t="s">
        <v>287</v>
      </c>
      <c r="N33" s="56" t="s">
        <v>103</v>
      </c>
      <c r="O33" s="55">
        <v>0</v>
      </c>
      <c r="P33" s="60" t="str">
        <f>IFERROR(ROUND(FD_Input_Final_Data!$V152,0),"##BLANK")</f>
        <v>##BLANK</v>
      </c>
      <c r="Q33" s="60" t="str">
        <f>IFERROR(ROUND(FD_Input_Final_Data!$V152,0),"##BLANK")</f>
        <v>##BLANK</v>
      </c>
      <c r="R33" s="60" t="str">
        <f>IFERROR(ROUND(FD_Input_Final_Data!$V152,0),"##BLANK")</f>
        <v>##BLANK</v>
      </c>
      <c r="S33" s="60" t="str">
        <f>IFERROR(ROUND(FD_Input_Final_Data!$V152,0),"##BLANK")</f>
        <v>##BLANK</v>
      </c>
      <c r="T33" s="60" t="str">
        <f>IFERROR(ROUND(FD_Input_Final_Data!$V152,0),"##BLANK")</f>
        <v>##BLANK</v>
      </c>
      <c r="U33" s="60" t="str">
        <f>IFERROR(ROUND(FD_Input_Final_Data!$V152,0),"##BLANK")</f>
        <v>##BLANK</v>
      </c>
      <c r="V33" s="60" t="str">
        <f>IFERROR(ROUND(FD_Input_Final_Data!$V152,0),"##BLANK")</f>
        <v>##BLANK</v>
      </c>
      <c r="W33" s="60" t="str">
        <f>IFERROR(ROUND(FD_Input_Final_Data!$V152,0),"##BLANK")</f>
        <v>##BLANK</v>
      </c>
      <c r="X33" s="60" t="str">
        <f>IFERROR(ROUND(FD_Input_Final_Data!$V152,0),"##BLANK")</f>
        <v>##BLANK</v>
      </c>
      <c r="Y33" s="60" t="str">
        <f>IFERROR(ROUND(FD_Input_Final_Data!$V152,0),"##BLANK")</f>
        <v>##BLANK</v>
      </c>
      <c r="Z33" s="60" t="str">
        <f>IFERROR(ROUND(FD_Input_Final_Data!$V152,0),"##BLANK")</f>
        <v>##BLANK</v>
      </c>
      <c r="AA33" s="60" t="str">
        <f>IFERROR(ROUND(FD_Input_Final_Data!$V152,0),"##BLANK")</f>
        <v>##BLANK</v>
      </c>
      <c r="AB33" s="60" t="str">
        <f>IFERROR(ROUND(FD_Input_Final_Data!$V152,0),"##BLANK")</f>
        <v>##BLANK</v>
      </c>
      <c r="AC33" s="60" t="str">
        <f>IFERROR(ROUND(FD_Input_Final_Data!$V152,0),"##BLANK")</f>
        <v>##BLANK</v>
      </c>
    </row>
    <row r="34" spans="1:29" s="24" customFormat="1" ht="15">
      <c r="A34" s="33"/>
      <c r="B34" s="56" t="s">
        <v>144</v>
      </c>
      <c r="C34" s="56" t="str">
        <f>_xlfn.XLOOKUP($B34,FD_Lists!$B$4:$B$25,FD_Lists!C$4:C$25)</f>
        <v>South East Water</v>
      </c>
      <c r="D34" s="56" t="str">
        <f>_xlfn.XLOOKUP($B34,FD_Lists!$B$4:$B$25,FD_Lists!D$4:D$25)</f>
        <v>England</v>
      </c>
      <c r="E34" s="56" t="str">
        <f>_xlfn.XLOOKUP($B34,FD_Lists!$B$4:$B$25,FD_Lists!E$4:E$25)</f>
        <v>Company</v>
      </c>
      <c r="F34" s="56" t="str">
        <f>_xlfn.XLOOKUP($B34,FD_Lists!$B$4:$B$25,FD_Lists!F$4:F$25)</f>
        <v>WoC</v>
      </c>
      <c r="G34" s="56" t="s">
        <v>127</v>
      </c>
      <c r="H34" s="4" t="s">
        <v>286</v>
      </c>
      <c r="I34" s="55" t="str">
        <f t="shared" si="0"/>
        <v>SEWOUT5_05_A_PR24_OFWAT</v>
      </c>
      <c r="J34" s="55" t="s">
        <v>309</v>
      </c>
      <c r="K34" s="55" t="s">
        <v>310</v>
      </c>
      <c r="L34" s="55" t="s">
        <v>139</v>
      </c>
      <c r="M34" s="56" t="s">
        <v>287</v>
      </c>
      <c r="N34" s="56" t="s">
        <v>103</v>
      </c>
      <c r="O34" s="55">
        <v>0</v>
      </c>
      <c r="P34" s="60" t="str">
        <f>IFERROR(ROUND(FD_Input_Final_Data!$V153,0),"##BLANK")</f>
        <v>##BLANK</v>
      </c>
      <c r="Q34" s="60" t="str">
        <f>IFERROR(ROUND(FD_Input_Final_Data!$V153,0),"##BLANK")</f>
        <v>##BLANK</v>
      </c>
      <c r="R34" s="60" t="str">
        <f>IFERROR(ROUND(FD_Input_Final_Data!$V153,0),"##BLANK")</f>
        <v>##BLANK</v>
      </c>
      <c r="S34" s="60" t="str">
        <f>IFERROR(ROUND(FD_Input_Final_Data!$V153,0),"##BLANK")</f>
        <v>##BLANK</v>
      </c>
      <c r="T34" s="60" t="str">
        <f>IFERROR(ROUND(FD_Input_Final_Data!$V153,0),"##BLANK")</f>
        <v>##BLANK</v>
      </c>
      <c r="U34" s="60" t="str">
        <f>IFERROR(ROUND(FD_Input_Final_Data!$V153,0),"##BLANK")</f>
        <v>##BLANK</v>
      </c>
      <c r="V34" s="60" t="str">
        <f>IFERROR(ROUND(FD_Input_Final_Data!$V153,0),"##BLANK")</f>
        <v>##BLANK</v>
      </c>
      <c r="W34" s="60" t="str">
        <f>IFERROR(ROUND(FD_Input_Final_Data!$V153,0),"##BLANK")</f>
        <v>##BLANK</v>
      </c>
      <c r="X34" s="60" t="str">
        <f>IFERROR(ROUND(FD_Input_Final_Data!$V153,0),"##BLANK")</f>
        <v>##BLANK</v>
      </c>
      <c r="Y34" s="60" t="str">
        <f>IFERROR(ROUND(FD_Input_Final_Data!$V153,0),"##BLANK")</f>
        <v>##BLANK</v>
      </c>
      <c r="Z34" s="60" t="str">
        <f>IFERROR(ROUND(FD_Input_Final_Data!$V153,0),"##BLANK")</f>
        <v>##BLANK</v>
      </c>
      <c r="AA34" s="60" t="str">
        <f>IFERROR(ROUND(FD_Input_Final_Data!$V153,0),"##BLANK")</f>
        <v>##BLANK</v>
      </c>
      <c r="AB34" s="60" t="str">
        <f>IFERROR(ROUND(FD_Input_Final_Data!$V153,0),"##BLANK")</f>
        <v>##BLANK</v>
      </c>
      <c r="AC34" s="60" t="str">
        <f>IFERROR(ROUND(FD_Input_Final_Data!$V153,0),"##BLANK")</f>
        <v>##BLANK</v>
      </c>
    </row>
    <row r="35" spans="1:29" s="24" customFormat="1" ht="15">
      <c r="A35" s="33"/>
      <c r="B35" s="56" t="s">
        <v>145</v>
      </c>
      <c r="C35" s="56" t="str">
        <f>_xlfn.XLOOKUP($B35,FD_Lists!$B$4:$B$25,FD_Lists!C$4:C$25)</f>
        <v>South Staffordshire Water</v>
      </c>
      <c r="D35" s="56" t="str">
        <f>_xlfn.XLOOKUP($B35,FD_Lists!$B$4:$B$25,FD_Lists!D$4:D$25)</f>
        <v>England</v>
      </c>
      <c r="E35" s="56" t="str">
        <f>_xlfn.XLOOKUP($B35,FD_Lists!$B$4:$B$25,FD_Lists!E$4:E$25)</f>
        <v>Company</v>
      </c>
      <c r="F35" s="56" t="str">
        <f>_xlfn.XLOOKUP($B35,FD_Lists!$B$4:$B$25,FD_Lists!F$4:F$25)</f>
        <v>WoC</v>
      </c>
      <c r="G35" s="56" t="s">
        <v>127</v>
      </c>
      <c r="H35" s="4" t="s">
        <v>286</v>
      </c>
      <c r="I35" s="55" t="str">
        <f t="shared" si="0"/>
        <v>SSCOUT5_05_A_PR24_OFWAT</v>
      </c>
      <c r="J35" s="55" t="s">
        <v>309</v>
      </c>
      <c r="K35" s="55" t="s">
        <v>310</v>
      </c>
      <c r="L35" s="55" t="s">
        <v>139</v>
      </c>
      <c r="M35" s="56" t="s">
        <v>287</v>
      </c>
      <c r="N35" s="56" t="s">
        <v>103</v>
      </c>
      <c r="O35" s="55">
        <v>0</v>
      </c>
      <c r="P35" s="60" t="str">
        <f>IFERROR(ROUND(FD_Input_Final_Data!$V154,0),"##BLANK")</f>
        <v>##BLANK</v>
      </c>
      <c r="Q35" s="60" t="str">
        <f>IFERROR(ROUND(FD_Input_Final_Data!$V154,0),"##BLANK")</f>
        <v>##BLANK</v>
      </c>
      <c r="R35" s="60" t="str">
        <f>IFERROR(ROUND(FD_Input_Final_Data!$V154,0),"##BLANK")</f>
        <v>##BLANK</v>
      </c>
      <c r="S35" s="60" t="str">
        <f>IFERROR(ROUND(FD_Input_Final_Data!$V154,0),"##BLANK")</f>
        <v>##BLANK</v>
      </c>
      <c r="T35" s="60" t="str">
        <f>IFERROR(ROUND(FD_Input_Final_Data!$V154,0),"##BLANK")</f>
        <v>##BLANK</v>
      </c>
      <c r="U35" s="60" t="str">
        <f>IFERROR(ROUND(FD_Input_Final_Data!$V154,0),"##BLANK")</f>
        <v>##BLANK</v>
      </c>
      <c r="V35" s="60" t="str">
        <f>IFERROR(ROUND(FD_Input_Final_Data!$V154,0),"##BLANK")</f>
        <v>##BLANK</v>
      </c>
      <c r="W35" s="60" t="str">
        <f>IFERROR(ROUND(FD_Input_Final_Data!$V154,0),"##BLANK")</f>
        <v>##BLANK</v>
      </c>
      <c r="X35" s="60" t="str">
        <f>IFERROR(ROUND(FD_Input_Final_Data!$V154,0),"##BLANK")</f>
        <v>##BLANK</v>
      </c>
      <c r="Y35" s="60" t="str">
        <f>IFERROR(ROUND(FD_Input_Final_Data!$V154,0),"##BLANK")</f>
        <v>##BLANK</v>
      </c>
      <c r="Z35" s="60" t="str">
        <f>IFERROR(ROUND(FD_Input_Final_Data!$V154,0),"##BLANK")</f>
        <v>##BLANK</v>
      </c>
      <c r="AA35" s="60" t="str">
        <f>IFERROR(ROUND(FD_Input_Final_Data!$V154,0),"##BLANK")</f>
        <v>##BLANK</v>
      </c>
      <c r="AB35" s="60" t="str">
        <f>IFERROR(ROUND(FD_Input_Final_Data!$V154,0),"##BLANK")</f>
        <v>##BLANK</v>
      </c>
      <c r="AC35" s="60" t="str">
        <f>IFERROR(ROUND(FD_Input_Final_Data!$V154,0),"##BLANK")</f>
        <v>##BLANK</v>
      </c>
    </row>
    <row r="36" spans="1:29" s="24" customFormat="1" ht="15">
      <c r="A36" s="33"/>
      <c r="B36" s="56" t="s">
        <v>146</v>
      </c>
      <c r="C36" s="56" t="str">
        <f>_xlfn.XLOOKUP($B36,FD_Lists!$B$4:$B$25,FD_Lists!C$4:C$25)</f>
        <v>SES Water</v>
      </c>
      <c r="D36" s="56" t="str">
        <f>_xlfn.XLOOKUP($B36,FD_Lists!$B$4:$B$25,FD_Lists!D$4:D$25)</f>
        <v>England</v>
      </c>
      <c r="E36" s="56" t="str">
        <f>_xlfn.XLOOKUP($B36,FD_Lists!$B$4:$B$25,FD_Lists!E$4:E$25)</f>
        <v>Company</v>
      </c>
      <c r="F36" s="56" t="str">
        <f>_xlfn.XLOOKUP($B36,FD_Lists!$B$4:$B$25,FD_Lists!F$4:F$25)</f>
        <v>WoC</v>
      </c>
      <c r="G36" s="56" t="s">
        <v>127</v>
      </c>
      <c r="H36" s="4" t="s">
        <v>286</v>
      </c>
      <c r="I36" s="55" t="str">
        <f t="shared" si="0"/>
        <v>SESOUT5_05_A_PR24_OFWAT</v>
      </c>
      <c r="J36" s="55" t="s">
        <v>309</v>
      </c>
      <c r="K36" s="55" t="s">
        <v>310</v>
      </c>
      <c r="L36" s="55" t="s">
        <v>139</v>
      </c>
      <c r="M36" s="56" t="s">
        <v>287</v>
      </c>
      <c r="N36" s="56" t="s">
        <v>103</v>
      </c>
      <c r="O36" s="55">
        <v>0</v>
      </c>
      <c r="P36" s="60" t="str">
        <f>IFERROR(ROUND(FD_Input_Final_Data!$V155,0),"##BLANK")</f>
        <v>##BLANK</v>
      </c>
      <c r="Q36" s="60" t="str">
        <f>IFERROR(ROUND(FD_Input_Final_Data!$V155,0),"##BLANK")</f>
        <v>##BLANK</v>
      </c>
      <c r="R36" s="60" t="str">
        <f>IFERROR(ROUND(FD_Input_Final_Data!$V155,0),"##BLANK")</f>
        <v>##BLANK</v>
      </c>
      <c r="S36" s="60" t="str">
        <f>IFERROR(ROUND(FD_Input_Final_Data!$V155,0),"##BLANK")</f>
        <v>##BLANK</v>
      </c>
      <c r="T36" s="60" t="str">
        <f>IFERROR(ROUND(FD_Input_Final_Data!$V155,0),"##BLANK")</f>
        <v>##BLANK</v>
      </c>
      <c r="U36" s="60" t="str">
        <f>IFERROR(ROUND(FD_Input_Final_Data!$V155,0),"##BLANK")</f>
        <v>##BLANK</v>
      </c>
      <c r="V36" s="60" t="str">
        <f>IFERROR(ROUND(FD_Input_Final_Data!$V155,0),"##BLANK")</f>
        <v>##BLANK</v>
      </c>
      <c r="W36" s="60" t="str">
        <f>IFERROR(ROUND(FD_Input_Final_Data!$V155,0),"##BLANK")</f>
        <v>##BLANK</v>
      </c>
      <c r="X36" s="60" t="str">
        <f>IFERROR(ROUND(FD_Input_Final_Data!$V155,0),"##BLANK")</f>
        <v>##BLANK</v>
      </c>
      <c r="Y36" s="60" t="str">
        <f>IFERROR(ROUND(FD_Input_Final_Data!$V155,0),"##BLANK")</f>
        <v>##BLANK</v>
      </c>
      <c r="Z36" s="60" t="str">
        <f>IFERROR(ROUND(FD_Input_Final_Data!$V155,0),"##BLANK")</f>
        <v>##BLANK</v>
      </c>
      <c r="AA36" s="60" t="str">
        <f>IFERROR(ROUND(FD_Input_Final_Data!$V155,0),"##BLANK")</f>
        <v>##BLANK</v>
      </c>
      <c r="AB36" s="60" t="str">
        <f>IFERROR(ROUND(FD_Input_Final_Data!$V155,0),"##BLANK")</f>
        <v>##BLANK</v>
      </c>
      <c r="AC36" s="60" t="str">
        <f>IFERROR(ROUND(FD_Input_Final_Data!$V155,0),"##BLANK")</f>
        <v>##BLANK</v>
      </c>
    </row>
    <row r="37" spans="1:29" s="24" customFormat="1" ht="15">
      <c r="A37" s="33"/>
      <c r="B37" s="56" t="s">
        <v>114</v>
      </c>
      <c r="C37" s="56" t="str">
        <f>_xlfn.XLOOKUP($B37,FD_Lists!$B$4:$B$25,FD_Lists!C$4:C$25)</f>
        <v>South West Water</v>
      </c>
      <c r="D37" s="56" t="str">
        <f>_xlfn.XLOOKUP($B37,FD_Lists!$B$4:$B$25,FD_Lists!D$4:D$25)</f>
        <v>England</v>
      </c>
      <c r="E37" s="56" t="str">
        <f>_xlfn.XLOOKUP($B37,FD_Lists!$B$4:$B$25,FD_Lists!E$4:E$25)</f>
        <v>Company</v>
      </c>
      <c r="F37" s="56" t="str">
        <f>_xlfn.XLOOKUP($B37,FD_Lists!$B$4:$B$25,FD_Lists!F$4:F$25)</f>
        <v>WaSC</v>
      </c>
      <c r="G37" s="56" t="s">
        <v>127</v>
      </c>
      <c r="H37" s="4" t="s">
        <v>286</v>
      </c>
      <c r="I37" s="55" t="str">
        <f t="shared" si="0"/>
        <v>SWBOUT5_05_A_PR24_OFWAT</v>
      </c>
      <c r="J37" s="55" t="s">
        <v>309</v>
      </c>
      <c r="K37" s="55" t="s">
        <v>310</v>
      </c>
      <c r="L37" s="55" t="s">
        <v>139</v>
      </c>
      <c r="M37" s="56" t="s">
        <v>287</v>
      </c>
      <c r="N37" s="56" t="s">
        <v>103</v>
      </c>
      <c r="O37" s="55">
        <v>0</v>
      </c>
      <c r="P37" s="60">
        <f>IFERROR(ROUND(FD_Input_Final_Data!$V156,0),"##BLANK")</f>
        <v>22712</v>
      </c>
      <c r="Q37" s="60">
        <f>IFERROR(ROUND(FD_Input_Final_Data!$V156,0),"##BLANK")</f>
        <v>22712</v>
      </c>
      <c r="R37" s="60">
        <f>IFERROR(ROUND(FD_Input_Final_Data!$V156,0),"##BLANK")</f>
        <v>22712</v>
      </c>
      <c r="S37" s="60">
        <f>IFERROR(ROUND(FD_Input_Final_Data!$V156,0),"##BLANK")</f>
        <v>22712</v>
      </c>
      <c r="T37" s="60">
        <f>IFERROR(ROUND(FD_Input_Final_Data!$V156,0),"##BLANK")</f>
        <v>22712</v>
      </c>
      <c r="U37" s="60">
        <f>IFERROR(ROUND(FD_Input_Final_Data!$V156,0),"##BLANK")</f>
        <v>22712</v>
      </c>
      <c r="V37" s="60">
        <f>IFERROR(ROUND(FD_Input_Final_Data!$V156,0),"##BLANK")</f>
        <v>22712</v>
      </c>
      <c r="W37" s="60">
        <f>IFERROR(ROUND(FD_Input_Final_Data!$V156,0),"##BLANK")</f>
        <v>22712</v>
      </c>
      <c r="X37" s="60">
        <f>IFERROR(ROUND(FD_Input_Final_Data!$V156,0),"##BLANK")</f>
        <v>22712</v>
      </c>
      <c r="Y37" s="60">
        <f>IFERROR(ROUND(FD_Input_Final_Data!$V156,0),"##BLANK")</f>
        <v>22712</v>
      </c>
      <c r="Z37" s="60">
        <f>IFERROR(ROUND(FD_Input_Final_Data!$V156,0),"##BLANK")</f>
        <v>22712</v>
      </c>
      <c r="AA37" s="60">
        <f>IFERROR(ROUND(FD_Input_Final_Data!$V156,0),"##BLANK")</f>
        <v>22712</v>
      </c>
      <c r="AB37" s="60">
        <f>IFERROR(ROUND(FD_Input_Final_Data!$V156,0),"##BLANK")</f>
        <v>22712</v>
      </c>
      <c r="AC37" s="60">
        <f>IFERROR(ROUND(FD_Input_Final_Data!$V156,0),"##BLANK")</f>
        <v>22712</v>
      </c>
    </row>
    <row r="38" spans="1:29" s="24" customFormat="1" ht="15">
      <c r="A38" s="33"/>
      <c r="B38" s="56" t="s">
        <v>147</v>
      </c>
      <c r="C38" s="56" t="str">
        <f>_xlfn.XLOOKUP($B38,FD_Lists!$B$4:$B$25,FD_Lists!C$4:C$25)</f>
        <v>Bristol Water</v>
      </c>
      <c r="D38" s="56" t="str">
        <f>_xlfn.XLOOKUP($B38,FD_Lists!$B$4:$B$25,FD_Lists!D$4:D$25)</f>
        <v>England</v>
      </c>
      <c r="E38" s="56" t="str">
        <f>_xlfn.XLOOKUP($B38,FD_Lists!$B$4:$B$25,FD_Lists!E$4:E$25)</f>
        <v>Company</v>
      </c>
      <c r="F38" s="56" t="str">
        <f>_xlfn.XLOOKUP($B38,FD_Lists!$B$4:$B$25,FD_Lists!F$4:F$25)</f>
        <v>WoC</v>
      </c>
      <c r="G38" s="56" t="s">
        <v>127</v>
      </c>
      <c r="H38" s="4" t="s">
        <v>286</v>
      </c>
      <c r="I38" s="55" t="str">
        <f t="shared" si="0"/>
        <v>BRLOUT5_05_A_PR24_OFWAT</v>
      </c>
      <c r="J38" s="55" t="s">
        <v>309</v>
      </c>
      <c r="K38" s="55" t="s">
        <v>310</v>
      </c>
      <c r="L38" s="55" t="s">
        <v>139</v>
      </c>
      <c r="M38" s="56" t="s">
        <v>287</v>
      </c>
      <c r="N38" s="56" t="s">
        <v>103</v>
      </c>
      <c r="O38" s="55">
        <v>0</v>
      </c>
      <c r="P38" s="60" t="str">
        <f>IFERROR(ROUND(FD_Input_Final_Data!$V157,0),"##BLANK")</f>
        <v>##BLANK</v>
      </c>
      <c r="Q38" s="60" t="str">
        <f>IFERROR(ROUND(FD_Input_Final_Data!$V157,0),"##BLANK")</f>
        <v>##BLANK</v>
      </c>
      <c r="R38" s="60" t="str">
        <f>IFERROR(ROUND(FD_Input_Final_Data!$V157,0),"##BLANK")</f>
        <v>##BLANK</v>
      </c>
      <c r="S38" s="60" t="str">
        <f>IFERROR(ROUND(FD_Input_Final_Data!$V157,0),"##BLANK")</f>
        <v>##BLANK</v>
      </c>
      <c r="T38" s="60" t="str">
        <f>IFERROR(ROUND(FD_Input_Final_Data!$V157,0),"##BLANK")</f>
        <v>##BLANK</v>
      </c>
      <c r="U38" s="60" t="str">
        <f>IFERROR(ROUND(FD_Input_Final_Data!$V157,0),"##BLANK")</f>
        <v>##BLANK</v>
      </c>
      <c r="V38" s="60" t="str">
        <f>IFERROR(ROUND(FD_Input_Final_Data!$V157,0),"##BLANK")</f>
        <v>##BLANK</v>
      </c>
      <c r="W38" s="60" t="str">
        <f>IFERROR(ROUND(FD_Input_Final_Data!$V157,0),"##BLANK")</f>
        <v>##BLANK</v>
      </c>
      <c r="X38" s="60" t="str">
        <f>IFERROR(ROUND(FD_Input_Final_Data!$V157,0),"##BLANK")</f>
        <v>##BLANK</v>
      </c>
      <c r="Y38" s="60" t="str">
        <f>IFERROR(ROUND(FD_Input_Final_Data!$V157,0),"##BLANK")</f>
        <v>##BLANK</v>
      </c>
      <c r="Z38" s="60" t="str">
        <f>IFERROR(ROUND(FD_Input_Final_Data!$V157,0),"##BLANK")</f>
        <v>##BLANK</v>
      </c>
      <c r="AA38" s="60" t="str">
        <f>IFERROR(ROUND(FD_Input_Final_Data!$V157,0),"##BLANK")</f>
        <v>##BLANK</v>
      </c>
      <c r="AB38" s="60" t="str">
        <f>IFERROR(ROUND(FD_Input_Final_Data!$V157,0),"##BLANK")</f>
        <v>##BLANK</v>
      </c>
      <c r="AC38" s="60" t="str">
        <f>IFERROR(ROUND(FD_Input_Final_Data!$V157,0),"##BLANK")</f>
        <v>##BLANK</v>
      </c>
    </row>
    <row r="39" spans="1:29" s="24" customFormat="1" ht="15">
      <c r="B39" s="58" t="s">
        <v>80</v>
      </c>
      <c r="C39" s="56" t="str">
        <f>_xlfn.XLOOKUP($B39,FD_Lists!$B$4:$B$25,FD_Lists!C$4:C$25)</f>
        <v>Anglian Water</v>
      </c>
      <c r="D39" s="56" t="str">
        <f>_xlfn.XLOOKUP($B39,FD_Lists!$B$4:$B$25,FD_Lists!D$4:D$25)</f>
        <v>England</v>
      </c>
      <c r="E39" s="56" t="str">
        <f>_xlfn.XLOOKUP($B39,FD_Lists!$B$4:$B$25,FD_Lists!E$4:E$25)</f>
        <v>Company</v>
      </c>
      <c r="F39" s="56" t="str">
        <f>_xlfn.XLOOKUP($B39,FD_Lists!$B$4:$B$25,FD_Lists!F$4:F$25)</f>
        <v>WaSC</v>
      </c>
      <c r="G39" s="56" t="s">
        <v>127</v>
      </c>
      <c r="H39" s="4" t="s">
        <v>289</v>
      </c>
      <c r="I39" s="7" t="str">
        <f>B39&amp;H39</f>
        <v>ANHOUT5_05_J_PR24_OFWAT</v>
      </c>
      <c r="J39" s="55" t="s">
        <v>309</v>
      </c>
      <c r="K39" s="55" t="s">
        <v>310</v>
      </c>
      <c r="L39" s="55" t="s">
        <v>139</v>
      </c>
      <c r="M39" s="18" t="s">
        <v>109</v>
      </c>
      <c r="N39" s="18" t="s">
        <v>83</v>
      </c>
      <c r="O39" s="55">
        <v>0</v>
      </c>
      <c r="P39" s="61">
        <f>IFERROR(ROUND(FD_Input_Final_Data!U124,0),"##BLANK")</f>
        <v>226</v>
      </c>
      <c r="Q39" s="61">
        <f>IFERROR(ROUND(FD_Input_Final_Data!V124,0),"##BLANK")</f>
        <v>228</v>
      </c>
      <c r="R39" s="61">
        <f>IFERROR(ROUND(FD_Input_Final_Data!W124,0),"##BLANK")</f>
        <v>191</v>
      </c>
      <c r="S39" s="61">
        <f>IFERROR(ROUND(FD_Input_Final_Data!X124,0),"##BLANK")</f>
        <v>266</v>
      </c>
      <c r="T39" s="61">
        <f>IFERROR(ROUND(FD_Input_Final_Data!Y124,0),"##BLANK")</f>
        <v>210</v>
      </c>
      <c r="U39" s="61">
        <f>IFERROR(ROUND(FD_Input_Final_Data!Z124,0),"##BLANK")</f>
        <v>258</v>
      </c>
      <c r="V39" s="61">
        <f>IFERROR(ROUND(FD_Input_Final_Data!AA124,0),"##BLANK")</f>
        <v>255</v>
      </c>
      <c r="W39" s="61">
        <f>IFERROR(ROUND(FD_Input_Final_Data!AB124,0),"##BLANK")</f>
        <v>307</v>
      </c>
      <c r="X39" s="61">
        <f>IFERROR(ROUND(FD_Input_Final_Data!AC124,0),"##BLANK")</f>
        <v>307</v>
      </c>
      <c r="Y39" s="61">
        <f>IFERROR(ROUND(FD_Input_Final_Data!AD124,0),"##BLANK")</f>
        <v>203</v>
      </c>
      <c r="Z39" s="61">
        <f>IFERROR(ROUND(FD_Input_Final_Data!AE124,0),"##BLANK")</f>
        <v>188</v>
      </c>
      <c r="AA39" s="61">
        <f>IFERROR(ROUND(FD_Input_Final_Data!AF124,0),"##BLANK")</f>
        <v>170</v>
      </c>
      <c r="AB39" s="61">
        <f>IFERROR(ROUND(FD_Input_Final_Data!AG124,0),"##BLANK")</f>
        <v>153</v>
      </c>
      <c r="AC39" s="61">
        <f>IFERROR(ROUND(FD_Input_Final_Data!AH124,0),"##BLANK")</f>
        <v>127</v>
      </c>
    </row>
    <row r="40" spans="1:29" s="24" customFormat="1" ht="15">
      <c r="B40" s="56" t="s">
        <v>110</v>
      </c>
      <c r="C40" s="56" t="str">
        <f>_xlfn.XLOOKUP($B40,FD_Lists!$B$4:$B$25,FD_Lists!C$4:C$25)</f>
        <v>Dŵr Cymru</v>
      </c>
      <c r="D40" s="56" t="str">
        <f>_xlfn.XLOOKUP($B40,FD_Lists!$B$4:$B$25,FD_Lists!D$4:D$25)</f>
        <v>Wales</v>
      </c>
      <c r="E40" s="56" t="str">
        <f>_xlfn.XLOOKUP($B40,FD_Lists!$B$4:$B$25,FD_Lists!E$4:E$25)</f>
        <v>Company</v>
      </c>
      <c r="F40" s="56" t="str">
        <f>_xlfn.XLOOKUP($B40,FD_Lists!$B$4:$B$25,FD_Lists!F$4:F$25)</f>
        <v>WaSC</v>
      </c>
      <c r="G40" s="56" t="s">
        <v>127</v>
      </c>
      <c r="H40" s="4" t="s">
        <v>289</v>
      </c>
      <c r="I40" s="7" t="str">
        <f t="shared" ref="I40:I103" si="1">B40&amp;H40</f>
        <v>WSHOUT5_05_J_PR24_OFWAT</v>
      </c>
      <c r="J40" s="55" t="s">
        <v>309</v>
      </c>
      <c r="K40" s="55" t="s">
        <v>310</v>
      </c>
      <c r="L40" s="55" t="s">
        <v>139</v>
      </c>
      <c r="M40" s="18" t="s">
        <v>109</v>
      </c>
      <c r="N40" s="18" t="s">
        <v>83</v>
      </c>
      <c r="O40" s="55">
        <v>0</v>
      </c>
      <c r="P40" s="61">
        <f>IFERROR(ROUND(FD_Input_Final_Data!U125,0),"##BLANK")</f>
        <v>107</v>
      </c>
      <c r="Q40" s="61">
        <f>IFERROR(ROUND(FD_Input_Final_Data!V125,0),"##BLANK")</f>
        <v>103</v>
      </c>
      <c r="R40" s="61">
        <f>IFERROR(ROUND(FD_Input_Final_Data!W125,0),"##BLANK")</f>
        <v>102</v>
      </c>
      <c r="S40" s="61">
        <f>IFERROR(ROUND(FD_Input_Final_Data!X125,0),"##BLANK")</f>
        <v>94</v>
      </c>
      <c r="T40" s="61">
        <f>IFERROR(ROUND(FD_Input_Final_Data!Y125,0),"##BLANK")</f>
        <v>77</v>
      </c>
      <c r="U40" s="61">
        <f>IFERROR(ROUND(FD_Input_Final_Data!Z125,0),"##BLANK")</f>
        <v>83</v>
      </c>
      <c r="V40" s="61">
        <f>IFERROR(ROUND(FD_Input_Final_Data!AA125,0),"##BLANK")</f>
        <v>89</v>
      </c>
      <c r="W40" s="61">
        <f>IFERROR(ROUND(FD_Input_Final_Data!AB125,0),"##BLANK")</f>
        <v>107</v>
      </c>
      <c r="X40" s="61">
        <f>IFERROR(ROUND(FD_Input_Final_Data!AC125,0),"##BLANK")</f>
        <v>78</v>
      </c>
      <c r="Y40" s="61">
        <f>IFERROR(ROUND(FD_Input_Final_Data!AD125,0),"##BLANK")</f>
        <v>70</v>
      </c>
      <c r="Z40" s="61">
        <f>IFERROR(ROUND(FD_Input_Final_Data!AE125,0),"##BLANK")</f>
        <v>70</v>
      </c>
      <c r="AA40" s="61">
        <f>IFERROR(ROUND(FD_Input_Final_Data!AF125,0),"##BLANK")</f>
        <v>69</v>
      </c>
      <c r="AB40" s="61">
        <f>IFERROR(ROUND(FD_Input_Final_Data!AG125,0),"##BLANK")</f>
        <v>69</v>
      </c>
      <c r="AC40" s="61">
        <f>IFERROR(ROUND(FD_Input_Final_Data!AH125,0),"##BLANK")</f>
        <v>68</v>
      </c>
    </row>
    <row r="41" spans="1:29" s="24" customFormat="1" ht="15">
      <c r="B41" s="56" t="s">
        <v>111</v>
      </c>
      <c r="C41" s="56" t="str">
        <f>_xlfn.XLOOKUP($B41,FD_Lists!$B$4:$B$25,FD_Lists!C$4:C$25)</f>
        <v>Hafren Dyfrdwy</v>
      </c>
      <c r="D41" s="56" t="str">
        <f>_xlfn.XLOOKUP($B41,FD_Lists!$B$4:$B$25,FD_Lists!D$4:D$25)</f>
        <v>Wales</v>
      </c>
      <c r="E41" s="56" t="str">
        <f>_xlfn.XLOOKUP($B41,FD_Lists!$B$4:$B$25,FD_Lists!E$4:E$25)</f>
        <v>Company</v>
      </c>
      <c r="F41" s="56" t="str">
        <f>_xlfn.XLOOKUP($B41,FD_Lists!$B$4:$B$25,FD_Lists!F$4:F$25)</f>
        <v>WaSC</v>
      </c>
      <c r="G41" s="56" t="s">
        <v>127</v>
      </c>
      <c r="H41" s="4" t="s">
        <v>289</v>
      </c>
      <c r="I41" s="7" t="str">
        <f t="shared" si="1"/>
        <v>HDDOUT5_05_J_PR24_OFWAT</v>
      </c>
      <c r="J41" s="55" t="s">
        <v>309</v>
      </c>
      <c r="K41" s="55" t="s">
        <v>310</v>
      </c>
      <c r="L41" s="55" t="s">
        <v>139</v>
      </c>
      <c r="M41" s="18" t="s">
        <v>109</v>
      </c>
      <c r="N41" s="18" t="s">
        <v>83</v>
      </c>
      <c r="O41" s="55">
        <v>0</v>
      </c>
      <c r="P41" s="61">
        <f>IFERROR(ROUND(FD_Input_Final_Data!U126,0),"##BLANK")</f>
        <v>8</v>
      </c>
      <c r="Q41" s="61">
        <f>IFERROR(ROUND(FD_Input_Final_Data!V126,0),"##BLANK")</f>
        <v>6</v>
      </c>
      <c r="R41" s="61">
        <f>IFERROR(ROUND(FD_Input_Final_Data!W126,0),"##BLANK")</f>
        <v>4</v>
      </c>
      <c r="S41" s="61">
        <f>IFERROR(ROUND(FD_Input_Final_Data!X126,0),"##BLANK")</f>
        <v>2</v>
      </c>
      <c r="T41" s="61">
        <f>IFERROR(ROUND(FD_Input_Final_Data!Y126,0),"##BLANK")</f>
        <v>5</v>
      </c>
      <c r="U41" s="61">
        <f>IFERROR(ROUND(FD_Input_Final_Data!Z126,0),"##BLANK")</f>
        <v>2</v>
      </c>
      <c r="V41" s="61">
        <f>IFERROR(ROUND(FD_Input_Final_Data!AA126,0),"##BLANK")</f>
        <v>2</v>
      </c>
      <c r="W41" s="61">
        <f>IFERROR(ROUND(FD_Input_Final_Data!AB126,0),"##BLANK")</f>
        <v>1</v>
      </c>
      <c r="X41" s="61">
        <f>IFERROR(ROUND(FD_Input_Final_Data!AC126,0),"##BLANK")</f>
        <v>2</v>
      </c>
      <c r="Y41" s="61">
        <f>IFERROR(ROUND(FD_Input_Final_Data!AD126,0),"##BLANK")</f>
        <v>4</v>
      </c>
      <c r="Z41" s="61">
        <f>IFERROR(ROUND(FD_Input_Final_Data!AE126,0),"##BLANK")</f>
        <v>4</v>
      </c>
      <c r="AA41" s="61">
        <f>IFERROR(ROUND(FD_Input_Final_Data!AF126,0),"##BLANK")</f>
        <v>4</v>
      </c>
      <c r="AB41" s="61">
        <f>IFERROR(ROUND(FD_Input_Final_Data!AG126,0),"##BLANK")</f>
        <v>4</v>
      </c>
      <c r="AC41" s="61">
        <f>IFERROR(ROUND(FD_Input_Final_Data!AH126,0),"##BLANK")</f>
        <v>4</v>
      </c>
    </row>
    <row r="42" spans="1:29" s="24" customFormat="1" ht="15">
      <c r="B42" s="56" t="s">
        <v>112</v>
      </c>
      <c r="C42" s="56" t="str">
        <f>_xlfn.XLOOKUP($B42,FD_Lists!$B$4:$B$25,FD_Lists!C$4:C$25)</f>
        <v>Northumbrian Water</v>
      </c>
      <c r="D42" s="56" t="str">
        <f>_xlfn.XLOOKUP($B42,FD_Lists!$B$4:$B$25,FD_Lists!D$4:D$25)</f>
        <v>England</v>
      </c>
      <c r="E42" s="56" t="str">
        <f>_xlfn.XLOOKUP($B42,FD_Lists!$B$4:$B$25,FD_Lists!E$4:E$25)</f>
        <v>Company</v>
      </c>
      <c r="F42" s="56" t="str">
        <f>_xlfn.XLOOKUP($B42,FD_Lists!$B$4:$B$25,FD_Lists!F$4:F$25)</f>
        <v>WaSC</v>
      </c>
      <c r="G42" s="56" t="s">
        <v>127</v>
      </c>
      <c r="H42" s="4" t="s">
        <v>289</v>
      </c>
      <c r="I42" s="7" t="str">
        <f t="shared" si="1"/>
        <v>NESOUT5_05_J_PR24_OFWAT</v>
      </c>
      <c r="J42" s="55" t="s">
        <v>309</v>
      </c>
      <c r="K42" s="55" t="s">
        <v>310</v>
      </c>
      <c r="L42" s="55" t="s">
        <v>139</v>
      </c>
      <c r="M42" s="18" t="s">
        <v>109</v>
      </c>
      <c r="N42" s="18" t="s">
        <v>83</v>
      </c>
      <c r="O42" s="55">
        <v>0</v>
      </c>
      <c r="P42" s="61">
        <f>IFERROR(ROUND(FD_Input_Final_Data!U127,0),"##BLANK")</f>
        <v>111</v>
      </c>
      <c r="Q42" s="61">
        <f>IFERROR(ROUND(FD_Input_Final_Data!V127,0),"##BLANK")</f>
        <v>50</v>
      </c>
      <c r="R42" s="61">
        <f>IFERROR(ROUND(FD_Input_Final_Data!W127,0),"##BLANK")</f>
        <v>37</v>
      </c>
      <c r="S42" s="61">
        <f>IFERROR(ROUND(FD_Input_Final_Data!X127,0),"##BLANK")</f>
        <v>46</v>
      </c>
      <c r="T42" s="61">
        <f>IFERROR(ROUND(FD_Input_Final_Data!Y127,0),"##BLANK")</f>
        <v>43</v>
      </c>
      <c r="U42" s="61">
        <f>IFERROR(ROUND(FD_Input_Final_Data!Z127,0),"##BLANK")</f>
        <v>69</v>
      </c>
      <c r="V42" s="61">
        <f>IFERROR(ROUND(FD_Input_Final_Data!AA127,0),"##BLANK")</f>
        <v>60</v>
      </c>
      <c r="W42" s="61">
        <f>IFERROR(ROUND(FD_Input_Final_Data!AB127,0),"##BLANK")</f>
        <v>99</v>
      </c>
      <c r="X42" s="61">
        <f>IFERROR(ROUND(FD_Input_Final_Data!AC127,0),"##BLANK")</f>
        <v>80</v>
      </c>
      <c r="Y42" s="61">
        <f>IFERROR(ROUND(FD_Input_Final_Data!AD127,0),"##BLANK")</f>
        <v>57</v>
      </c>
      <c r="Z42" s="61">
        <f>IFERROR(ROUND(FD_Input_Final_Data!AE127,0),"##BLANK")</f>
        <v>53</v>
      </c>
      <c r="AA42" s="61">
        <f>IFERROR(ROUND(FD_Input_Final_Data!AF127,0),"##BLANK")</f>
        <v>49</v>
      </c>
      <c r="AB42" s="61">
        <f>IFERROR(ROUND(FD_Input_Final_Data!AG127,0),"##BLANK")</f>
        <v>44</v>
      </c>
      <c r="AC42" s="61">
        <f>IFERROR(ROUND(FD_Input_Final_Data!AH127,0),"##BLANK")</f>
        <v>40</v>
      </c>
    </row>
    <row r="43" spans="1:29" s="24" customFormat="1" ht="15">
      <c r="B43" s="56" t="s">
        <v>113</v>
      </c>
      <c r="C43" s="56" t="str">
        <f>_xlfn.XLOOKUP($B43,FD_Lists!$B$4:$B$25,FD_Lists!C$4:C$25)</f>
        <v>Severn Trent Water</v>
      </c>
      <c r="D43" s="56" t="str">
        <f>_xlfn.XLOOKUP($B43,FD_Lists!$B$4:$B$25,FD_Lists!D$4:D$25)</f>
        <v>England</v>
      </c>
      <c r="E43" s="56" t="str">
        <f>_xlfn.XLOOKUP($B43,FD_Lists!$B$4:$B$25,FD_Lists!E$4:E$25)</f>
        <v>Company</v>
      </c>
      <c r="F43" s="56" t="str">
        <f>_xlfn.XLOOKUP($B43,FD_Lists!$B$4:$B$25,FD_Lists!F$4:F$25)</f>
        <v>WaSC</v>
      </c>
      <c r="G43" s="56" t="s">
        <v>127</v>
      </c>
      <c r="H43" s="4" t="s">
        <v>289</v>
      </c>
      <c r="I43" s="7" t="str">
        <f t="shared" si="1"/>
        <v>SVEOUT5_05_J_PR24_OFWAT</v>
      </c>
      <c r="J43" s="55" t="s">
        <v>309</v>
      </c>
      <c r="K43" s="55" t="s">
        <v>310</v>
      </c>
      <c r="L43" s="55" t="s">
        <v>139</v>
      </c>
      <c r="M43" s="18" t="s">
        <v>109</v>
      </c>
      <c r="N43" s="18" t="s">
        <v>83</v>
      </c>
      <c r="O43" s="55">
        <v>0</v>
      </c>
      <c r="P43" s="61">
        <f>IFERROR(ROUND(FD_Input_Final_Data!U128,0),"##BLANK")</f>
        <v>274</v>
      </c>
      <c r="Q43" s="61">
        <f>IFERROR(ROUND(FD_Input_Final_Data!V128,0),"##BLANK")</f>
        <v>280</v>
      </c>
      <c r="R43" s="61">
        <f>IFERROR(ROUND(FD_Input_Final_Data!W128,0),"##BLANK")</f>
        <v>291</v>
      </c>
      <c r="S43" s="61">
        <f>IFERROR(ROUND(FD_Input_Final_Data!X128,0),"##BLANK")</f>
        <v>248</v>
      </c>
      <c r="T43" s="61">
        <f>IFERROR(ROUND(FD_Input_Final_Data!Y128,0),"##BLANK")</f>
        <v>190</v>
      </c>
      <c r="U43" s="61">
        <f>IFERROR(ROUND(FD_Input_Final_Data!Z128,0),"##BLANK")</f>
        <v>204</v>
      </c>
      <c r="V43" s="61">
        <f>IFERROR(ROUND(FD_Input_Final_Data!AA128,0),"##BLANK")</f>
        <v>193</v>
      </c>
      <c r="W43" s="61">
        <f>IFERROR(ROUND(FD_Input_Final_Data!AB128,0),"##BLANK")</f>
        <v>239</v>
      </c>
      <c r="X43" s="61">
        <f>IFERROR(ROUND(FD_Input_Final_Data!AC128,0),"##BLANK")</f>
        <v>238</v>
      </c>
      <c r="Y43" s="61">
        <f>IFERROR(ROUND(FD_Input_Final_Data!AD128,0),"##BLANK")</f>
        <v>173</v>
      </c>
      <c r="Z43" s="61">
        <f>IFERROR(ROUND(FD_Input_Final_Data!AE128,0),"##BLANK")</f>
        <v>162</v>
      </c>
      <c r="AA43" s="61">
        <f>IFERROR(ROUND(FD_Input_Final_Data!AF128,0),"##BLANK")</f>
        <v>150</v>
      </c>
      <c r="AB43" s="61">
        <f>IFERROR(ROUND(FD_Input_Final_Data!AG128,0),"##BLANK")</f>
        <v>137</v>
      </c>
      <c r="AC43" s="61">
        <f>IFERROR(ROUND(FD_Input_Final_Data!AH128,0),"##BLANK")</f>
        <v>127</v>
      </c>
    </row>
    <row r="44" spans="1:29" s="24" customFormat="1" ht="15">
      <c r="B44" s="56" t="s">
        <v>116</v>
      </c>
      <c r="C44" s="56" t="str">
        <f>_xlfn.XLOOKUP($B44,FD_Lists!$B$4:$B$25,FD_Lists!C$4:C$25)</f>
        <v>Southern Water</v>
      </c>
      <c r="D44" s="56" t="str">
        <f>_xlfn.XLOOKUP($B44,FD_Lists!$B$4:$B$25,FD_Lists!D$4:D$25)</f>
        <v>England</v>
      </c>
      <c r="E44" s="56" t="str">
        <f>_xlfn.XLOOKUP($B44,FD_Lists!$B$4:$B$25,FD_Lists!E$4:E$25)</f>
        <v>Company</v>
      </c>
      <c r="F44" s="56" t="str">
        <f>_xlfn.XLOOKUP($B44,FD_Lists!$B$4:$B$25,FD_Lists!F$4:F$25)</f>
        <v>WaSC</v>
      </c>
      <c r="G44" s="56" t="s">
        <v>127</v>
      </c>
      <c r="H44" s="4" t="s">
        <v>289</v>
      </c>
      <c r="I44" s="7" t="str">
        <f t="shared" si="1"/>
        <v>SRNOUT5_05_J_PR24_OFWAT</v>
      </c>
      <c r="J44" s="55" t="s">
        <v>309</v>
      </c>
      <c r="K44" s="55" t="s">
        <v>310</v>
      </c>
      <c r="L44" s="55" t="s">
        <v>139</v>
      </c>
      <c r="M44" s="18" t="s">
        <v>109</v>
      </c>
      <c r="N44" s="18" t="s">
        <v>83</v>
      </c>
      <c r="O44" s="55">
        <v>0</v>
      </c>
      <c r="P44" s="61">
        <f>IFERROR(ROUND(FD_Input_Final_Data!U129,0),"##BLANK")</f>
        <v>146</v>
      </c>
      <c r="Q44" s="61">
        <f>IFERROR(ROUND(FD_Input_Final_Data!V129,0),"##BLANK")</f>
        <v>139</v>
      </c>
      <c r="R44" s="61">
        <f>IFERROR(ROUND(FD_Input_Final_Data!W129,0),"##BLANK")</f>
        <v>151</v>
      </c>
      <c r="S44" s="61">
        <f>IFERROR(ROUND(FD_Input_Final_Data!X129,0),"##BLANK")</f>
        <v>434</v>
      </c>
      <c r="T44" s="61">
        <f>IFERROR(ROUND(FD_Input_Final_Data!Y129,0),"##BLANK")</f>
        <v>402</v>
      </c>
      <c r="U44" s="61">
        <f>IFERROR(ROUND(FD_Input_Final_Data!Z129,0),"##BLANK")</f>
        <v>372</v>
      </c>
      <c r="V44" s="61">
        <f>IFERROR(ROUND(FD_Input_Final_Data!AA129,0),"##BLANK")</f>
        <v>358</v>
      </c>
      <c r="W44" s="61">
        <f>IFERROR(ROUND(FD_Input_Final_Data!AB129,0),"##BLANK")</f>
        <v>234</v>
      </c>
      <c r="X44" s="61">
        <f>IFERROR(ROUND(FD_Input_Final_Data!AC129,0),"##BLANK")</f>
        <v>224</v>
      </c>
      <c r="Y44" s="61">
        <f>IFERROR(ROUND(FD_Input_Final_Data!AD129,0),"##BLANK")</f>
        <v>150</v>
      </c>
      <c r="Z44" s="61">
        <f>IFERROR(ROUND(FD_Input_Final_Data!AE129,0),"##BLANK")</f>
        <v>125</v>
      </c>
      <c r="AA44" s="61">
        <f>IFERROR(ROUND(FD_Input_Final_Data!AF129,0),"##BLANK")</f>
        <v>110</v>
      </c>
      <c r="AB44" s="61">
        <f>IFERROR(ROUND(FD_Input_Final_Data!AG129,0),"##BLANK")</f>
        <v>100</v>
      </c>
      <c r="AC44" s="61">
        <f>IFERROR(ROUND(FD_Input_Final_Data!AH129,0),"##BLANK")</f>
        <v>96</v>
      </c>
    </row>
    <row r="45" spans="1:29" s="24" customFormat="1" ht="15">
      <c r="B45" s="56" t="s">
        <v>117</v>
      </c>
      <c r="C45" s="56" t="str">
        <f>_xlfn.XLOOKUP($B45,FD_Lists!$B$4:$B$25,FD_Lists!C$4:C$25)</f>
        <v>Thames Water</v>
      </c>
      <c r="D45" s="56" t="str">
        <f>_xlfn.XLOOKUP($B45,FD_Lists!$B$4:$B$25,FD_Lists!D$4:D$25)</f>
        <v>England</v>
      </c>
      <c r="E45" s="56" t="str">
        <f>_xlfn.XLOOKUP($B45,FD_Lists!$B$4:$B$25,FD_Lists!E$4:E$25)</f>
        <v>Company</v>
      </c>
      <c r="F45" s="56" t="str">
        <f>_xlfn.XLOOKUP($B45,FD_Lists!$B$4:$B$25,FD_Lists!F$4:F$25)</f>
        <v>WaSC</v>
      </c>
      <c r="G45" s="56" t="s">
        <v>127</v>
      </c>
      <c r="H45" s="4" t="s">
        <v>289</v>
      </c>
      <c r="I45" s="7" t="str">
        <f t="shared" si="1"/>
        <v>TMSOUT5_05_J_PR24_OFWAT</v>
      </c>
      <c r="J45" s="55" t="s">
        <v>309</v>
      </c>
      <c r="K45" s="55" t="s">
        <v>310</v>
      </c>
      <c r="L45" s="55" t="s">
        <v>139</v>
      </c>
      <c r="M45" s="18" t="s">
        <v>109</v>
      </c>
      <c r="N45" s="18" t="s">
        <v>83</v>
      </c>
      <c r="O45" s="55">
        <v>0</v>
      </c>
      <c r="P45" s="61">
        <f>IFERROR(ROUND(FD_Input_Final_Data!U130,0),"##BLANK")</f>
        <v>357</v>
      </c>
      <c r="Q45" s="61">
        <f>IFERROR(ROUND(FD_Input_Final_Data!V130,0),"##BLANK")</f>
        <v>303</v>
      </c>
      <c r="R45" s="61">
        <f>IFERROR(ROUND(FD_Input_Final_Data!W130,0),"##BLANK")</f>
        <v>297</v>
      </c>
      <c r="S45" s="61">
        <f>IFERROR(ROUND(FD_Input_Final_Data!X130,0),"##BLANK")</f>
        <v>325</v>
      </c>
      <c r="T45" s="61">
        <f>IFERROR(ROUND(FD_Input_Final_Data!Y130,0),"##BLANK")</f>
        <v>292</v>
      </c>
      <c r="U45" s="61">
        <f>IFERROR(ROUND(FD_Input_Final_Data!Z130,0),"##BLANK")</f>
        <v>271</v>
      </c>
      <c r="V45" s="61">
        <f>IFERROR(ROUND(FD_Input_Final_Data!AA130,0),"##BLANK")</f>
        <v>331</v>
      </c>
      <c r="W45" s="61">
        <f>IFERROR(ROUND(FD_Input_Final_Data!AB130,0),"##BLANK")</f>
        <v>350</v>
      </c>
      <c r="X45" s="61">
        <f>IFERROR(ROUND(FD_Input_Final_Data!AC130,0),"##BLANK")</f>
        <v>359</v>
      </c>
      <c r="Y45" s="61">
        <f>IFERROR(ROUND(FD_Input_Final_Data!AD130,0),"##BLANK")</f>
        <v>345</v>
      </c>
      <c r="Z45" s="61">
        <f>IFERROR(ROUND(FD_Input_Final_Data!AE130,0),"##BLANK")</f>
        <v>323</v>
      </c>
      <c r="AA45" s="61">
        <f>IFERROR(ROUND(FD_Input_Final_Data!AF130,0),"##BLANK")</f>
        <v>301</v>
      </c>
      <c r="AB45" s="61">
        <f>IFERROR(ROUND(FD_Input_Final_Data!AG130,0),"##BLANK")</f>
        <v>280</v>
      </c>
      <c r="AC45" s="61">
        <f>IFERROR(ROUND(FD_Input_Final_Data!AH130,0),"##BLANK")</f>
        <v>255</v>
      </c>
    </row>
    <row r="46" spans="1:29" s="24" customFormat="1" ht="15">
      <c r="B46" s="56" t="s">
        <v>118</v>
      </c>
      <c r="C46" s="56" t="str">
        <f>_xlfn.XLOOKUP($B46,FD_Lists!$B$4:$B$25,FD_Lists!C$4:C$25)</f>
        <v xml:space="preserve">United Utilities </v>
      </c>
      <c r="D46" s="56" t="str">
        <f>_xlfn.XLOOKUP($B46,FD_Lists!$B$4:$B$25,FD_Lists!D$4:D$25)</f>
        <v>England</v>
      </c>
      <c r="E46" s="56" t="str">
        <f>_xlfn.XLOOKUP($B46,FD_Lists!$B$4:$B$25,FD_Lists!E$4:E$25)</f>
        <v>Company</v>
      </c>
      <c r="F46" s="56" t="str">
        <f>_xlfn.XLOOKUP($B46,FD_Lists!$B$4:$B$25,FD_Lists!F$4:F$25)</f>
        <v>WaSC</v>
      </c>
      <c r="G46" s="56" t="s">
        <v>127</v>
      </c>
      <c r="H46" s="4" t="s">
        <v>289</v>
      </c>
      <c r="I46" s="7" t="str">
        <f t="shared" si="1"/>
        <v>NWTOUT5_05_J_PR24_OFWAT</v>
      </c>
      <c r="J46" s="55" t="s">
        <v>309</v>
      </c>
      <c r="K46" s="55" t="s">
        <v>310</v>
      </c>
      <c r="L46" s="55" t="s">
        <v>139</v>
      </c>
      <c r="M46" s="18" t="s">
        <v>109</v>
      </c>
      <c r="N46" s="18" t="s">
        <v>83</v>
      </c>
      <c r="O46" s="55">
        <v>0</v>
      </c>
      <c r="P46" s="61">
        <f>IFERROR(ROUND(FD_Input_Final_Data!U131,0),"##BLANK")</f>
        <v>172</v>
      </c>
      <c r="Q46" s="61">
        <f>IFERROR(ROUND(FD_Input_Final_Data!V131,0),"##BLANK")</f>
        <v>171</v>
      </c>
      <c r="R46" s="61">
        <f>IFERROR(ROUND(FD_Input_Final_Data!W131,0),"##BLANK")</f>
        <v>185</v>
      </c>
      <c r="S46" s="61">
        <f>IFERROR(ROUND(FD_Input_Final_Data!X131,0),"##BLANK")</f>
        <v>207</v>
      </c>
      <c r="T46" s="61">
        <f>IFERROR(ROUND(FD_Input_Final_Data!Y131,0),"##BLANK")</f>
        <v>141</v>
      </c>
      <c r="U46" s="61">
        <f>IFERROR(ROUND(FD_Input_Final_Data!Z131,0),"##BLANK")</f>
        <v>137</v>
      </c>
      <c r="V46" s="61">
        <f>IFERROR(ROUND(FD_Input_Final_Data!AA131,0),"##BLANK")</f>
        <v>126</v>
      </c>
      <c r="W46" s="61">
        <f>IFERROR(ROUND(FD_Input_Final_Data!AB131,0),"##BLANK")</f>
        <v>216</v>
      </c>
      <c r="X46" s="61">
        <f>IFERROR(ROUND(FD_Input_Final_Data!AC131,0),"##BLANK")</f>
        <v>151</v>
      </c>
      <c r="Y46" s="61">
        <f>IFERROR(ROUND(FD_Input_Final_Data!AD131,0),"##BLANK")</f>
        <v>142</v>
      </c>
      <c r="Z46" s="61">
        <f>IFERROR(ROUND(FD_Input_Final_Data!AE131,0),"##BLANK")</f>
        <v>133</v>
      </c>
      <c r="AA46" s="61">
        <f>IFERROR(ROUND(FD_Input_Final_Data!AF131,0),"##BLANK")</f>
        <v>124</v>
      </c>
      <c r="AB46" s="61">
        <f>IFERROR(ROUND(FD_Input_Final_Data!AG131,0),"##BLANK")</f>
        <v>115</v>
      </c>
      <c r="AC46" s="61">
        <f>IFERROR(ROUND(FD_Input_Final_Data!AH131,0),"##BLANK")</f>
        <v>106</v>
      </c>
    </row>
    <row r="47" spans="1:29" s="24" customFormat="1" ht="15">
      <c r="B47" s="56" t="s">
        <v>119</v>
      </c>
      <c r="C47" s="56" t="str">
        <f>_xlfn.XLOOKUP($B47,FD_Lists!$B$4:$B$25,FD_Lists!C$4:C$25)</f>
        <v>Wessex Water</v>
      </c>
      <c r="D47" s="56" t="str">
        <f>_xlfn.XLOOKUP($B47,FD_Lists!$B$4:$B$25,FD_Lists!D$4:D$25)</f>
        <v>England</v>
      </c>
      <c r="E47" s="56" t="str">
        <f>_xlfn.XLOOKUP($B47,FD_Lists!$B$4:$B$25,FD_Lists!E$4:E$25)</f>
        <v>Company</v>
      </c>
      <c r="F47" s="56" t="str">
        <f>_xlfn.XLOOKUP($B47,FD_Lists!$B$4:$B$25,FD_Lists!F$4:F$25)</f>
        <v>WaSC</v>
      </c>
      <c r="G47" s="56" t="s">
        <v>127</v>
      </c>
      <c r="H47" s="4" t="s">
        <v>289</v>
      </c>
      <c r="I47" s="7" t="str">
        <f t="shared" si="1"/>
        <v>WSXOUT5_05_J_PR24_OFWAT</v>
      </c>
      <c r="J47" s="55" t="s">
        <v>309</v>
      </c>
      <c r="K47" s="55" t="s">
        <v>310</v>
      </c>
      <c r="L47" s="55" t="s">
        <v>139</v>
      </c>
      <c r="M47" s="18" t="s">
        <v>109</v>
      </c>
      <c r="N47" s="18" t="s">
        <v>83</v>
      </c>
      <c r="O47" s="55">
        <v>0</v>
      </c>
      <c r="P47" s="61">
        <f>IFERROR(ROUND(FD_Input_Final_Data!U132,0),"##BLANK")</f>
        <v>75</v>
      </c>
      <c r="Q47" s="61">
        <f>IFERROR(ROUND(FD_Input_Final_Data!V132,0),"##BLANK")</f>
        <v>80</v>
      </c>
      <c r="R47" s="61">
        <f>IFERROR(ROUND(FD_Input_Final_Data!W132,0),"##BLANK")</f>
        <v>82</v>
      </c>
      <c r="S47" s="61">
        <f>IFERROR(ROUND(FD_Input_Final_Data!X132,0),"##BLANK")</f>
        <v>76</v>
      </c>
      <c r="T47" s="61">
        <f>IFERROR(ROUND(FD_Input_Final_Data!Y132,0),"##BLANK")</f>
        <v>87</v>
      </c>
      <c r="U47" s="61">
        <f>IFERROR(ROUND(FD_Input_Final_Data!Z132,0),"##BLANK")</f>
        <v>72</v>
      </c>
      <c r="V47" s="61">
        <f>IFERROR(ROUND(FD_Input_Final_Data!AA132,0),"##BLANK")</f>
        <v>110</v>
      </c>
      <c r="W47" s="61">
        <f>IFERROR(ROUND(FD_Input_Final_Data!AB132,0),"##BLANK")</f>
        <v>126</v>
      </c>
      <c r="X47" s="61">
        <f>IFERROR(ROUND(FD_Input_Final_Data!AC132,0),"##BLANK")</f>
        <v>124</v>
      </c>
      <c r="Y47" s="61">
        <f>IFERROR(ROUND(FD_Input_Final_Data!AD132,0),"##BLANK")</f>
        <v>109</v>
      </c>
      <c r="Z47" s="61">
        <f>IFERROR(ROUND(FD_Input_Final_Data!AE132,0),"##BLANK")</f>
        <v>94</v>
      </c>
      <c r="AA47" s="61">
        <f>IFERROR(ROUND(FD_Input_Final_Data!AF132,0),"##BLANK")</f>
        <v>79</v>
      </c>
      <c r="AB47" s="61">
        <f>IFERROR(ROUND(FD_Input_Final_Data!AG132,0),"##BLANK")</f>
        <v>63</v>
      </c>
      <c r="AC47" s="61">
        <f>IFERROR(ROUND(FD_Input_Final_Data!AH132,0),"##BLANK")</f>
        <v>48</v>
      </c>
    </row>
    <row r="48" spans="1:29" s="24" customFormat="1" ht="15">
      <c r="B48" s="56" t="s">
        <v>120</v>
      </c>
      <c r="C48" s="56" t="str">
        <f>_xlfn.XLOOKUP($B48,FD_Lists!$B$4:$B$25,FD_Lists!C$4:C$25)</f>
        <v>Yorkshire Water</v>
      </c>
      <c r="D48" s="56" t="str">
        <f>_xlfn.XLOOKUP($B48,FD_Lists!$B$4:$B$25,FD_Lists!D$4:D$25)</f>
        <v>England</v>
      </c>
      <c r="E48" s="56" t="str">
        <f>_xlfn.XLOOKUP($B48,FD_Lists!$B$4:$B$25,FD_Lists!E$4:E$25)</f>
        <v>Company</v>
      </c>
      <c r="F48" s="56" t="str">
        <f>_xlfn.XLOOKUP($B48,FD_Lists!$B$4:$B$25,FD_Lists!F$4:F$25)</f>
        <v>WaSC</v>
      </c>
      <c r="G48" s="56" t="s">
        <v>127</v>
      </c>
      <c r="H48" s="4" t="s">
        <v>289</v>
      </c>
      <c r="I48" s="7" t="str">
        <f t="shared" si="1"/>
        <v>YKYOUT5_05_J_PR24_OFWAT</v>
      </c>
      <c r="J48" s="55" t="s">
        <v>309</v>
      </c>
      <c r="K48" s="55" t="s">
        <v>310</v>
      </c>
      <c r="L48" s="55" t="s">
        <v>139</v>
      </c>
      <c r="M48" s="18" t="s">
        <v>109</v>
      </c>
      <c r="N48" s="18" t="s">
        <v>83</v>
      </c>
      <c r="O48" s="55">
        <v>0</v>
      </c>
      <c r="P48" s="61">
        <f>IFERROR(ROUND(FD_Input_Final_Data!U133,0),"##BLANK")</f>
        <v>239</v>
      </c>
      <c r="Q48" s="61">
        <f>IFERROR(ROUND(FD_Input_Final_Data!V133,0),"##BLANK")</f>
        <v>225</v>
      </c>
      <c r="R48" s="61">
        <f>IFERROR(ROUND(FD_Input_Final_Data!W133,0),"##BLANK")</f>
        <v>229</v>
      </c>
      <c r="S48" s="61">
        <f>IFERROR(ROUND(FD_Input_Final_Data!X133,0),"##BLANK")</f>
        <v>181</v>
      </c>
      <c r="T48" s="61">
        <f>IFERROR(ROUND(FD_Input_Final_Data!Y133,0),"##BLANK")</f>
        <v>125</v>
      </c>
      <c r="U48" s="61">
        <f>IFERROR(ROUND(FD_Input_Final_Data!Z133,0),"##BLANK")</f>
        <v>143</v>
      </c>
      <c r="V48" s="61">
        <f>IFERROR(ROUND(FD_Input_Final_Data!AA133,0),"##BLANK")</f>
        <v>117</v>
      </c>
      <c r="W48" s="61">
        <f>IFERROR(ROUND(FD_Input_Final_Data!AB133,0),"##BLANK")</f>
        <v>137</v>
      </c>
      <c r="X48" s="61">
        <f>IFERROR(ROUND(FD_Input_Final_Data!AC133,0),"##BLANK")</f>
        <v>162</v>
      </c>
      <c r="Y48" s="61">
        <f>IFERROR(ROUND(FD_Input_Final_Data!AD133,0),"##BLANK")</f>
        <v>119</v>
      </c>
      <c r="Z48" s="61">
        <f>IFERROR(ROUND(FD_Input_Final_Data!AE133,0),"##BLANK")</f>
        <v>107</v>
      </c>
      <c r="AA48" s="61">
        <f>IFERROR(ROUND(FD_Input_Final_Data!AF133,0),"##BLANK")</f>
        <v>97</v>
      </c>
      <c r="AB48" s="61">
        <f>IFERROR(ROUND(FD_Input_Final_Data!AG133,0),"##BLANK")</f>
        <v>83</v>
      </c>
      <c r="AC48" s="61">
        <f>IFERROR(ROUND(FD_Input_Final_Data!AH133,0),"##BLANK")</f>
        <v>71</v>
      </c>
    </row>
    <row r="49" spans="2:29" s="24" customFormat="1" ht="15">
      <c r="B49" s="56" t="s">
        <v>142</v>
      </c>
      <c r="C49" s="56" t="str">
        <f>_xlfn.XLOOKUP($B49,FD_Lists!$B$4:$B$25,FD_Lists!C$4:C$25)</f>
        <v>Affinity Water</v>
      </c>
      <c r="D49" s="56" t="str">
        <f>_xlfn.XLOOKUP($B49,FD_Lists!$B$4:$B$25,FD_Lists!D$4:D$25)</f>
        <v>England</v>
      </c>
      <c r="E49" s="56" t="str">
        <f>_xlfn.XLOOKUP($B49,FD_Lists!$B$4:$B$25,FD_Lists!E$4:E$25)</f>
        <v>Company</v>
      </c>
      <c r="F49" s="56" t="str">
        <f>_xlfn.XLOOKUP($B49,FD_Lists!$B$4:$B$25,FD_Lists!F$4:F$25)</f>
        <v>WoC</v>
      </c>
      <c r="G49" s="56" t="s">
        <v>127</v>
      </c>
      <c r="H49" s="4" t="s">
        <v>289</v>
      </c>
      <c r="I49" s="7" t="str">
        <f t="shared" si="1"/>
        <v>AFWOUT5_05_J_PR24_OFWAT</v>
      </c>
      <c r="J49" s="55" t="s">
        <v>309</v>
      </c>
      <c r="K49" s="55" t="s">
        <v>310</v>
      </c>
      <c r="L49" s="55" t="s">
        <v>139</v>
      </c>
      <c r="M49" s="18" t="s">
        <v>109</v>
      </c>
      <c r="N49" s="18" t="s">
        <v>83</v>
      </c>
      <c r="O49" s="55">
        <v>0</v>
      </c>
      <c r="P49" s="61" t="str">
        <f>IFERROR(ROUND(FD_Input_Final_Data!U134,0),"##BLANK")</f>
        <v>##BLANK</v>
      </c>
      <c r="Q49" s="61" t="str">
        <f>IFERROR(ROUND(FD_Input_Final_Data!V134,0),"##BLANK")</f>
        <v>##BLANK</v>
      </c>
      <c r="R49" s="61" t="str">
        <f>IFERROR(ROUND(FD_Input_Final_Data!W134,0),"##BLANK")</f>
        <v>##BLANK</v>
      </c>
      <c r="S49" s="61" t="str">
        <f>IFERROR(ROUND(FD_Input_Final_Data!X134,0),"##BLANK")</f>
        <v>##BLANK</v>
      </c>
      <c r="T49" s="61" t="str">
        <f>IFERROR(ROUND(FD_Input_Final_Data!Y134,0),"##BLANK")</f>
        <v>##BLANK</v>
      </c>
      <c r="U49" s="61" t="str">
        <f>IFERROR(ROUND(FD_Input_Final_Data!Z134,0),"##BLANK")</f>
        <v>##BLANK</v>
      </c>
      <c r="V49" s="61" t="str">
        <f>IFERROR(ROUND(FD_Input_Final_Data!AA134,0),"##BLANK")</f>
        <v>##BLANK</v>
      </c>
      <c r="W49" s="61" t="str">
        <f>IFERROR(ROUND(FD_Input_Final_Data!AB134,0),"##BLANK")</f>
        <v>##BLANK</v>
      </c>
      <c r="X49" s="61" t="str">
        <f>IFERROR(ROUND(FD_Input_Final_Data!AC134,0),"##BLANK")</f>
        <v>##BLANK</v>
      </c>
      <c r="Y49" s="61" t="str">
        <f>IFERROR(ROUND(FD_Input_Final_Data!AD134,0),"##BLANK")</f>
        <v>##BLANK</v>
      </c>
      <c r="Z49" s="61" t="str">
        <f>IFERROR(ROUND(FD_Input_Final_Data!AE134,0),"##BLANK")</f>
        <v>##BLANK</v>
      </c>
      <c r="AA49" s="61" t="str">
        <f>IFERROR(ROUND(FD_Input_Final_Data!AF134,0),"##BLANK")</f>
        <v>##BLANK</v>
      </c>
      <c r="AB49" s="61" t="str">
        <f>IFERROR(ROUND(FD_Input_Final_Data!AG134,0),"##BLANK")</f>
        <v>##BLANK</v>
      </c>
      <c r="AC49" s="61" t="str">
        <f>IFERROR(ROUND(FD_Input_Final_Data!AH134,0),"##BLANK")</f>
        <v>##BLANK</v>
      </c>
    </row>
    <row r="50" spans="2:29" s="24" customFormat="1" ht="15">
      <c r="B50" s="56" t="s">
        <v>143</v>
      </c>
      <c r="C50" s="56" t="str">
        <f>_xlfn.XLOOKUP($B50,FD_Lists!$B$4:$B$25,FD_Lists!C$4:C$25)</f>
        <v>Portsmouth Water</v>
      </c>
      <c r="D50" s="56" t="str">
        <f>_xlfn.XLOOKUP($B50,FD_Lists!$B$4:$B$25,FD_Lists!D$4:D$25)</f>
        <v>England</v>
      </c>
      <c r="E50" s="56" t="str">
        <f>_xlfn.XLOOKUP($B50,FD_Lists!$B$4:$B$25,FD_Lists!E$4:E$25)</f>
        <v>Company</v>
      </c>
      <c r="F50" s="56" t="str">
        <f>_xlfn.XLOOKUP($B50,FD_Lists!$B$4:$B$25,FD_Lists!F$4:F$25)</f>
        <v>WoC</v>
      </c>
      <c r="G50" s="56" t="s">
        <v>127</v>
      </c>
      <c r="H50" s="4" t="s">
        <v>289</v>
      </c>
      <c r="I50" s="7" t="str">
        <f t="shared" si="1"/>
        <v>PRTOUT5_05_J_PR24_OFWAT</v>
      </c>
      <c r="J50" s="55" t="s">
        <v>309</v>
      </c>
      <c r="K50" s="55" t="s">
        <v>310</v>
      </c>
      <c r="L50" s="55" t="s">
        <v>139</v>
      </c>
      <c r="M50" s="18" t="s">
        <v>109</v>
      </c>
      <c r="N50" s="18" t="s">
        <v>83</v>
      </c>
      <c r="O50" s="55">
        <v>0</v>
      </c>
      <c r="P50" s="61" t="str">
        <f>IFERROR(ROUND(FD_Input_Final_Data!U135,0),"##BLANK")</f>
        <v>##BLANK</v>
      </c>
      <c r="Q50" s="61" t="str">
        <f>IFERROR(ROUND(FD_Input_Final_Data!V135,0),"##BLANK")</f>
        <v>##BLANK</v>
      </c>
      <c r="R50" s="61" t="str">
        <f>IFERROR(ROUND(FD_Input_Final_Data!W135,0),"##BLANK")</f>
        <v>##BLANK</v>
      </c>
      <c r="S50" s="61" t="str">
        <f>IFERROR(ROUND(FD_Input_Final_Data!X135,0),"##BLANK")</f>
        <v>##BLANK</v>
      </c>
      <c r="T50" s="61" t="str">
        <f>IFERROR(ROUND(FD_Input_Final_Data!Y135,0),"##BLANK")</f>
        <v>##BLANK</v>
      </c>
      <c r="U50" s="61" t="str">
        <f>IFERROR(ROUND(FD_Input_Final_Data!Z135,0),"##BLANK")</f>
        <v>##BLANK</v>
      </c>
      <c r="V50" s="61" t="str">
        <f>IFERROR(ROUND(FD_Input_Final_Data!AA135,0),"##BLANK")</f>
        <v>##BLANK</v>
      </c>
      <c r="W50" s="61" t="str">
        <f>IFERROR(ROUND(FD_Input_Final_Data!AB135,0),"##BLANK")</f>
        <v>##BLANK</v>
      </c>
      <c r="X50" s="61" t="str">
        <f>IFERROR(ROUND(FD_Input_Final_Data!AC135,0),"##BLANK")</f>
        <v>##BLANK</v>
      </c>
      <c r="Y50" s="61" t="str">
        <f>IFERROR(ROUND(FD_Input_Final_Data!AD135,0),"##BLANK")</f>
        <v>##BLANK</v>
      </c>
      <c r="Z50" s="61" t="str">
        <f>IFERROR(ROUND(FD_Input_Final_Data!AE135,0),"##BLANK")</f>
        <v>##BLANK</v>
      </c>
      <c r="AA50" s="61" t="str">
        <f>IFERROR(ROUND(FD_Input_Final_Data!AF135,0),"##BLANK")</f>
        <v>##BLANK</v>
      </c>
      <c r="AB50" s="61" t="str">
        <f>IFERROR(ROUND(FD_Input_Final_Data!AG135,0),"##BLANK")</f>
        <v>##BLANK</v>
      </c>
      <c r="AC50" s="61" t="str">
        <f>IFERROR(ROUND(FD_Input_Final_Data!AH135,0),"##BLANK")</f>
        <v>##BLANK</v>
      </c>
    </row>
    <row r="51" spans="2:29" s="24" customFormat="1" ht="15">
      <c r="B51" s="56" t="s">
        <v>144</v>
      </c>
      <c r="C51" s="56" t="str">
        <f>_xlfn.XLOOKUP($B51,FD_Lists!$B$4:$B$25,FD_Lists!C$4:C$25)</f>
        <v>South East Water</v>
      </c>
      <c r="D51" s="56" t="str">
        <f>_xlfn.XLOOKUP($B51,FD_Lists!$B$4:$B$25,FD_Lists!D$4:D$25)</f>
        <v>England</v>
      </c>
      <c r="E51" s="56" t="str">
        <f>_xlfn.XLOOKUP($B51,FD_Lists!$B$4:$B$25,FD_Lists!E$4:E$25)</f>
        <v>Company</v>
      </c>
      <c r="F51" s="56" t="str">
        <f>_xlfn.XLOOKUP($B51,FD_Lists!$B$4:$B$25,FD_Lists!F$4:F$25)</f>
        <v>WoC</v>
      </c>
      <c r="G51" s="56" t="s">
        <v>127</v>
      </c>
      <c r="H51" s="4" t="s">
        <v>289</v>
      </c>
      <c r="I51" s="7" t="str">
        <f t="shared" si="1"/>
        <v>SEWOUT5_05_J_PR24_OFWAT</v>
      </c>
      <c r="J51" s="55" t="s">
        <v>309</v>
      </c>
      <c r="K51" s="55" t="s">
        <v>310</v>
      </c>
      <c r="L51" s="55" t="s">
        <v>139</v>
      </c>
      <c r="M51" s="18" t="s">
        <v>109</v>
      </c>
      <c r="N51" s="18" t="s">
        <v>83</v>
      </c>
      <c r="O51" s="55">
        <v>0</v>
      </c>
      <c r="P51" s="61" t="str">
        <f>IFERROR(ROUND(FD_Input_Final_Data!U136,0),"##BLANK")</f>
        <v>##BLANK</v>
      </c>
      <c r="Q51" s="61" t="str">
        <f>IFERROR(ROUND(FD_Input_Final_Data!V136,0),"##BLANK")</f>
        <v>##BLANK</v>
      </c>
      <c r="R51" s="61" t="str">
        <f>IFERROR(ROUND(FD_Input_Final_Data!W136,0),"##BLANK")</f>
        <v>##BLANK</v>
      </c>
      <c r="S51" s="61" t="str">
        <f>IFERROR(ROUND(FD_Input_Final_Data!X136,0),"##BLANK")</f>
        <v>##BLANK</v>
      </c>
      <c r="T51" s="61" t="str">
        <f>IFERROR(ROUND(FD_Input_Final_Data!Y136,0),"##BLANK")</f>
        <v>##BLANK</v>
      </c>
      <c r="U51" s="61" t="str">
        <f>IFERROR(ROUND(FD_Input_Final_Data!Z136,0),"##BLANK")</f>
        <v>##BLANK</v>
      </c>
      <c r="V51" s="61" t="str">
        <f>IFERROR(ROUND(FD_Input_Final_Data!AA136,0),"##BLANK")</f>
        <v>##BLANK</v>
      </c>
      <c r="W51" s="61" t="str">
        <f>IFERROR(ROUND(FD_Input_Final_Data!AB136,0),"##BLANK")</f>
        <v>##BLANK</v>
      </c>
      <c r="X51" s="61" t="str">
        <f>IFERROR(ROUND(FD_Input_Final_Data!AC136,0),"##BLANK")</f>
        <v>##BLANK</v>
      </c>
      <c r="Y51" s="61" t="str">
        <f>IFERROR(ROUND(FD_Input_Final_Data!AD136,0),"##BLANK")</f>
        <v>##BLANK</v>
      </c>
      <c r="Z51" s="61" t="str">
        <f>IFERROR(ROUND(FD_Input_Final_Data!AE136,0),"##BLANK")</f>
        <v>##BLANK</v>
      </c>
      <c r="AA51" s="61" t="str">
        <f>IFERROR(ROUND(FD_Input_Final_Data!AF136,0),"##BLANK")</f>
        <v>##BLANK</v>
      </c>
      <c r="AB51" s="61" t="str">
        <f>IFERROR(ROUND(FD_Input_Final_Data!AG136,0),"##BLANK")</f>
        <v>##BLANK</v>
      </c>
      <c r="AC51" s="61" t="str">
        <f>IFERROR(ROUND(FD_Input_Final_Data!AH136,0),"##BLANK")</f>
        <v>##BLANK</v>
      </c>
    </row>
    <row r="52" spans="2:29" s="24" customFormat="1" ht="15">
      <c r="B52" s="56" t="s">
        <v>145</v>
      </c>
      <c r="C52" s="56" t="str">
        <f>_xlfn.XLOOKUP($B52,FD_Lists!$B$4:$B$25,FD_Lists!C$4:C$25)</f>
        <v>South Staffordshire Water</v>
      </c>
      <c r="D52" s="56" t="str">
        <f>_xlfn.XLOOKUP($B52,FD_Lists!$B$4:$B$25,FD_Lists!D$4:D$25)</f>
        <v>England</v>
      </c>
      <c r="E52" s="56" t="str">
        <f>_xlfn.XLOOKUP($B52,FD_Lists!$B$4:$B$25,FD_Lists!E$4:E$25)</f>
        <v>Company</v>
      </c>
      <c r="F52" s="56" t="str">
        <f>_xlfn.XLOOKUP($B52,FD_Lists!$B$4:$B$25,FD_Lists!F$4:F$25)</f>
        <v>WoC</v>
      </c>
      <c r="G52" s="56" t="s">
        <v>127</v>
      </c>
      <c r="H52" s="4" t="s">
        <v>289</v>
      </c>
      <c r="I52" s="7" t="str">
        <f t="shared" si="1"/>
        <v>SSCOUT5_05_J_PR24_OFWAT</v>
      </c>
      <c r="J52" s="55" t="s">
        <v>309</v>
      </c>
      <c r="K52" s="55" t="s">
        <v>310</v>
      </c>
      <c r="L52" s="55" t="s">
        <v>139</v>
      </c>
      <c r="M52" s="18" t="s">
        <v>109</v>
      </c>
      <c r="N52" s="18" t="s">
        <v>83</v>
      </c>
      <c r="O52" s="55">
        <v>0</v>
      </c>
      <c r="P52" s="61" t="str">
        <f>IFERROR(ROUND(FD_Input_Final_Data!U137,0),"##BLANK")</f>
        <v>##BLANK</v>
      </c>
      <c r="Q52" s="61" t="str">
        <f>IFERROR(ROUND(FD_Input_Final_Data!V137,0),"##BLANK")</f>
        <v>##BLANK</v>
      </c>
      <c r="R52" s="61" t="str">
        <f>IFERROR(ROUND(FD_Input_Final_Data!W137,0),"##BLANK")</f>
        <v>##BLANK</v>
      </c>
      <c r="S52" s="61" t="str">
        <f>IFERROR(ROUND(FD_Input_Final_Data!X137,0),"##BLANK")</f>
        <v>##BLANK</v>
      </c>
      <c r="T52" s="61" t="str">
        <f>IFERROR(ROUND(FD_Input_Final_Data!Y137,0),"##BLANK")</f>
        <v>##BLANK</v>
      </c>
      <c r="U52" s="61" t="str">
        <f>IFERROR(ROUND(FD_Input_Final_Data!Z137,0),"##BLANK")</f>
        <v>##BLANK</v>
      </c>
      <c r="V52" s="61" t="str">
        <f>IFERROR(ROUND(FD_Input_Final_Data!AA137,0),"##BLANK")</f>
        <v>##BLANK</v>
      </c>
      <c r="W52" s="61" t="str">
        <f>IFERROR(ROUND(FD_Input_Final_Data!AB137,0),"##BLANK")</f>
        <v>##BLANK</v>
      </c>
      <c r="X52" s="61" t="str">
        <f>IFERROR(ROUND(FD_Input_Final_Data!AC137,0),"##BLANK")</f>
        <v>##BLANK</v>
      </c>
      <c r="Y52" s="61" t="str">
        <f>IFERROR(ROUND(FD_Input_Final_Data!AD137,0),"##BLANK")</f>
        <v>##BLANK</v>
      </c>
      <c r="Z52" s="61" t="str">
        <f>IFERROR(ROUND(FD_Input_Final_Data!AE137,0),"##BLANK")</f>
        <v>##BLANK</v>
      </c>
      <c r="AA52" s="61" t="str">
        <f>IFERROR(ROUND(FD_Input_Final_Data!AF137,0),"##BLANK")</f>
        <v>##BLANK</v>
      </c>
      <c r="AB52" s="61" t="str">
        <f>IFERROR(ROUND(FD_Input_Final_Data!AG137,0),"##BLANK")</f>
        <v>##BLANK</v>
      </c>
      <c r="AC52" s="61" t="str">
        <f>IFERROR(ROUND(FD_Input_Final_Data!AH137,0),"##BLANK")</f>
        <v>##BLANK</v>
      </c>
    </row>
    <row r="53" spans="2:29" s="24" customFormat="1" ht="15">
      <c r="B53" s="56" t="s">
        <v>146</v>
      </c>
      <c r="C53" s="56" t="str">
        <f>_xlfn.XLOOKUP($B53,FD_Lists!$B$4:$B$25,FD_Lists!C$4:C$25)</f>
        <v>SES Water</v>
      </c>
      <c r="D53" s="56" t="str">
        <f>_xlfn.XLOOKUP($B53,FD_Lists!$B$4:$B$25,FD_Lists!D$4:D$25)</f>
        <v>England</v>
      </c>
      <c r="E53" s="56" t="str">
        <f>_xlfn.XLOOKUP($B53,FD_Lists!$B$4:$B$25,FD_Lists!E$4:E$25)</f>
        <v>Company</v>
      </c>
      <c r="F53" s="56" t="str">
        <f>_xlfn.XLOOKUP($B53,FD_Lists!$B$4:$B$25,FD_Lists!F$4:F$25)</f>
        <v>WoC</v>
      </c>
      <c r="G53" s="56" t="s">
        <v>127</v>
      </c>
      <c r="H53" s="4" t="s">
        <v>289</v>
      </c>
      <c r="I53" s="7" t="str">
        <f t="shared" si="1"/>
        <v>SESOUT5_05_J_PR24_OFWAT</v>
      </c>
      <c r="J53" s="55" t="s">
        <v>309</v>
      </c>
      <c r="K53" s="55" t="s">
        <v>310</v>
      </c>
      <c r="L53" s="55" t="s">
        <v>139</v>
      </c>
      <c r="M53" s="18" t="s">
        <v>109</v>
      </c>
      <c r="N53" s="18" t="s">
        <v>83</v>
      </c>
      <c r="O53" s="55">
        <v>0</v>
      </c>
      <c r="P53" s="61" t="str">
        <f>IFERROR(ROUND(FD_Input_Final_Data!U138,0),"##BLANK")</f>
        <v>##BLANK</v>
      </c>
      <c r="Q53" s="61" t="str">
        <f>IFERROR(ROUND(FD_Input_Final_Data!V138,0),"##BLANK")</f>
        <v>##BLANK</v>
      </c>
      <c r="R53" s="61" t="str">
        <f>IFERROR(ROUND(FD_Input_Final_Data!W138,0),"##BLANK")</f>
        <v>##BLANK</v>
      </c>
      <c r="S53" s="61" t="str">
        <f>IFERROR(ROUND(FD_Input_Final_Data!X138,0),"##BLANK")</f>
        <v>##BLANK</v>
      </c>
      <c r="T53" s="61" t="str">
        <f>IFERROR(ROUND(FD_Input_Final_Data!Y138,0),"##BLANK")</f>
        <v>##BLANK</v>
      </c>
      <c r="U53" s="61" t="str">
        <f>IFERROR(ROUND(FD_Input_Final_Data!Z138,0),"##BLANK")</f>
        <v>##BLANK</v>
      </c>
      <c r="V53" s="61" t="str">
        <f>IFERROR(ROUND(FD_Input_Final_Data!AA138,0),"##BLANK")</f>
        <v>##BLANK</v>
      </c>
      <c r="W53" s="61" t="str">
        <f>IFERROR(ROUND(FD_Input_Final_Data!AB138,0),"##BLANK")</f>
        <v>##BLANK</v>
      </c>
      <c r="X53" s="61" t="str">
        <f>IFERROR(ROUND(FD_Input_Final_Data!AC138,0),"##BLANK")</f>
        <v>##BLANK</v>
      </c>
      <c r="Y53" s="61" t="str">
        <f>IFERROR(ROUND(FD_Input_Final_Data!AD138,0),"##BLANK")</f>
        <v>##BLANK</v>
      </c>
      <c r="Z53" s="61" t="str">
        <f>IFERROR(ROUND(FD_Input_Final_Data!AE138,0),"##BLANK")</f>
        <v>##BLANK</v>
      </c>
      <c r="AA53" s="61" t="str">
        <f>IFERROR(ROUND(FD_Input_Final_Data!AF138,0),"##BLANK")</f>
        <v>##BLANK</v>
      </c>
      <c r="AB53" s="61" t="str">
        <f>IFERROR(ROUND(FD_Input_Final_Data!AG138,0),"##BLANK")</f>
        <v>##BLANK</v>
      </c>
      <c r="AC53" s="61" t="str">
        <f>IFERROR(ROUND(FD_Input_Final_Data!AH138,0),"##BLANK")</f>
        <v>##BLANK</v>
      </c>
    </row>
    <row r="54" spans="2:29" s="24" customFormat="1" ht="15">
      <c r="B54" s="56" t="s">
        <v>114</v>
      </c>
      <c r="C54" s="56" t="str">
        <f>_xlfn.XLOOKUP($B54,FD_Lists!$B$4:$B$25,FD_Lists!C$4:C$25)</f>
        <v>South West Water</v>
      </c>
      <c r="D54" s="56" t="str">
        <f>_xlfn.XLOOKUP($B54,FD_Lists!$B$4:$B$25,FD_Lists!D$4:D$25)</f>
        <v>England</v>
      </c>
      <c r="E54" s="56" t="str">
        <f>_xlfn.XLOOKUP($B54,FD_Lists!$B$4:$B$25,FD_Lists!E$4:E$25)</f>
        <v>Company</v>
      </c>
      <c r="F54" s="56" t="str">
        <f>_xlfn.XLOOKUP($B54,FD_Lists!$B$4:$B$25,FD_Lists!F$4:F$25)</f>
        <v>WaSC</v>
      </c>
      <c r="G54" s="56" t="s">
        <v>127</v>
      </c>
      <c r="H54" s="4" t="s">
        <v>289</v>
      </c>
      <c r="I54" s="7" t="str">
        <f t="shared" si="1"/>
        <v>SWBOUT5_05_J_PR24_OFWAT</v>
      </c>
      <c r="J54" s="55" t="s">
        <v>309</v>
      </c>
      <c r="K54" s="55" t="s">
        <v>310</v>
      </c>
      <c r="L54" s="55" t="s">
        <v>139</v>
      </c>
      <c r="M54" s="18" t="s">
        <v>109</v>
      </c>
      <c r="N54" s="18" t="s">
        <v>83</v>
      </c>
      <c r="O54" s="55">
        <v>0</v>
      </c>
      <c r="P54" s="61">
        <f>IFERROR(ROUND(FD_Input_Final_Data!U139,0),"##BLANK")</f>
        <v>179</v>
      </c>
      <c r="Q54" s="61">
        <f>IFERROR(ROUND(FD_Input_Final_Data!V139,0),"##BLANK")</f>
        <v>169</v>
      </c>
      <c r="R54" s="61">
        <f>IFERROR(ROUND(FD_Input_Final_Data!W139,0),"##BLANK")</f>
        <v>168</v>
      </c>
      <c r="S54" s="61">
        <f>IFERROR(ROUND(FD_Input_Final_Data!X139,0),"##BLANK")</f>
        <v>180</v>
      </c>
      <c r="T54" s="61">
        <f>IFERROR(ROUND(FD_Input_Final_Data!Y139,0),"##BLANK")</f>
        <v>225</v>
      </c>
      <c r="U54" s="61">
        <f>IFERROR(ROUND(FD_Input_Final_Data!Z139,0),"##BLANK")</f>
        <v>151</v>
      </c>
      <c r="V54" s="61">
        <f>IFERROR(ROUND(FD_Input_Final_Data!AA139,0),"##BLANK")</f>
        <v>108</v>
      </c>
      <c r="W54" s="61">
        <f>IFERROR(ROUND(FD_Input_Final_Data!AB139,0),"##BLANK")</f>
        <v>194</v>
      </c>
      <c r="X54" s="61">
        <f>IFERROR(ROUND(FD_Input_Final_Data!AC139,0),"##BLANK")</f>
        <v>150</v>
      </c>
      <c r="Y54" s="61">
        <f>IFERROR(ROUND(FD_Input_Final_Data!AD139,0),"##BLANK")</f>
        <v>94</v>
      </c>
      <c r="Z54" s="61">
        <f>IFERROR(ROUND(FD_Input_Final_Data!AE139,0),"##BLANK")</f>
        <v>94</v>
      </c>
      <c r="AA54" s="61">
        <f>IFERROR(ROUND(FD_Input_Final_Data!AF139,0),"##BLANK")</f>
        <v>94</v>
      </c>
      <c r="AB54" s="61">
        <f>IFERROR(ROUND(FD_Input_Final_Data!AG139,0),"##BLANK")</f>
        <v>94</v>
      </c>
      <c r="AC54" s="61">
        <f>IFERROR(ROUND(FD_Input_Final_Data!AH139,0),"##BLANK")</f>
        <v>94</v>
      </c>
    </row>
    <row r="55" spans="2:29" s="24" customFormat="1" ht="15">
      <c r="B55" s="56" t="s">
        <v>147</v>
      </c>
      <c r="C55" s="56" t="str">
        <f>_xlfn.XLOOKUP($B55,FD_Lists!$B$4:$B$25,FD_Lists!C$4:C$25)</f>
        <v>Bristol Water</v>
      </c>
      <c r="D55" s="56" t="str">
        <f>_xlfn.XLOOKUP($B55,FD_Lists!$B$4:$B$25,FD_Lists!D$4:D$25)</f>
        <v>England</v>
      </c>
      <c r="E55" s="56" t="str">
        <f>_xlfn.XLOOKUP($B55,FD_Lists!$B$4:$B$25,FD_Lists!E$4:E$25)</f>
        <v>Company</v>
      </c>
      <c r="F55" s="56" t="str">
        <f>_xlfn.XLOOKUP($B55,FD_Lists!$B$4:$B$25,FD_Lists!F$4:F$25)</f>
        <v>WoC</v>
      </c>
      <c r="G55" s="56" t="s">
        <v>127</v>
      </c>
      <c r="H55" s="4" t="s">
        <v>289</v>
      </c>
      <c r="I55" s="7" t="str">
        <f t="shared" si="1"/>
        <v>BRLOUT5_05_J_PR24_OFWAT</v>
      </c>
      <c r="J55" s="55" t="s">
        <v>309</v>
      </c>
      <c r="K55" s="55" t="s">
        <v>310</v>
      </c>
      <c r="L55" s="55" t="s">
        <v>139</v>
      </c>
      <c r="M55" s="18" t="s">
        <v>109</v>
      </c>
      <c r="N55" s="18" t="s">
        <v>83</v>
      </c>
      <c r="O55" s="55">
        <v>0</v>
      </c>
      <c r="P55" s="61" t="str">
        <f>IFERROR(ROUND(FD_Input_Final_Data!U140,0),"##BLANK")</f>
        <v>##BLANK</v>
      </c>
      <c r="Q55" s="61" t="str">
        <f>IFERROR(ROUND(FD_Input_Final_Data!V140,0),"##BLANK")</f>
        <v>##BLANK</v>
      </c>
      <c r="R55" s="61" t="str">
        <f>IFERROR(ROUND(FD_Input_Final_Data!W140,0),"##BLANK")</f>
        <v>##BLANK</v>
      </c>
      <c r="S55" s="61" t="str">
        <f>IFERROR(ROUND(FD_Input_Final_Data!X140,0),"##BLANK")</f>
        <v>##BLANK</v>
      </c>
      <c r="T55" s="61" t="str">
        <f>IFERROR(ROUND(FD_Input_Final_Data!Y140,0),"##BLANK")</f>
        <v>##BLANK</v>
      </c>
      <c r="U55" s="61" t="str">
        <f>IFERROR(ROUND(FD_Input_Final_Data!Z140,0),"##BLANK")</f>
        <v>##BLANK</v>
      </c>
      <c r="V55" s="61" t="str">
        <f>IFERROR(ROUND(FD_Input_Final_Data!AA140,0),"##BLANK")</f>
        <v>##BLANK</v>
      </c>
      <c r="W55" s="61" t="str">
        <f>IFERROR(ROUND(FD_Input_Final_Data!AB140,0),"##BLANK")</f>
        <v>##BLANK</v>
      </c>
      <c r="X55" s="61" t="str">
        <f>IFERROR(ROUND(FD_Input_Final_Data!AC140,0),"##BLANK")</f>
        <v>##BLANK</v>
      </c>
      <c r="Y55" s="61" t="str">
        <f>IFERROR(ROUND(FD_Input_Final_Data!AD140,0),"##BLANK")</f>
        <v>##BLANK</v>
      </c>
      <c r="Z55" s="61" t="str">
        <f>IFERROR(ROUND(FD_Input_Final_Data!AE140,0),"##BLANK")</f>
        <v>##BLANK</v>
      </c>
      <c r="AA55" s="61" t="str">
        <f>IFERROR(ROUND(FD_Input_Final_Data!AF140,0),"##BLANK")</f>
        <v>##BLANK</v>
      </c>
      <c r="AB55" s="61" t="str">
        <f>IFERROR(ROUND(FD_Input_Final_Data!AG140,0),"##BLANK")</f>
        <v>##BLANK</v>
      </c>
      <c r="AC55" s="61" t="str">
        <f>IFERROR(ROUND(FD_Input_Final_Data!AH140,0),"##BLANK")</f>
        <v>##BLANK</v>
      </c>
    </row>
    <row r="56" spans="2:29" s="24" customFormat="1" ht="15">
      <c r="B56" s="58" t="s">
        <v>80</v>
      </c>
      <c r="C56" s="56" t="str">
        <f>_xlfn.XLOOKUP($B56,FD_Lists!$B$4:$B$25,FD_Lists!C$4:C$25)</f>
        <v>Anglian Water</v>
      </c>
      <c r="D56" s="56" t="str">
        <f>_xlfn.XLOOKUP($B56,FD_Lists!$B$4:$B$25,FD_Lists!D$4:D$25)</f>
        <v>England</v>
      </c>
      <c r="E56" s="56" t="str">
        <f>_xlfn.XLOOKUP($B56,FD_Lists!$B$4:$B$25,FD_Lists!E$4:E$25)</f>
        <v>Company</v>
      </c>
      <c r="F56" s="56" t="str">
        <f>_xlfn.XLOOKUP($B56,FD_Lists!$B$4:$B$25,FD_Lists!F$4:F$25)</f>
        <v>WaSC</v>
      </c>
      <c r="G56" s="56" t="s">
        <v>127</v>
      </c>
      <c r="H56" s="4" t="s">
        <v>182</v>
      </c>
      <c r="I56" s="7" t="str">
        <f t="shared" si="1"/>
        <v>ANHC_OUT5_05_PR24_OFWAT</v>
      </c>
      <c r="J56" s="55" t="s">
        <v>309</v>
      </c>
      <c r="K56" s="55" t="s">
        <v>312</v>
      </c>
      <c r="L56" s="55" t="s">
        <v>139</v>
      </c>
      <c r="M56" s="56" t="s">
        <v>311</v>
      </c>
      <c r="N56" s="56" t="s">
        <v>83</v>
      </c>
      <c r="O56" s="55">
        <v>2</v>
      </c>
      <c r="P56" s="7" t="s">
        <v>186</v>
      </c>
      <c r="Q56" s="7" t="s">
        <v>186</v>
      </c>
      <c r="R56" s="7" t="s">
        <v>186</v>
      </c>
      <c r="S56" s="7" t="s">
        <v>186</v>
      </c>
      <c r="T56" s="7" t="s">
        <v>186</v>
      </c>
      <c r="U56" s="7" t="s">
        <v>186</v>
      </c>
      <c r="V56" s="7" t="s">
        <v>186</v>
      </c>
      <c r="W56" s="7" t="s">
        <v>186</v>
      </c>
      <c r="X56" s="57">
        <f>IFERROR(ROUND(Output_Final_PCLs!M7,2), "##BLANK")</f>
        <v>29.19</v>
      </c>
      <c r="Y56" s="57">
        <f>IFERROR(ROUND(Output_Final_PCLs!N7,2), "##BLANK")</f>
        <v>27.44</v>
      </c>
      <c r="Z56" s="57">
        <f>IFERROR(ROUND(Output_Final_PCLs!O7,2), "##BLANK")</f>
        <v>25.69</v>
      </c>
      <c r="AA56" s="57">
        <f>IFERROR(ROUND(Output_Final_PCLs!P7,2), "##BLANK")</f>
        <v>23.93</v>
      </c>
      <c r="AB56" s="57">
        <f>IFERROR(ROUND(Output_Final_PCLs!Q7,2), "##BLANK")</f>
        <v>22.18</v>
      </c>
      <c r="AC56" s="57">
        <f>IFERROR(ROUND(Output_Final_PCLs!R7,2), "##BLANK")</f>
        <v>20.43</v>
      </c>
    </row>
    <row r="57" spans="2:29" s="24" customFormat="1" ht="15">
      <c r="B57" s="56" t="s">
        <v>110</v>
      </c>
      <c r="C57" s="56" t="str">
        <f>_xlfn.XLOOKUP($B57,FD_Lists!$B$4:$B$25,FD_Lists!C$4:C$25)</f>
        <v>Dŵr Cymru</v>
      </c>
      <c r="D57" s="56" t="str">
        <f>_xlfn.XLOOKUP($B57,FD_Lists!$B$4:$B$25,FD_Lists!D$4:D$25)</f>
        <v>Wales</v>
      </c>
      <c r="E57" s="56" t="str">
        <f>_xlfn.XLOOKUP($B57,FD_Lists!$B$4:$B$25,FD_Lists!E$4:E$25)</f>
        <v>Company</v>
      </c>
      <c r="F57" s="56" t="str">
        <f>_xlfn.XLOOKUP($B57,FD_Lists!$B$4:$B$25,FD_Lists!F$4:F$25)</f>
        <v>WaSC</v>
      </c>
      <c r="G57" s="56" t="s">
        <v>127</v>
      </c>
      <c r="H57" s="4" t="s">
        <v>182</v>
      </c>
      <c r="I57" s="7" t="str">
        <f t="shared" si="1"/>
        <v>WSHC_OUT5_05_PR24_OFWAT</v>
      </c>
      <c r="J57" s="55" t="s">
        <v>309</v>
      </c>
      <c r="K57" s="55" t="s">
        <v>312</v>
      </c>
      <c r="L57" s="55" t="s">
        <v>139</v>
      </c>
      <c r="M57" s="56" t="s">
        <v>311</v>
      </c>
      <c r="N57" s="56" t="s">
        <v>83</v>
      </c>
      <c r="O57" s="55">
        <v>2</v>
      </c>
      <c r="P57" s="7" t="s">
        <v>186</v>
      </c>
      <c r="Q57" s="7" t="s">
        <v>186</v>
      </c>
      <c r="R57" s="7" t="s">
        <v>186</v>
      </c>
      <c r="S57" s="7" t="s">
        <v>186</v>
      </c>
      <c r="T57" s="7" t="s">
        <v>186</v>
      </c>
      <c r="U57" s="7" t="s">
        <v>186</v>
      </c>
      <c r="V57" s="7" t="s">
        <v>186</v>
      </c>
      <c r="W57" s="7" t="s">
        <v>186</v>
      </c>
      <c r="X57" s="57">
        <f>IFERROR(ROUND(Output_Final_PCLs!M8,2), "##BLANK")</f>
        <v>26.61</v>
      </c>
      <c r="Y57" s="57">
        <f>IFERROR(ROUND(Output_Final_PCLs!N8,2), "##BLANK")</f>
        <v>25.01</v>
      </c>
      <c r="Z57" s="57">
        <f>IFERROR(ROUND(Output_Final_PCLs!O8,2), "##BLANK")</f>
        <v>23.42</v>
      </c>
      <c r="AA57" s="57">
        <f>IFERROR(ROUND(Output_Final_PCLs!P8,2), "##BLANK")</f>
        <v>21.82</v>
      </c>
      <c r="AB57" s="57">
        <f>IFERROR(ROUND(Output_Final_PCLs!Q8,2), "##BLANK")</f>
        <v>20.22</v>
      </c>
      <c r="AC57" s="57">
        <f>IFERROR(ROUND(Output_Final_PCLs!R8,2), "##BLANK")</f>
        <v>18.63</v>
      </c>
    </row>
    <row r="58" spans="2:29" s="24" customFormat="1" ht="15">
      <c r="B58" s="56" t="s">
        <v>111</v>
      </c>
      <c r="C58" s="56" t="str">
        <f>_xlfn.XLOOKUP($B58,FD_Lists!$B$4:$B$25,FD_Lists!C$4:C$25)</f>
        <v>Hafren Dyfrdwy</v>
      </c>
      <c r="D58" s="56" t="str">
        <f>_xlfn.XLOOKUP($B58,FD_Lists!$B$4:$B$25,FD_Lists!D$4:D$25)</f>
        <v>Wales</v>
      </c>
      <c r="E58" s="56" t="str">
        <f>_xlfn.XLOOKUP($B58,FD_Lists!$B$4:$B$25,FD_Lists!E$4:E$25)</f>
        <v>Company</v>
      </c>
      <c r="F58" s="56" t="str">
        <f>_xlfn.XLOOKUP($B58,FD_Lists!$B$4:$B$25,FD_Lists!F$4:F$25)</f>
        <v>WaSC</v>
      </c>
      <c r="G58" s="56" t="s">
        <v>127</v>
      </c>
      <c r="H58" s="4" t="s">
        <v>182</v>
      </c>
      <c r="I58" s="7" t="str">
        <f t="shared" si="1"/>
        <v>HDDC_OUT5_05_PR24_OFWAT</v>
      </c>
      <c r="J58" s="55" t="s">
        <v>309</v>
      </c>
      <c r="K58" s="55" t="s">
        <v>312</v>
      </c>
      <c r="L58" s="55" t="s">
        <v>139</v>
      </c>
      <c r="M58" s="56" t="s">
        <v>311</v>
      </c>
      <c r="N58" s="56" t="s">
        <v>83</v>
      </c>
      <c r="O58" s="55">
        <v>2</v>
      </c>
      <c r="P58" s="7" t="s">
        <v>186</v>
      </c>
      <c r="Q58" s="7" t="s">
        <v>186</v>
      </c>
      <c r="R58" s="7" t="s">
        <v>186</v>
      </c>
      <c r="S58" s="7" t="s">
        <v>186</v>
      </c>
      <c r="T58" s="7" t="s">
        <v>186</v>
      </c>
      <c r="U58" s="7" t="s">
        <v>186</v>
      </c>
      <c r="V58" s="7" t="s">
        <v>186</v>
      </c>
      <c r="W58" s="7" t="s">
        <v>186</v>
      </c>
      <c r="X58" s="57">
        <f>IFERROR(ROUND(Output_Final_PCLs!M9,2), "##BLANK")</f>
        <v>60.48</v>
      </c>
      <c r="Y58" s="57">
        <f>IFERROR(ROUND(Output_Final_PCLs!N9,2), "##BLANK")</f>
        <v>60.48</v>
      </c>
      <c r="Z58" s="57">
        <f>IFERROR(ROUND(Output_Final_PCLs!O9,2), "##BLANK")</f>
        <v>60.48</v>
      </c>
      <c r="AA58" s="57">
        <f>IFERROR(ROUND(Output_Final_PCLs!P9,2), "##BLANK")</f>
        <v>60.48</v>
      </c>
      <c r="AB58" s="57">
        <f>IFERROR(ROUND(Output_Final_PCLs!Q9,2), "##BLANK")</f>
        <v>60.48</v>
      </c>
      <c r="AC58" s="57">
        <f>IFERROR(ROUND(Output_Final_PCLs!R9,2), "##BLANK")</f>
        <v>60.48</v>
      </c>
    </row>
    <row r="59" spans="2:29" s="24" customFormat="1" ht="15">
      <c r="B59" s="56" t="s">
        <v>112</v>
      </c>
      <c r="C59" s="56" t="str">
        <f>_xlfn.XLOOKUP($B59,FD_Lists!$B$4:$B$25,FD_Lists!C$4:C$25)</f>
        <v>Northumbrian Water</v>
      </c>
      <c r="D59" s="56" t="str">
        <f>_xlfn.XLOOKUP($B59,FD_Lists!$B$4:$B$25,FD_Lists!D$4:D$25)</f>
        <v>England</v>
      </c>
      <c r="E59" s="56" t="str">
        <f>_xlfn.XLOOKUP($B59,FD_Lists!$B$4:$B$25,FD_Lists!E$4:E$25)</f>
        <v>Company</v>
      </c>
      <c r="F59" s="56" t="str">
        <f>_xlfn.XLOOKUP($B59,FD_Lists!$B$4:$B$25,FD_Lists!F$4:F$25)</f>
        <v>WaSC</v>
      </c>
      <c r="G59" s="56" t="s">
        <v>127</v>
      </c>
      <c r="H59" s="4" t="s">
        <v>182</v>
      </c>
      <c r="I59" s="7" t="str">
        <f t="shared" si="1"/>
        <v>NESC_OUT5_05_PR24_OFWAT</v>
      </c>
      <c r="J59" s="55" t="s">
        <v>309</v>
      </c>
      <c r="K59" s="55" t="s">
        <v>312</v>
      </c>
      <c r="L59" s="55" t="s">
        <v>139</v>
      </c>
      <c r="M59" s="56" t="s">
        <v>311</v>
      </c>
      <c r="N59" s="56" t="s">
        <v>83</v>
      </c>
      <c r="O59" s="55">
        <v>2</v>
      </c>
      <c r="P59" s="7" t="s">
        <v>186</v>
      </c>
      <c r="Q59" s="7" t="s">
        <v>186</v>
      </c>
      <c r="R59" s="7" t="s">
        <v>186</v>
      </c>
      <c r="S59" s="7" t="s">
        <v>186</v>
      </c>
      <c r="T59" s="7" t="s">
        <v>186</v>
      </c>
      <c r="U59" s="7" t="s">
        <v>186</v>
      </c>
      <c r="V59" s="7" t="s">
        <v>186</v>
      </c>
      <c r="W59" s="7" t="s">
        <v>186</v>
      </c>
      <c r="X59" s="57">
        <f>IFERROR(ROUND(Output_Final_PCLs!M10,2), "##BLANK")</f>
        <v>29.19</v>
      </c>
      <c r="Y59" s="57">
        <f>IFERROR(ROUND(Output_Final_PCLs!N10,2), "##BLANK")</f>
        <v>27.44</v>
      </c>
      <c r="Z59" s="57">
        <f>IFERROR(ROUND(Output_Final_PCLs!O10,2), "##BLANK")</f>
        <v>25.69</v>
      </c>
      <c r="AA59" s="57">
        <f>IFERROR(ROUND(Output_Final_PCLs!P10,2), "##BLANK")</f>
        <v>23.93</v>
      </c>
      <c r="AB59" s="57">
        <f>IFERROR(ROUND(Output_Final_PCLs!Q10,2), "##BLANK")</f>
        <v>22.18</v>
      </c>
      <c r="AC59" s="57">
        <f>IFERROR(ROUND(Output_Final_PCLs!R10,2), "##BLANK")</f>
        <v>20.43</v>
      </c>
    </row>
    <row r="60" spans="2:29" s="24" customFormat="1" ht="15">
      <c r="B60" s="56" t="s">
        <v>113</v>
      </c>
      <c r="C60" s="56" t="str">
        <f>_xlfn.XLOOKUP($B60,FD_Lists!$B$4:$B$25,FD_Lists!C$4:C$25)</f>
        <v>Severn Trent Water</v>
      </c>
      <c r="D60" s="56" t="str">
        <f>_xlfn.XLOOKUP($B60,FD_Lists!$B$4:$B$25,FD_Lists!D$4:D$25)</f>
        <v>England</v>
      </c>
      <c r="E60" s="56" t="str">
        <f>_xlfn.XLOOKUP($B60,FD_Lists!$B$4:$B$25,FD_Lists!E$4:E$25)</f>
        <v>Company</v>
      </c>
      <c r="F60" s="56" t="str">
        <f>_xlfn.XLOOKUP($B60,FD_Lists!$B$4:$B$25,FD_Lists!F$4:F$25)</f>
        <v>WaSC</v>
      </c>
      <c r="G60" s="56" t="s">
        <v>127</v>
      </c>
      <c r="H60" s="4" t="s">
        <v>182</v>
      </c>
      <c r="I60" s="7" t="str">
        <f t="shared" si="1"/>
        <v>SVEC_OUT5_05_PR24_OFWAT</v>
      </c>
      <c r="J60" s="55" t="s">
        <v>309</v>
      </c>
      <c r="K60" s="55" t="s">
        <v>312</v>
      </c>
      <c r="L60" s="55" t="s">
        <v>139</v>
      </c>
      <c r="M60" s="56" t="s">
        <v>311</v>
      </c>
      <c r="N60" s="56" t="s">
        <v>83</v>
      </c>
      <c r="O60" s="55">
        <v>2</v>
      </c>
      <c r="P60" s="7" t="s">
        <v>186</v>
      </c>
      <c r="Q60" s="7" t="s">
        <v>186</v>
      </c>
      <c r="R60" s="7" t="s">
        <v>186</v>
      </c>
      <c r="S60" s="7" t="s">
        <v>186</v>
      </c>
      <c r="T60" s="7" t="s">
        <v>186</v>
      </c>
      <c r="U60" s="7" t="s">
        <v>186</v>
      </c>
      <c r="V60" s="7" t="s">
        <v>186</v>
      </c>
      <c r="W60" s="7" t="s">
        <v>186</v>
      </c>
      <c r="X60" s="57">
        <f>IFERROR(ROUND(Output_Final_PCLs!M11,2), "##BLANK")</f>
        <v>26.61</v>
      </c>
      <c r="Y60" s="57">
        <f>IFERROR(ROUND(Output_Final_PCLs!N11,2), "##BLANK")</f>
        <v>25.02</v>
      </c>
      <c r="Z60" s="57">
        <f>IFERROR(ROUND(Output_Final_PCLs!O11,2), "##BLANK")</f>
        <v>23.42</v>
      </c>
      <c r="AA60" s="57">
        <f>IFERROR(ROUND(Output_Final_PCLs!P11,2), "##BLANK")</f>
        <v>21.82</v>
      </c>
      <c r="AB60" s="57">
        <f>IFERROR(ROUND(Output_Final_PCLs!Q11,2), "##BLANK")</f>
        <v>20.23</v>
      </c>
      <c r="AC60" s="57">
        <f>IFERROR(ROUND(Output_Final_PCLs!R11,2), "##BLANK")</f>
        <v>18.63</v>
      </c>
    </row>
    <row r="61" spans="2:29" s="24" customFormat="1" ht="15">
      <c r="B61" s="56" t="s">
        <v>116</v>
      </c>
      <c r="C61" s="56" t="str">
        <f>_xlfn.XLOOKUP($B61,FD_Lists!$B$4:$B$25,FD_Lists!C$4:C$25)</f>
        <v>Southern Water</v>
      </c>
      <c r="D61" s="56" t="str">
        <f>_xlfn.XLOOKUP($B61,FD_Lists!$B$4:$B$25,FD_Lists!D$4:D$25)</f>
        <v>England</v>
      </c>
      <c r="E61" s="56" t="str">
        <f>_xlfn.XLOOKUP($B61,FD_Lists!$B$4:$B$25,FD_Lists!E$4:E$25)</f>
        <v>Company</v>
      </c>
      <c r="F61" s="56" t="str">
        <f>_xlfn.XLOOKUP($B61,FD_Lists!$B$4:$B$25,FD_Lists!F$4:F$25)</f>
        <v>WaSC</v>
      </c>
      <c r="G61" s="56" t="s">
        <v>127</v>
      </c>
      <c r="H61" s="4" t="s">
        <v>182</v>
      </c>
      <c r="I61" s="7" t="str">
        <f t="shared" si="1"/>
        <v>SRNC_OUT5_05_PR24_OFWAT</v>
      </c>
      <c r="J61" s="55" t="s">
        <v>309</v>
      </c>
      <c r="K61" s="55" t="s">
        <v>312</v>
      </c>
      <c r="L61" s="55" t="s">
        <v>139</v>
      </c>
      <c r="M61" s="56" t="s">
        <v>311</v>
      </c>
      <c r="N61" s="56" t="s">
        <v>83</v>
      </c>
      <c r="O61" s="55">
        <v>2</v>
      </c>
      <c r="P61" s="7" t="s">
        <v>186</v>
      </c>
      <c r="Q61" s="7" t="s">
        <v>186</v>
      </c>
      <c r="R61" s="7" t="s">
        <v>186</v>
      </c>
      <c r="S61" s="7" t="s">
        <v>186</v>
      </c>
      <c r="T61" s="7" t="s">
        <v>186</v>
      </c>
      <c r="U61" s="7" t="s">
        <v>186</v>
      </c>
      <c r="V61" s="7" t="s">
        <v>186</v>
      </c>
      <c r="W61" s="7" t="s">
        <v>186</v>
      </c>
      <c r="X61" s="57">
        <f>IFERROR(ROUND(Output_Final_PCLs!M12,2), "##BLANK")</f>
        <v>29.19</v>
      </c>
      <c r="Y61" s="57">
        <f>IFERROR(ROUND(Output_Final_PCLs!N12,2), "##BLANK")</f>
        <v>27.44</v>
      </c>
      <c r="Z61" s="57">
        <f>IFERROR(ROUND(Output_Final_PCLs!O12,2), "##BLANK")</f>
        <v>25.69</v>
      </c>
      <c r="AA61" s="57">
        <f>IFERROR(ROUND(Output_Final_PCLs!P12,2), "##BLANK")</f>
        <v>23.93</v>
      </c>
      <c r="AB61" s="57">
        <f>IFERROR(ROUND(Output_Final_PCLs!Q12,2), "##BLANK")</f>
        <v>22.18</v>
      </c>
      <c r="AC61" s="57">
        <f>IFERROR(ROUND(Output_Final_PCLs!R12,2), "##BLANK")</f>
        <v>20.43</v>
      </c>
    </row>
    <row r="62" spans="2:29" s="24" customFormat="1" ht="15">
      <c r="B62" s="56" t="s">
        <v>117</v>
      </c>
      <c r="C62" s="56" t="str">
        <f>_xlfn.XLOOKUP($B62,FD_Lists!$B$4:$B$25,FD_Lists!C$4:C$25)</f>
        <v>Thames Water</v>
      </c>
      <c r="D62" s="56" t="str">
        <f>_xlfn.XLOOKUP($B62,FD_Lists!$B$4:$B$25,FD_Lists!D$4:D$25)</f>
        <v>England</v>
      </c>
      <c r="E62" s="56" t="str">
        <f>_xlfn.XLOOKUP($B62,FD_Lists!$B$4:$B$25,FD_Lists!E$4:E$25)</f>
        <v>Company</v>
      </c>
      <c r="F62" s="56" t="str">
        <f>_xlfn.XLOOKUP($B62,FD_Lists!$B$4:$B$25,FD_Lists!F$4:F$25)</f>
        <v>WaSC</v>
      </c>
      <c r="G62" s="56" t="s">
        <v>127</v>
      </c>
      <c r="H62" s="4" t="s">
        <v>182</v>
      </c>
      <c r="I62" s="7" t="str">
        <f t="shared" si="1"/>
        <v>TMSC_OUT5_05_PR24_OFWAT</v>
      </c>
      <c r="J62" s="55" t="s">
        <v>309</v>
      </c>
      <c r="K62" s="55" t="s">
        <v>312</v>
      </c>
      <c r="L62" s="55" t="s">
        <v>139</v>
      </c>
      <c r="M62" s="56" t="s">
        <v>311</v>
      </c>
      <c r="N62" s="56" t="s">
        <v>83</v>
      </c>
      <c r="O62" s="55">
        <v>2</v>
      </c>
      <c r="P62" s="7" t="s">
        <v>186</v>
      </c>
      <c r="Q62" s="7" t="s">
        <v>186</v>
      </c>
      <c r="R62" s="7" t="s">
        <v>186</v>
      </c>
      <c r="S62" s="7" t="s">
        <v>186</v>
      </c>
      <c r="T62" s="7" t="s">
        <v>186</v>
      </c>
      <c r="U62" s="7" t="s">
        <v>186</v>
      </c>
      <c r="V62" s="7" t="s">
        <v>186</v>
      </c>
      <c r="W62" s="7" t="s">
        <v>186</v>
      </c>
      <c r="X62" s="57">
        <f>IFERROR(ROUND(Output_Final_PCLs!M13,2), "##BLANK")</f>
        <v>26.61</v>
      </c>
      <c r="Y62" s="57">
        <f>IFERROR(ROUND(Output_Final_PCLs!N13,2), "##BLANK")</f>
        <v>25.02</v>
      </c>
      <c r="Z62" s="57">
        <f>IFERROR(ROUND(Output_Final_PCLs!O13,2), "##BLANK")</f>
        <v>23.42</v>
      </c>
      <c r="AA62" s="57">
        <f>IFERROR(ROUND(Output_Final_PCLs!P13,2), "##BLANK")</f>
        <v>21.82</v>
      </c>
      <c r="AB62" s="57">
        <f>IFERROR(ROUND(Output_Final_PCLs!Q13,2), "##BLANK")</f>
        <v>20.23</v>
      </c>
      <c r="AC62" s="57">
        <f>IFERROR(ROUND(Output_Final_PCLs!R13,2), "##BLANK")</f>
        <v>18.63</v>
      </c>
    </row>
    <row r="63" spans="2:29" s="24" customFormat="1" ht="15">
      <c r="B63" s="56" t="s">
        <v>118</v>
      </c>
      <c r="C63" s="56" t="str">
        <f>_xlfn.XLOOKUP($B63,FD_Lists!$B$4:$B$25,FD_Lists!C$4:C$25)</f>
        <v xml:space="preserve">United Utilities </v>
      </c>
      <c r="D63" s="56" t="str">
        <f>_xlfn.XLOOKUP($B63,FD_Lists!$B$4:$B$25,FD_Lists!D$4:D$25)</f>
        <v>England</v>
      </c>
      <c r="E63" s="56" t="str">
        <f>_xlfn.XLOOKUP($B63,FD_Lists!$B$4:$B$25,FD_Lists!E$4:E$25)</f>
        <v>Company</v>
      </c>
      <c r="F63" s="56" t="str">
        <f>_xlfn.XLOOKUP($B63,FD_Lists!$B$4:$B$25,FD_Lists!F$4:F$25)</f>
        <v>WaSC</v>
      </c>
      <c r="G63" s="56" t="s">
        <v>127</v>
      </c>
      <c r="H63" s="4" t="s">
        <v>182</v>
      </c>
      <c r="I63" s="7" t="str">
        <f t="shared" si="1"/>
        <v>NWTC_OUT5_05_PR24_OFWAT</v>
      </c>
      <c r="J63" s="55" t="s">
        <v>309</v>
      </c>
      <c r="K63" s="55" t="s">
        <v>312</v>
      </c>
      <c r="L63" s="55" t="s">
        <v>139</v>
      </c>
      <c r="M63" s="56" t="s">
        <v>311</v>
      </c>
      <c r="N63" s="56" t="s">
        <v>83</v>
      </c>
      <c r="O63" s="55">
        <v>2</v>
      </c>
      <c r="P63" s="7" t="s">
        <v>186</v>
      </c>
      <c r="Q63" s="7" t="s">
        <v>186</v>
      </c>
      <c r="R63" s="7" t="s">
        <v>186</v>
      </c>
      <c r="S63" s="7" t="s">
        <v>186</v>
      </c>
      <c r="T63" s="7" t="s">
        <v>186</v>
      </c>
      <c r="U63" s="7" t="s">
        <v>186</v>
      </c>
      <c r="V63" s="7" t="s">
        <v>186</v>
      </c>
      <c r="W63" s="7" t="s">
        <v>186</v>
      </c>
      <c r="X63" s="57">
        <f>IFERROR(ROUND(Output_Final_PCLs!M14,2), "##BLANK")</f>
        <v>26.61</v>
      </c>
      <c r="Y63" s="57">
        <f>IFERROR(ROUND(Output_Final_PCLs!N14,2), "##BLANK")</f>
        <v>25.02</v>
      </c>
      <c r="Z63" s="57">
        <f>IFERROR(ROUND(Output_Final_PCLs!O14,2), "##BLANK")</f>
        <v>23.42</v>
      </c>
      <c r="AA63" s="57">
        <f>IFERROR(ROUND(Output_Final_PCLs!P14,2), "##BLANK")</f>
        <v>21.82</v>
      </c>
      <c r="AB63" s="57">
        <f>IFERROR(ROUND(Output_Final_PCLs!Q14,2), "##BLANK")</f>
        <v>20.23</v>
      </c>
      <c r="AC63" s="57">
        <f>IFERROR(ROUND(Output_Final_PCLs!R14,2), "##BLANK")</f>
        <v>18.63</v>
      </c>
    </row>
    <row r="64" spans="2:29" s="24" customFormat="1" ht="15">
      <c r="B64" s="56" t="s">
        <v>119</v>
      </c>
      <c r="C64" s="56" t="str">
        <f>_xlfn.XLOOKUP($B64,FD_Lists!$B$4:$B$25,FD_Lists!C$4:C$25)</f>
        <v>Wessex Water</v>
      </c>
      <c r="D64" s="56" t="str">
        <f>_xlfn.XLOOKUP($B64,FD_Lists!$B$4:$B$25,FD_Lists!D$4:D$25)</f>
        <v>England</v>
      </c>
      <c r="E64" s="56" t="str">
        <f>_xlfn.XLOOKUP($B64,FD_Lists!$B$4:$B$25,FD_Lists!E$4:E$25)</f>
        <v>Company</v>
      </c>
      <c r="F64" s="56" t="str">
        <f>_xlfn.XLOOKUP($B64,FD_Lists!$B$4:$B$25,FD_Lists!F$4:F$25)</f>
        <v>WaSC</v>
      </c>
      <c r="G64" s="56" t="s">
        <v>127</v>
      </c>
      <c r="H64" s="4" t="s">
        <v>182</v>
      </c>
      <c r="I64" s="7" t="str">
        <f t="shared" si="1"/>
        <v>WSXC_OUT5_05_PR24_OFWAT</v>
      </c>
      <c r="J64" s="55" t="s">
        <v>309</v>
      </c>
      <c r="K64" s="55" t="s">
        <v>312</v>
      </c>
      <c r="L64" s="55" t="s">
        <v>139</v>
      </c>
      <c r="M64" s="56" t="s">
        <v>311</v>
      </c>
      <c r="N64" s="56" t="s">
        <v>83</v>
      </c>
      <c r="O64" s="55">
        <v>2</v>
      </c>
      <c r="P64" s="7" t="s">
        <v>186</v>
      </c>
      <c r="Q64" s="7" t="s">
        <v>186</v>
      </c>
      <c r="R64" s="7" t="s">
        <v>186</v>
      </c>
      <c r="S64" s="7" t="s">
        <v>186</v>
      </c>
      <c r="T64" s="7" t="s">
        <v>186</v>
      </c>
      <c r="U64" s="7" t="s">
        <v>186</v>
      </c>
      <c r="V64" s="7" t="s">
        <v>186</v>
      </c>
      <c r="W64" s="7" t="s">
        <v>186</v>
      </c>
      <c r="X64" s="57">
        <f>IFERROR(ROUND(Output_Final_PCLs!M15,2), "##BLANK")</f>
        <v>29.19</v>
      </c>
      <c r="Y64" s="57">
        <f>IFERROR(ROUND(Output_Final_PCLs!N15,2), "##BLANK")</f>
        <v>27.44</v>
      </c>
      <c r="Z64" s="57">
        <f>IFERROR(ROUND(Output_Final_PCLs!O15,2), "##BLANK")</f>
        <v>25.69</v>
      </c>
      <c r="AA64" s="57">
        <f>IFERROR(ROUND(Output_Final_PCLs!P15,2), "##BLANK")</f>
        <v>23.93</v>
      </c>
      <c r="AB64" s="57">
        <f>IFERROR(ROUND(Output_Final_PCLs!Q15,2), "##BLANK")</f>
        <v>22.18</v>
      </c>
      <c r="AC64" s="57">
        <f>IFERROR(ROUND(Output_Final_PCLs!R15,2), "##BLANK")</f>
        <v>20.43</v>
      </c>
    </row>
    <row r="65" spans="2:29" s="24" customFormat="1" ht="15">
      <c r="B65" s="56" t="s">
        <v>120</v>
      </c>
      <c r="C65" s="56" t="str">
        <f>_xlfn.XLOOKUP($B65,FD_Lists!$B$4:$B$25,FD_Lists!C$4:C$25)</f>
        <v>Yorkshire Water</v>
      </c>
      <c r="D65" s="56" t="str">
        <f>_xlfn.XLOOKUP($B65,FD_Lists!$B$4:$B$25,FD_Lists!D$4:D$25)</f>
        <v>England</v>
      </c>
      <c r="E65" s="56" t="str">
        <f>_xlfn.XLOOKUP($B65,FD_Lists!$B$4:$B$25,FD_Lists!E$4:E$25)</f>
        <v>Company</v>
      </c>
      <c r="F65" s="56" t="str">
        <f>_xlfn.XLOOKUP($B65,FD_Lists!$B$4:$B$25,FD_Lists!F$4:F$25)</f>
        <v>WaSC</v>
      </c>
      <c r="G65" s="56" t="s">
        <v>127</v>
      </c>
      <c r="H65" s="4" t="s">
        <v>182</v>
      </c>
      <c r="I65" s="7" t="str">
        <f t="shared" si="1"/>
        <v>YKYC_OUT5_05_PR24_OFWAT</v>
      </c>
      <c r="J65" s="55" t="s">
        <v>309</v>
      </c>
      <c r="K65" s="55" t="s">
        <v>312</v>
      </c>
      <c r="L65" s="55" t="s">
        <v>139</v>
      </c>
      <c r="M65" s="56" t="s">
        <v>311</v>
      </c>
      <c r="N65" s="56" t="s">
        <v>83</v>
      </c>
      <c r="O65" s="55">
        <v>2</v>
      </c>
      <c r="P65" s="7" t="s">
        <v>186</v>
      </c>
      <c r="Q65" s="7" t="s">
        <v>186</v>
      </c>
      <c r="R65" s="7" t="s">
        <v>186</v>
      </c>
      <c r="S65" s="7" t="s">
        <v>186</v>
      </c>
      <c r="T65" s="7" t="s">
        <v>186</v>
      </c>
      <c r="U65" s="7" t="s">
        <v>186</v>
      </c>
      <c r="V65" s="7" t="s">
        <v>186</v>
      </c>
      <c r="W65" s="7" t="s">
        <v>186</v>
      </c>
      <c r="X65" s="57">
        <f>IFERROR(ROUND(Output_Final_PCLs!M16,2), "##BLANK")</f>
        <v>26.61</v>
      </c>
      <c r="Y65" s="57">
        <f>IFERROR(ROUND(Output_Final_PCLs!N16,2), "##BLANK")</f>
        <v>25.02</v>
      </c>
      <c r="Z65" s="57">
        <f>IFERROR(ROUND(Output_Final_PCLs!O16,2), "##BLANK")</f>
        <v>23.42</v>
      </c>
      <c r="AA65" s="57">
        <f>IFERROR(ROUND(Output_Final_PCLs!P16,2), "##BLANK")</f>
        <v>21.82</v>
      </c>
      <c r="AB65" s="57">
        <f>IFERROR(ROUND(Output_Final_PCLs!Q16,2), "##BLANK")</f>
        <v>20.23</v>
      </c>
      <c r="AC65" s="57">
        <f>IFERROR(ROUND(Output_Final_PCLs!R16,2), "##BLANK")</f>
        <v>18.63</v>
      </c>
    </row>
    <row r="66" spans="2:29" s="24" customFormat="1" ht="15">
      <c r="B66" s="56" t="s">
        <v>142</v>
      </c>
      <c r="C66" s="56" t="str">
        <f>_xlfn.XLOOKUP($B66,FD_Lists!$B$4:$B$25,FD_Lists!C$4:C$25)</f>
        <v>Affinity Water</v>
      </c>
      <c r="D66" s="56" t="str">
        <f>_xlfn.XLOOKUP($B66,FD_Lists!$B$4:$B$25,FD_Lists!D$4:D$25)</f>
        <v>England</v>
      </c>
      <c r="E66" s="56" t="str">
        <f>_xlfn.XLOOKUP($B66,FD_Lists!$B$4:$B$25,FD_Lists!E$4:E$25)</f>
        <v>Company</v>
      </c>
      <c r="F66" s="56" t="str">
        <f>_xlfn.XLOOKUP($B66,FD_Lists!$B$4:$B$25,FD_Lists!F$4:F$25)</f>
        <v>WoC</v>
      </c>
      <c r="G66" s="56" t="s">
        <v>127</v>
      </c>
      <c r="H66" s="4" t="s">
        <v>182</v>
      </c>
      <c r="I66" s="7" t="str">
        <f t="shared" si="1"/>
        <v>AFWC_OUT5_05_PR24_OFWAT</v>
      </c>
      <c r="J66" s="55" t="s">
        <v>309</v>
      </c>
      <c r="K66" s="55" t="s">
        <v>312</v>
      </c>
      <c r="L66" s="55" t="s">
        <v>139</v>
      </c>
      <c r="M66" s="56" t="s">
        <v>311</v>
      </c>
      <c r="N66" s="56" t="s">
        <v>83</v>
      </c>
      <c r="O66" s="55">
        <v>2</v>
      </c>
      <c r="P66" s="7" t="s">
        <v>186</v>
      </c>
      <c r="Q66" s="7" t="s">
        <v>186</v>
      </c>
      <c r="R66" s="7" t="s">
        <v>186</v>
      </c>
      <c r="S66" s="7" t="s">
        <v>186</v>
      </c>
      <c r="T66" s="7" t="s">
        <v>186</v>
      </c>
      <c r="U66" s="7" t="s">
        <v>186</v>
      </c>
      <c r="V66" s="7" t="s">
        <v>186</v>
      </c>
      <c r="W66" s="7" t="s">
        <v>186</v>
      </c>
      <c r="X66" s="57" t="str">
        <f>IFERROR(ROUND(Output_Final_PCLs!M17,2), "##BLANK")</f>
        <v>##BLANK</v>
      </c>
      <c r="Y66" s="57" t="str">
        <f>IFERROR(ROUND(Output_Final_PCLs!N17,2), "##BLANK")</f>
        <v>##BLANK</v>
      </c>
      <c r="Z66" s="57" t="str">
        <f>IFERROR(ROUND(Output_Final_PCLs!O17,2), "##BLANK")</f>
        <v>##BLANK</v>
      </c>
      <c r="AA66" s="57" t="str">
        <f>IFERROR(ROUND(Output_Final_PCLs!P17,2), "##BLANK")</f>
        <v>##BLANK</v>
      </c>
      <c r="AB66" s="57" t="str">
        <f>IFERROR(ROUND(Output_Final_PCLs!Q17,2), "##BLANK")</f>
        <v>##BLANK</v>
      </c>
      <c r="AC66" s="57" t="str">
        <f>IFERROR(ROUND(Output_Final_PCLs!R17,2), "##BLANK")</f>
        <v>##BLANK</v>
      </c>
    </row>
    <row r="67" spans="2:29" s="24" customFormat="1" ht="15">
      <c r="B67" s="56" t="s">
        <v>143</v>
      </c>
      <c r="C67" s="56" t="str">
        <f>_xlfn.XLOOKUP($B67,FD_Lists!$B$4:$B$25,FD_Lists!C$4:C$25)</f>
        <v>Portsmouth Water</v>
      </c>
      <c r="D67" s="56" t="str">
        <f>_xlfn.XLOOKUP($B67,FD_Lists!$B$4:$B$25,FD_Lists!D$4:D$25)</f>
        <v>England</v>
      </c>
      <c r="E67" s="56" t="str">
        <f>_xlfn.XLOOKUP($B67,FD_Lists!$B$4:$B$25,FD_Lists!E$4:E$25)</f>
        <v>Company</v>
      </c>
      <c r="F67" s="56" t="str">
        <f>_xlfn.XLOOKUP($B67,FD_Lists!$B$4:$B$25,FD_Lists!F$4:F$25)</f>
        <v>WoC</v>
      </c>
      <c r="G67" s="56" t="s">
        <v>127</v>
      </c>
      <c r="H67" s="4" t="s">
        <v>182</v>
      </c>
      <c r="I67" s="7" t="str">
        <f t="shared" si="1"/>
        <v>PRTC_OUT5_05_PR24_OFWAT</v>
      </c>
      <c r="J67" s="55" t="s">
        <v>309</v>
      </c>
      <c r="K67" s="55" t="s">
        <v>312</v>
      </c>
      <c r="L67" s="55" t="s">
        <v>139</v>
      </c>
      <c r="M67" s="56" t="s">
        <v>311</v>
      </c>
      <c r="N67" s="56" t="s">
        <v>83</v>
      </c>
      <c r="O67" s="55">
        <v>2</v>
      </c>
      <c r="P67" s="7" t="s">
        <v>186</v>
      </c>
      <c r="Q67" s="7" t="s">
        <v>186</v>
      </c>
      <c r="R67" s="7" t="s">
        <v>186</v>
      </c>
      <c r="S67" s="7" t="s">
        <v>186</v>
      </c>
      <c r="T67" s="7" t="s">
        <v>186</v>
      </c>
      <c r="U67" s="7" t="s">
        <v>186</v>
      </c>
      <c r="V67" s="7" t="s">
        <v>186</v>
      </c>
      <c r="W67" s="7" t="s">
        <v>186</v>
      </c>
      <c r="X67" s="57" t="str">
        <f>IFERROR(ROUND(Output_Final_PCLs!M18,2), "##BLANK")</f>
        <v>##BLANK</v>
      </c>
      <c r="Y67" s="57" t="str">
        <f>IFERROR(ROUND(Output_Final_PCLs!N18,2), "##BLANK")</f>
        <v>##BLANK</v>
      </c>
      <c r="Z67" s="57" t="str">
        <f>IFERROR(ROUND(Output_Final_PCLs!O18,2), "##BLANK")</f>
        <v>##BLANK</v>
      </c>
      <c r="AA67" s="57" t="str">
        <f>IFERROR(ROUND(Output_Final_PCLs!P18,2), "##BLANK")</f>
        <v>##BLANK</v>
      </c>
      <c r="AB67" s="57" t="str">
        <f>IFERROR(ROUND(Output_Final_PCLs!Q18,2), "##BLANK")</f>
        <v>##BLANK</v>
      </c>
      <c r="AC67" s="57" t="str">
        <f>IFERROR(ROUND(Output_Final_PCLs!R18,2), "##BLANK")</f>
        <v>##BLANK</v>
      </c>
    </row>
    <row r="68" spans="2:29" s="24" customFormat="1" ht="15">
      <c r="B68" s="56" t="s">
        <v>144</v>
      </c>
      <c r="C68" s="56" t="str">
        <f>_xlfn.XLOOKUP($B68,FD_Lists!$B$4:$B$25,FD_Lists!C$4:C$25)</f>
        <v>South East Water</v>
      </c>
      <c r="D68" s="56" t="str">
        <f>_xlfn.XLOOKUP($B68,FD_Lists!$B$4:$B$25,FD_Lists!D$4:D$25)</f>
        <v>England</v>
      </c>
      <c r="E68" s="56" t="str">
        <f>_xlfn.XLOOKUP($B68,FD_Lists!$B$4:$B$25,FD_Lists!E$4:E$25)</f>
        <v>Company</v>
      </c>
      <c r="F68" s="56" t="str">
        <f>_xlfn.XLOOKUP($B68,FD_Lists!$B$4:$B$25,FD_Lists!F$4:F$25)</f>
        <v>WoC</v>
      </c>
      <c r="G68" s="56" t="s">
        <v>127</v>
      </c>
      <c r="H68" s="4" t="s">
        <v>182</v>
      </c>
      <c r="I68" s="7" t="str">
        <f t="shared" si="1"/>
        <v>SEWC_OUT5_05_PR24_OFWAT</v>
      </c>
      <c r="J68" s="55" t="s">
        <v>309</v>
      </c>
      <c r="K68" s="55" t="s">
        <v>312</v>
      </c>
      <c r="L68" s="55" t="s">
        <v>139</v>
      </c>
      <c r="M68" s="56" t="s">
        <v>311</v>
      </c>
      <c r="N68" s="56" t="s">
        <v>83</v>
      </c>
      <c r="O68" s="55">
        <v>2</v>
      </c>
      <c r="P68" s="7" t="s">
        <v>186</v>
      </c>
      <c r="Q68" s="7" t="s">
        <v>186</v>
      </c>
      <c r="R68" s="7" t="s">
        <v>186</v>
      </c>
      <c r="S68" s="7" t="s">
        <v>186</v>
      </c>
      <c r="T68" s="7" t="s">
        <v>186</v>
      </c>
      <c r="U68" s="7" t="s">
        <v>186</v>
      </c>
      <c r="V68" s="7" t="s">
        <v>186</v>
      </c>
      <c r="W68" s="7" t="s">
        <v>186</v>
      </c>
      <c r="X68" s="57" t="str">
        <f>IFERROR(ROUND(Output_Final_PCLs!M19,2), "##BLANK")</f>
        <v>##BLANK</v>
      </c>
      <c r="Y68" s="57" t="str">
        <f>IFERROR(ROUND(Output_Final_PCLs!N19,2), "##BLANK")</f>
        <v>##BLANK</v>
      </c>
      <c r="Z68" s="57" t="str">
        <f>IFERROR(ROUND(Output_Final_PCLs!O19,2), "##BLANK")</f>
        <v>##BLANK</v>
      </c>
      <c r="AA68" s="57" t="str">
        <f>IFERROR(ROUND(Output_Final_PCLs!P19,2), "##BLANK")</f>
        <v>##BLANK</v>
      </c>
      <c r="AB68" s="57" t="str">
        <f>IFERROR(ROUND(Output_Final_PCLs!Q19,2), "##BLANK")</f>
        <v>##BLANK</v>
      </c>
      <c r="AC68" s="57" t="str">
        <f>IFERROR(ROUND(Output_Final_PCLs!R19,2), "##BLANK")</f>
        <v>##BLANK</v>
      </c>
    </row>
    <row r="69" spans="2:29" s="24" customFormat="1" ht="15">
      <c r="B69" s="56" t="s">
        <v>145</v>
      </c>
      <c r="C69" s="56" t="str">
        <f>_xlfn.XLOOKUP($B69,FD_Lists!$B$4:$B$25,FD_Lists!C$4:C$25)</f>
        <v>South Staffordshire Water</v>
      </c>
      <c r="D69" s="56" t="str">
        <f>_xlfn.XLOOKUP($B69,FD_Lists!$B$4:$B$25,FD_Lists!D$4:D$25)</f>
        <v>England</v>
      </c>
      <c r="E69" s="56" t="str">
        <f>_xlfn.XLOOKUP($B69,FD_Lists!$B$4:$B$25,FD_Lists!E$4:E$25)</f>
        <v>Company</v>
      </c>
      <c r="F69" s="56" t="str">
        <f>_xlfn.XLOOKUP($B69,FD_Lists!$B$4:$B$25,FD_Lists!F$4:F$25)</f>
        <v>WoC</v>
      </c>
      <c r="G69" s="56" t="s">
        <v>127</v>
      </c>
      <c r="H69" s="4" t="s">
        <v>182</v>
      </c>
      <c r="I69" s="7" t="str">
        <f t="shared" si="1"/>
        <v>SSCC_OUT5_05_PR24_OFWAT</v>
      </c>
      <c r="J69" s="55" t="s">
        <v>309</v>
      </c>
      <c r="K69" s="55" t="s">
        <v>312</v>
      </c>
      <c r="L69" s="55" t="s">
        <v>139</v>
      </c>
      <c r="M69" s="56" t="s">
        <v>311</v>
      </c>
      <c r="N69" s="56" t="s">
        <v>83</v>
      </c>
      <c r="O69" s="55">
        <v>2</v>
      </c>
      <c r="P69" s="7" t="s">
        <v>186</v>
      </c>
      <c r="Q69" s="7" t="s">
        <v>186</v>
      </c>
      <c r="R69" s="7" t="s">
        <v>186</v>
      </c>
      <c r="S69" s="7" t="s">
        <v>186</v>
      </c>
      <c r="T69" s="7" t="s">
        <v>186</v>
      </c>
      <c r="U69" s="7" t="s">
        <v>186</v>
      </c>
      <c r="V69" s="7" t="s">
        <v>186</v>
      </c>
      <c r="W69" s="7" t="s">
        <v>186</v>
      </c>
      <c r="X69" s="57" t="str">
        <f>IFERROR(ROUND(Output_Final_PCLs!M20,2), "##BLANK")</f>
        <v>##BLANK</v>
      </c>
      <c r="Y69" s="57" t="str">
        <f>IFERROR(ROUND(Output_Final_PCLs!N20,2), "##BLANK")</f>
        <v>##BLANK</v>
      </c>
      <c r="Z69" s="57" t="str">
        <f>IFERROR(ROUND(Output_Final_PCLs!O20,2), "##BLANK")</f>
        <v>##BLANK</v>
      </c>
      <c r="AA69" s="57" t="str">
        <f>IFERROR(ROUND(Output_Final_PCLs!P20,2), "##BLANK")</f>
        <v>##BLANK</v>
      </c>
      <c r="AB69" s="57" t="str">
        <f>IFERROR(ROUND(Output_Final_PCLs!Q20,2), "##BLANK")</f>
        <v>##BLANK</v>
      </c>
      <c r="AC69" s="57" t="str">
        <f>IFERROR(ROUND(Output_Final_PCLs!R20,2), "##BLANK")</f>
        <v>##BLANK</v>
      </c>
    </row>
    <row r="70" spans="2:29" s="24" customFormat="1" ht="15">
      <c r="B70" s="56" t="s">
        <v>146</v>
      </c>
      <c r="C70" s="56" t="str">
        <f>_xlfn.XLOOKUP($B70,FD_Lists!$B$4:$B$25,FD_Lists!C$4:C$25)</f>
        <v>SES Water</v>
      </c>
      <c r="D70" s="56" t="str">
        <f>_xlfn.XLOOKUP($B70,FD_Lists!$B$4:$B$25,FD_Lists!D$4:D$25)</f>
        <v>England</v>
      </c>
      <c r="E70" s="56" t="str">
        <f>_xlfn.XLOOKUP($B70,FD_Lists!$B$4:$B$25,FD_Lists!E$4:E$25)</f>
        <v>Company</v>
      </c>
      <c r="F70" s="56" t="str">
        <f>_xlfn.XLOOKUP($B70,FD_Lists!$B$4:$B$25,FD_Lists!F$4:F$25)</f>
        <v>WoC</v>
      </c>
      <c r="G70" s="56" t="s">
        <v>127</v>
      </c>
      <c r="H70" s="4" t="s">
        <v>182</v>
      </c>
      <c r="I70" s="7" t="str">
        <f t="shared" si="1"/>
        <v>SESC_OUT5_05_PR24_OFWAT</v>
      </c>
      <c r="J70" s="55" t="s">
        <v>309</v>
      </c>
      <c r="K70" s="55" t="s">
        <v>312</v>
      </c>
      <c r="L70" s="55" t="s">
        <v>139</v>
      </c>
      <c r="M70" s="56" t="s">
        <v>311</v>
      </c>
      <c r="N70" s="56" t="s">
        <v>83</v>
      </c>
      <c r="O70" s="55">
        <v>2</v>
      </c>
      <c r="P70" s="7" t="s">
        <v>186</v>
      </c>
      <c r="Q70" s="7" t="s">
        <v>186</v>
      </c>
      <c r="R70" s="7" t="s">
        <v>186</v>
      </c>
      <c r="S70" s="7" t="s">
        <v>186</v>
      </c>
      <c r="T70" s="7" t="s">
        <v>186</v>
      </c>
      <c r="U70" s="7" t="s">
        <v>186</v>
      </c>
      <c r="V70" s="7" t="s">
        <v>186</v>
      </c>
      <c r="W70" s="7" t="s">
        <v>186</v>
      </c>
      <c r="X70" s="57" t="str">
        <f>IFERROR(ROUND(Output_Final_PCLs!M21,2), "##BLANK")</f>
        <v>##BLANK</v>
      </c>
      <c r="Y70" s="57" t="str">
        <f>IFERROR(ROUND(Output_Final_PCLs!N21,2), "##BLANK")</f>
        <v>##BLANK</v>
      </c>
      <c r="Z70" s="57" t="str">
        <f>IFERROR(ROUND(Output_Final_PCLs!O21,2), "##BLANK")</f>
        <v>##BLANK</v>
      </c>
      <c r="AA70" s="57" t="str">
        <f>IFERROR(ROUND(Output_Final_PCLs!P21,2), "##BLANK")</f>
        <v>##BLANK</v>
      </c>
      <c r="AB70" s="57" t="str">
        <f>IFERROR(ROUND(Output_Final_PCLs!Q21,2), "##BLANK")</f>
        <v>##BLANK</v>
      </c>
      <c r="AC70" s="57" t="str">
        <f>IFERROR(ROUND(Output_Final_PCLs!R21,2), "##BLANK")</f>
        <v>##BLANK</v>
      </c>
    </row>
    <row r="71" spans="2:29" s="24" customFormat="1" ht="15">
      <c r="B71" s="56" t="s">
        <v>114</v>
      </c>
      <c r="C71" s="56" t="str">
        <f>_xlfn.XLOOKUP($B71,FD_Lists!$B$4:$B$25,FD_Lists!C$4:C$25)</f>
        <v>South West Water</v>
      </c>
      <c r="D71" s="56" t="str">
        <f>_xlfn.XLOOKUP($B71,FD_Lists!$B$4:$B$25,FD_Lists!D$4:D$25)</f>
        <v>England</v>
      </c>
      <c r="E71" s="56" t="str">
        <f>_xlfn.XLOOKUP($B71,FD_Lists!$B$4:$B$25,FD_Lists!E$4:E$25)</f>
        <v>Company</v>
      </c>
      <c r="F71" s="56" t="str">
        <f>_xlfn.XLOOKUP($B71,FD_Lists!$B$4:$B$25,FD_Lists!F$4:F$25)</f>
        <v>WaSC</v>
      </c>
      <c r="G71" s="56" t="s">
        <v>127</v>
      </c>
      <c r="H71" s="4" t="s">
        <v>182</v>
      </c>
      <c r="I71" s="7" t="str">
        <f t="shared" si="1"/>
        <v>SWBC_OUT5_05_PR24_OFWAT</v>
      </c>
      <c r="J71" s="55" t="s">
        <v>309</v>
      </c>
      <c r="K71" s="55" t="s">
        <v>312</v>
      </c>
      <c r="L71" s="55" t="s">
        <v>139</v>
      </c>
      <c r="M71" s="56" t="s">
        <v>311</v>
      </c>
      <c r="N71" s="56" t="s">
        <v>83</v>
      </c>
      <c r="O71" s="55">
        <v>2</v>
      </c>
      <c r="P71" s="7" t="s">
        <v>186</v>
      </c>
      <c r="Q71" s="7" t="s">
        <v>186</v>
      </c>
      <c r="R71" s="7" t="s">
        <v>186</v>
      </c>
      <c r="S71" s="7" t="s">
        <v>186</v>
      </c>
      <c r="T71" s="7" t="s">
        <v>186</v>
      </c>
      <c r="U71" s="7" t="s">
        <v>186</v>
      </c>
      <c r="V71" s="7" t="s">
        <v>186</v>
      </c>
      <c r="W71" s="7" t="s">
        <v>186</v>
      </c>
      <c r="X71" s="57">
        <f>IFERROR(ROUND(Output_Final_PCLs!M22,2), "##BLANK")</f>
        <v>26.61</v>
      </c>
      <c r="Y71" s="57">
        <f>IFERROR(ROUND(Output_Final_PCLs!N22,2), "##BLANK")</f>
        <v>25.02</v>
      </c>
      <c r="Z71" s="57">
        <f>IFERROR(ROUND(Output_Final_PCLs!O22,2), "##BLANK")</f>
        <v>23.42</v>
      </c>
      <c r="AA71" s="57">
        <f>IFERROR(ROUND(Output_Final_PCLs!P22,2), "##BLANK")</f>
        <v>21.82</v>
      </c>
      <c r="AB71" s="57">
        <f>IFERROR(ROUND(Output_Final_PCLs!Q22,2), "##BLANK")</f>
        <v>20.23</v>
      </c>
      <c r="AC71" s="57">
        <f>IFERROR(ROUND(Output_Final_PCLs!R22,2), "##BLANK")</f>
        <v>18.63</v>
      </c>
    </row>
    <row r="72" spans="2:29" s="24" customFormat="1" ht="15">
      <c r="B72" s="56" t="s">
        <v>147</v>
      </c>
      <c r="C72" s="56" t="str">
        <f>_xlfn.XLOOKUP($B72,FD_Lists!$B$4:$B$25,FD_Lists!C$4:C$25)</f>
        <v>Bristol Water</v>
      </c>
      <c r="D72" s="56" t="str">
        <f>_xlfn.XLOOKUP($B72,FD_Lists!$B$4:$B$25,FD_Lists!D$4:D$25)</f>
        <v>England</v>
      </c>
      <c r="E72" s="56" t="str">
        <f>_xlfn.XLOOKUP($B72,FD_Lists!$B$4:$B$25,FD_Lists!E$4:E$25)</f>
        <v>Company</v>
      </c>
      <c r="F72" s="56" t="str">
        <f>_xlfn.XLOOKUP($B72,FD_Lists!$B$4:$B$25,FD_Lists!F$4:F$25)</f>
        <v>WoC</v>
      </c>
      <c r="G72" s="56" t="s">
        <v>127</v>
      </c>
      <c r="H72" s="4" t="s">
        <v>182</v>
      </c>
      <c r="I72" s="7" t="str">
        <f t="shared" si="1"/>
        <v>BRLC_OUT5_05_PR24_OFWAT</v>
      </c>
      <c r="J72" s="55" t="s">
        <v>309</v>
      </c>
      <c r="K72" s="55" t="s">
        <v>312</v>
      </c>
      <c r="L72" s="55" t="s">
        <v>139</v>
      </c>
      <c r="M72" s="56" t="s">
        <v>311</v>
      </c>
      <c r="N72" s="56" t="s">
        <v>83</v>
      </c>
      <c r="O72" s="55">
        <v>2</v>
      </c>
      <c r="P72" s="7" t="s">
        <v>186</v>
      </c>
      <c r="Q72" s="7" t="s">
        <v>186</v>
      </c>
      <c r="R72" s="7" t="s">
        <v>186</v>
      </c>
      <c r="S72" s="7" t="s">
        <v>186</v>
      </c>
      <c r="T72" s="7" t="s">
        <v>186</v>
      </c>
      <c r="U72" s="7" t="s">
        <v>186</v>
      </c>
      <c r="V72" s="7" t="s">
        <v>186</v>
      </c>
      <c r="W72" s="7" t="s">
        <v>186</v>
      </c>
      <c r="X72" s="57" t="str">
        <f>IFERROR(ROUND(Output_Final_PCLs!M23,2), "##BLANK")</f>
        <v>##BLANK</v>
      </c>
      <c r="Y72" s="57" t="str">
        <f>IFERROR(ROUND(Output_Final_PCLs!N23,2), "##BLANK")</f>
        <v>##BLANK</v>
      </c>
      <c r="Z72" s="57" t="str">
        <f>IFERROR(ROUND(Output_Final_PCLs!O23,2), "##BLANK")</f>
        <v>##BLANK</v>
      </c>
      <c r="AA72" s="57" t="str">
        <f>IFERROR(ROUND(Output_Final_PCLs!P23,2), "##BLANK")</f>
        <v>##BLANK</v>
      </c>
      <c r="AB72" s="57" t="str">
        <f>IFERROR(ROUND(Output_Final_PCLs!Q23,2), "##BLANK")</f>
        <v>##BLANK</v>
      </c>
      <c r="AC72" s="57" t="str">
        <f>IFERROR(ROUND(Output_Final_PCLs!R23,2), "##BLANK")</f>
        <v>##BLANK</v>
      </c>
    </row>
    <row r="73" spans="2:29" s="24" customFormat="1" ht="15">
      <c r="B73" s="58" t="s">
        <v>80</v>
      </c>
      <c r="C73" s="56" t="str">
        <f>_xlfn.XLOOKUP($B73,FD_Lists!$B$4:$B$25,FD_Lists!C$4:C$25)</f>
        <v>Anglian Water</v>
      </c>
      <c r="D73" s="56" t="str">
        <f>_xlfn.XLOOKUP($B73,FD_Lists!$B$4:$B$25,FD_Lists!D$4:D$25)</f>
        <v>England</v>
      </c>
      <c r="E73" s="56" t="str">
        <f>_xlfn.XLOOKUP($B73,FD_Lists!$B$4:$B$25,FD_Lists!E$4:E$25)</f>
        <v>Company</v>
      </c>
      <c r="F73" s="56" t="str">
        <f>_xlfn.XLOOKUP($B73,FD_Lists!$B$4:$B$25,FD_Lists!F$4:F$25)</f>
        <v>WaSC</v>
      </c>
      <c r="G73" s="56" t="s">
        <v>127</v>
      </c>
      <c r="H73" s="4" t="s">
        <v>180</v>
      </c>
      <c r="I73" s="7" t="str">
        <f t="shared" si="1"/>
        <v>ANHC_OUT5_05_A_PR24_OFWAT</v>
      </c>
      <c r="J73" s="55" t="s">
        <v>309</v>
      </c>
      <c r="K73" s="55" t="s">
        <v>312</v>
      </c>
      <c r="L73" s="55" t="s">
        <v>139</v>
      </c>
      <c r="M73" s="56" t="s">
        <v>287</v>
      </c>
      <c r="N73" s="56" t="s">
        <v>103</v>
      </c>
      <c r="O73" s="55">
        <v>0</v>
      </c>
      <c r="P73" s="7" t="s">
        <v>186</v>
      </c>
      <c r="Q73" s="7" t="s">
        <v>186</v>
      </c>
      <c r="R73" s="7" t="s">
        <v>186</v>
      </c>
      <c r="S73" s="7" t="s">
        <v>186</v>
      </c>
      <c r="T73" s="7" t="s">
        <v>186</v>
      </c>
      <c r="U73" s="7" t="s">
        <v>186</v>
      </c>
      <c r="V73" s="7" t="s">
        <v>186</v>
      </c>
      <c r="W73" s="7" t="s">
        <v>186</v>
      </c>
      <c r="X73" s="61">
        <f>IFERROR(ROUND(Output_Final_PCLs!M24,0),"##BLANK")</f>
        <v>76437</v>
      </c>
      <c r="Y73" s="61">
        <f>IFERROR(ROUND(Output_Final_PCLs!N24,0),"##BLANK")</f>
        <v>76437</v>
      </c>
      <c r="Z73" s="61">
        <f>IFERROR(ROUND(Output_Final_PCLs!O24,0),"##BLANK")</f>
        <v>76437</v>
      </c>
      <c r="AA73" s="61">
        <f>IFERROR(ROUND(Output_Final_PCLs!P24,0),"##BLANK")</f>
        <v>76437</v>
      </c>
      <c r="AB73" s="61">
        <f>IFERROR(ROUND(Output_Final_PCLs!Q24,0),"##BLANK")</f>
        <v>76437</v>
      </c>
      <c r="AC73" s="61">
        <f>IFERROR(ROUND(Output_Final_PCLs!R24,0),"##BLANK")</f>
        <v>76437</v>
      </c>
    </row>
    <row r="74" spans="2:29" s="24" customFormat="1" ht="15">
      <c r="B74" s="56" t="s">
        <v>110</v>
      </c>
      <c r="C74" s="56" t="str">
        <f>_xlfn.XLOOKUP($B74,FD_Lists!$B$4:$B$25,FD_Lists!C$4:C$25)</f>
        <v>Dŵr Cymru</v>
      </c>
      <c r="D74" s="56" t="str">
        <f>_xlfn.XLOOKUP($B74,FD_Lists!$B$4:$B$25,FD_Lists!D$4:D$25)</f>
        <v>Wales</v>
      </c>
      <c r="E74" s="56" t="str">
        <f>_xlfn.XLOOKUP($B74,FD_Lists!$B$4:$B$25,FD_Lists!E$4:E$25)</f>
        <v>Company</v>
      </c>
      <c r="F74" s="56" t="str">
        <f>_xlfn.XLOOKUP($B74,FD_Lists!$B$4:$B$25,FD_Lists!F$4:F$25)</f>
        <v>WaSC</v>
      </c>
      <c r="G74" s="56" t="s">
        <v>127</v>
      </c>
      <c r="H74" s="4" t="s">
        <v>180</v>
      </c>
      <c r="I74" s="7" t="str">
        <f t="shared" si="1"/>
        <v>WSHC_OUT5_05_A_PR24_OFWAT</v>
      </c>
      <c r="J74" s="55" t="s">
        <v>309</v>
      </c>
      <c r="K74" s="55" t="s">
        <v>312</v>
      </c>
      <c r="L74" s="55" t="s">
        <v>139</v>
      </c>
      <c r="M74" s="56" t="s">
        <v>287</v>
      </c>
      <c r="N74" s="56" t="s">
        <v>103</v>
      </c>
      <c r="O74" s="55">
        <v>0</v>
      </c>
      <c r="P74" s="7" t="s">
        <v>186</v>
      </c>
      <c r="Q74" s="7" t="s">
        <v>186</v>
      </c>
      <c r="R74" s="7" t="s">
        <v>186</v>
      </c>
      <c r="S74" s="7" t="s">
        <v>186</v>
      </c>
      <c r="T74" s="7" t="s">
        <v>186</v>
      </c>
      <c r="U74" s="7" t="s">
        <v>186</v>
      </c>
      <c r="V74" s="7" t="s">
        <v>186</v>
      </c>
      <c r="W74" s="7" t="s">
        <v>186</v>
      </c>
      <c r="X74" s="61">
        <f>IFERROR(ROUND(Output_Final_PCLs!M25,0),"##BLANK")</f>
        <v>36249</v>
      </c>
      <c r="Y74" s="61">
        <f>IFERROR(ROUND(Output_Final_PCLs!N25,0),"##BLANK")</f>
        <v>36249</v>
      </c>
      <c r="Z74" s="61">
        <f>IFERROR(ROUND(Output_Final_PCLs!O25,0),"##BLANK")</f>
        <v>36249</v>
      </c>
      <c r="AA74" s="61">
        <f>IFERROR(ROUND(Output_Final_PCLs!P25,0),"##BLANK")</f>
        <v>36249</v>
      </c>
      <c r="AB74" s="61">
        <f>IFERROR(ROUND(Output_Final_PCLs!Q25,0),"##BLANK")</f>
        <v>36249</v>
      </c>
      <c r="AC74" s="61">
        <f>IFERROR(ROUND(Output_Final_PCLs!R25,0),"##BLANK")</f>
        <v>36249</v>
      </c>
    </row>
    <row r="75" spans="2:29" s="24" customFormat="1" ht="15">
      <c r="B75" s="56" t="s">
        <v>111</v>
      </c>
      <c r="C75" s="56" t="str">
        <f>_xlfn.XLOOKUP($B75,FD_Lists!$B$4:$B$25,FD_Lists!C$4:C$25)</f>
        <v>Hafren Dyfrdwy</v>
      </c>
      <c r="D75" s="56" t="str">
        <f>_xlfn.XLOOKUP($B75,FD_Lists!$B$4:$B$25,FD_Lists!D$4:D$25)</f>
        <v>Wales</v>
      </c>
      <c r="E75" s="56" t="str">
        <f>_xlfn.XLOOKUP($B75,FD_Lists!$B$4:$B$25,FD_Lists!E$4:E$25)</f>
        <v>Company</v>
      </c>
      <c r="F75" s="56" t="str">
        <f>_xlfn.XLOOKUP($B75,FD_Lists!$B$4:$B$25,FD_Lists!F$4:F$25)</f>
        <v>WaSC</v>
      </c>
      <c r="G75" s="56" t="s">
        <v>127</v>
      </c>
      <c r="H75" s="4" t="s">
        <v>180</v>
      </c>
      <c r="I75" s="7" t="str">
        <f t="shared" si="1"/>
        <v>HDDC_OUT5_05_A_PR24_OFWAT</v>
      </c>
      <c r="J75" s="55" t="s">
        <v>309</v>
      </c>
      <c r="K75" s="55" t="s">
        <v>312</v>
      </c>
      <c r="L75" s="55" t="s">
        <v>139</v>
      </c>
      <c r="M75" s="56" t="s">
        <v>287</v>
      </c>
      <c r="N75" s="56" t="s">
        <v>103</v>
      </c>
      <c r="O75" s="55">
        <v>0</v>
      </c>
      <c r="P75" s="7" t="s">
        <v>186</v>
      </c>
      <c r="Q75" s="7" t="s">
        <v>186</v>
      </c>
      <c r="R75" s="7" t="s">
        <v>186</v>
      </c>
      <c r="S75" s="7" t="s">
        <v>186</v>
      </c>
      <c r="T75" s="7" t="s">
        <v>186</v>
      </c>
      <c r="U75" s="7" t="s">
        <v>186</v>
      </c>
      <c r="V75" s="7" t="s">
        <v>186</v>
      </c>
      <c r="W75" s="7" t="s">
        <v>186</v>
      </c>
      <c r="X75" s="61">
        <f>IFERROR(ROUND(Output_Final_PCLs!M26,0),"##BLANK")</f>
        <v>496</v>
      </c>
      <c r="Y75" s="61">
        <f>IFERROR(ROUND(Output_Final_PCLs!N26,0),"##BLANK")</f>
        <v>496</v>
      </c>
      <c r="Z75" s="61">
        <f>IFERROR(ROUND(Output_Final_PCLs!O26,0),"##BLANK")</f>
        <v>496</v>
      </c>
      <c r="AA75" s="61">
        <f>IFERROR(ROUND(Output_Final_PCLs!P26,0),"##BLANK")</f>
        <v>496</v>
      </c>
      <c r="AB75" s="61">
        <f>IFERROR(ROUND(Output_Final_PCLs!Q26,0),"##BLANK")</f>
        <v>496</v>
      </c>
      <c r="AC75" s="61">
        <f>IFERROR(ROUND(Output_Final_PCLs!R26,0),"##BLANK")</f>
        <v>496</v>
      </c>
    </row>
    <row r="76" spans="2:29" s="24" customFormat="1" ht="15">
      <c r="B76" s="56" t="s">
        <v>112</v>
      </c>
      <c r="C76" s="56" t="str">
        <f>_xlfn.XLOOKUP($B76,FD_Lists!$B$4:$B$25,FD_Lists!C$4:C$25)</f>
        <v>Northumbrian Water</v>
      </c>
      <c r="D76" s="56" t="str">
        <f>_xlfn.XLOOKUP($B76,FD_Lists!$B$4:$B$25,FD_Lists!D$4:D$25)</f>
        <v>England</v>
      </c>
      <c r="E76" s="56" t="str">
        <f>_xlfn.XLOOKUP($B76,FD_Lists!$B$4:$B$25,FD_Lists!E$4:E$25)</f>
        <v>Company</v>
      </c>
      <c r="F76" s="56" t="str">
        <f>_xlfn.XLOOKUP($B76,FD_Lists!$B$4:$B$25,FD_Lists!F$4:F$25)</f>
        <v>WaSC</v>
      </c>
      <c r="G76" s="56" t="s">
        <v>127</v>
      </c>
      <c r="H76" s="4" t="s">
        <v>180</v>
      </c>
      <c r="I76" s="7" t="str">
        <f t="shared" si="1"/>
        <v>NESC_OUT5_05_A_PR24_OFWAT</v>
      </c>
      <c r="J76" s="55" t="s">
        <v>309</v>
      </c>
      <c r="K76" s="55" t="s">
        <v>312</v>
      </c>
      <c r="L76" s="55" t="s">
        <v>139</v>
      </c>
      <c r="M76" s="56" t="s">
        <v>287</v>
      </c>
      <c r="N76" s="56" t="s">
        <v>103</v>
      </c>
      <c r="O76" s="55">
        <v>0</v>
      </c>
      <c r="P76" s="7" t="s">
        <v>186</v>
      </c>
      <c r="Q76" s="7" t="s">
        <v>186</v>
      </c>
      <c r="R76" s="7" t="s">
        <v>186</v>
      </c>
      <c r="S76" s="7" t="s">
        <v>186</v>
      </c>
      <c r="T76" s="7" t="s">
        <v>186</v>
      </c>
      <c r="U76" s="7" t="s">
        <v>186</v>
      </c>
      <c r="V76" s="7" t="s">
        <v>186</v>
      </c>
      <c r="W76" s="7" t="s">
        <v>186</v>
      </c>
      <c r="X76" s="61">
        <f>IFERROR(ROUND(Output_Final_PCLs!M27,0),"##BLANK")</f>
        <v>30026</v>
      </c>
      <c r="Y76" s="61">
        <f>IFERROR(ROUND(Output_Final_PCLs!N27,0),"##BLANK")</f>
        <v>30026</v>
      </c>
      <c r="Z76" s="61">
        <f>IFERROR(ROUND(Output_Final_PCLs!O27,0),"##BLANK")</f>
        <v>30026</v>
      </c>
      <c r="AA76" s="61">
        <f>IFERROR(ROUND(Output_Final_PCLs!P27,0),"##BLANK")</f>
        <v>30026</v>
      </c>
      <c r="AB76" s="61">
        <f>IFERROR(ROUND(Output_Final_PCLs!Q27,0),"##BLANK")</f>
        <v>30026</v>
      </c>
      <c r="AC76" s="61">
        <f>IFERROR(ROUND(Output_Final_PCLs!R27,0),"##BLANK")</f>
        <v>30026</v>
      </c>
    </row>
    <row r="77" spans="2:29" s="24" customFormat="1" ht="15">
      <c r="B77" s="56" t="s">
        <v>113</v>
      </c>
      <c r="C77" s="56" t="str">
        <f>_xlfn.XLOOKUP($B77,FD_Lists!$B$4:$B$25,FD_Lists!C$4:C$25)</f>
        <v>Severn Trent Water</v>
      </c>
      <c r="D77" s="56" t="str">
        <f>_xlfn.XLOOKUP($B77,FD_Lists!$B$4:$B$25,FD_Lists!D$4:D$25)</f>
        <v>England</v>
      </c>
      <c r="E77" s="56" t="str">
        <f>_xlfn.XLOOKUP($B77,FD_Lists!$B$4:$B$25,FD_Lists!E$4:E$25)</f>
        <v>Company</v>
      </c>
      <c r="F77" s="56" t="str">
        <f>_xlfn.XLOOKUP($B77,FD_Lists!$B$4:$B$25,FD_Lists!F$4:F$25)</f>
        <v>WaSC</v>
      </c>
      <c r="G77" s="56" t="s">
        <v>127</v>
      </c>
      <c r="H77" s="4" t="s">
        <v>180</v>
      </c>
      <c r="I77" s="7" t="str">
        <f t="shared" si="1"/>
        <v>SVEC_OUT5_05_A_PR24_OFWAT</v>
      </c>
      <c r="J77" s="55" t="s">
        <v>309</v>
      </c>
      <c r="K77" s="55" t="s">
        <v>312</v>
      </c>
      <c r="L77" s="55" t="s">
        <v>139</v>
      </c>
      <c r="M77" s="56" t="s">
        <v>287</v>
      </c>
      <c r="N77" s="56" t="s">
        <v>103</v>
      </c>
      <c r="O77" s="55">
        <v>0</v>
      </c>
      <c r="P77" s="7" t="s">
        <v>186</v>
      </c>
      <c r="Q77" s="7" t="s">
        <v>186</v>
      </c>
      <c r="R77" s="7" t="s">
        <v>186</v>
      </c>
      <c r="S77" s="7" t="s">
        <v>186</v>
      </c>
      <c r="T77" s="7" t="s">
        <v>186</v>
      </c>
      <c r="U77" s="7" t="s">
        <v>186</v>
      </c>
      <c r="V77" s="7" t="s">
        <v>186</v>
      </c>
      <c r="W77" s="7" t="s">
        <v>186</v>
      </c>
      <c r="X77" s="61">
        <f>IFERROR(ROUND(Output_Final_PCLs!M28,0),"##BLANK")</f>
        <v>93525</v>
      </c>
      <c r="Y77" s="61">
        <f>IFERROR(ROUND(Output_Final_PCLs!N28,0),"##BLANK")</f>
        <v>93525</v>
      </c>
      <c r="Z77" s="61">
        <f>IFERROR(ROUND(Output_Final_PCLs!O28,0),"##BLANK")</f>
        <v>93525</v>
      </c>
      <c r="AA77" s="61">
        <f>IFERROR(ROUND(Output_Final_PCLs!P28,0),"##BLANK")</f>
        <v>93525</v>
      </c>
      <c r="AB77" s="61">
        <f>IFERROR(ROUND(Output_Final_PCLs!Q28,0),"##BLANK")</f>
        <v>93525</v>
      </c>
      <c r="AC77" s="61">
        <f>IFERROR(ROUND(Output_Final_PCLs!R28,0),"##BLANK")</f>
        <v>93525</v>
      </c>
    </row>
    <row r="78" spans="2:29" s="24" customFormat="1" ht="15">
      <c r="B78" s="56" t="s">
        <v>116</v>
      </c>
      <c r="C78" s="56" t="str">
        <f>_xlfn.XLOOKUP($B78,FD_Lists!$B$4:$B$25,FD_Lists!C$4:C$25)</f>
        <v>Southern Water</v>
      </c>
      <c r="D78" s="56" t="str">
        <f>_xlfn.XLOOKUP($B78,FD_Lists!$B$4:$B$25,FD_Lists!D$4:D$25)</f>
        <v>England</v>
      </c>
      <c r="E78" s="56" t="str">
        <f>_xlfn.XLOOKUP($B78,FD_Lists!$B$4:$B$25,FD_Lists!E$4:E$25)</f>
        <v>Company</v>
      </c>
      <c r="F78" s="56" t="str">
        <f>_xlfn.XLOOKUP($B78,FD_Lists!$B$4:$B$25,FD_Lists!F$4:F$25)</f>
        <v>WaSC</v>
      </c>
      <c r="G78" s="56" t="s">
        <v>127</v>
      </c>
      <c r="H78" s="4" t="s">
        <v>180</v>
      </c>
      <c r="I78" s="7" t="str">
        <f t="shared" si="1"/>
        <v>SRNC_OUT5_05_A_PR24_OFWAT</v>
      </c>
      <c r="J78" s="55" t="s">
        <v>309</v>
      </c>
      <c r="K78" s="55" t="s">
        <v>312</v>
      </c>
      <c r="L78" s="55" t="s">
        <v>139</v>
      </c>
      <c r="M78" s="56" t="s">
        <v>287</v>
      </c>
      <c r="N78" s="56" t="s">
        <v>103</v>
      </c>
      <c r="O78" s="55">
        <v>0</v>
      </c>
      <c r="P78" s="7" t="s">
        <v>186</v>
      </c>
      <c r="Q78" s="7" t="s">
        <v>186</v>
      </c>
      <c r="R78" s="7" t="s">
        <v>186</v>
      </c>
      <c r="S78" s="7" t="s">
        <v>186</v>
      </c>
      <c r="T78" s="7" t="s">
        <v>186</v>
      </c>
      <c r="U78" s="7" t="s">
        <v>186</v>
      </c>
      <c r="V78" s="7" t="s">
        <v>186</v>
      </c>
      <c r="W78" s="7" t="s">
        <v>186</v>
      </c>
      <c r="X78" s="61">
        <f>IFERROR(ROUND(Output_Final_PCLs!M29,0),"##BLANK")</f>
        <v>39729</v>
      </c>
      <c r="Y78" s="61">
        <f>IFERROR(ROUND(Output_Final_PCLs!N29,0),"##BLANK")</f>
        <v>39729</v>
      </c>
      <c r="Z78" s="61">
        <f>IFERROR(ROUND(Output_Final_PCLs!O29,0),"##BLANK")</f>
        <v>39729</v>
      </c>
      <c r="AA78" s="61">
        <f>IFERROR(ROUND(Output_Final_PCLs!P29,0),"##BLANK")</f>
        <v>39729</v>
      </c>
      <c r="AB78" s="61">
        <f>IFERROR(ROUND(Output_Final_PCLs!Q29,0),"##BLANK")</f>
        <v>39729</v>
      </c>
      <c r="AC78" s="61">
        <f>IFERROR(ROUND(Output_Final_PCLs!R29,0),"##BLANK")</f>
        <v>39729</v>
      </c>
    </row>
    <row r="79" spans="2:29" s="24" customFormat="1" ht="15">
      <c r="B79" s="56" t="s">
        <v>117</v>
      </c>
      <c r="C79" s="56" t="str">
        <f>_xlfn.XLOOKUP($B79,FD_Lists!$B$4:$B$25,FD_Lists!C$4:C$25)</f>
        <v>Thames Water</v>
      </c>
      <c r="D79" s="56" t="str">
        <f>_xlfn.XLOOKUP($B79,FD_Lists!$B$4:$B$25,FD_Lists!D$4:D$25)</f>
        <v>England</v>
      </c>
      <c r="E79" s="56" t="str">
        <f>_xlfn.XLOOKUP($B79,FD_Lists!$B$4:$B$25,FD_Lists!E$4:E$25)</f>
        <v>Company</v>
      </c>
      <c r="F79" s="56" t="str">
        <f>_xlfn.XLOOKUP($B79,FD_Lists!$B$4:$B$25,FD_Lists!F$4:F$25)</f>
        <v>WaSC</v>
      </c>
      <c r="G79" s="56" t="s">
        <v>127</v>
      </c>
      <c r="H79" s="4" t="s">
        <v>180</v>
      </c>
      <c r="I79" s="7" t="str">
        <f t="shared" si="1"/>
        <v>TMSC_OUT5_05_A_PR24_OFWAT</v>
      </c>
      <c r="J79" s="55" t="s">
        <v>309</v>
      </c>
      <c r="K79" s="55" t="s">
        <v>312</v>
      </c>
      <c r="L79" s="55" t="s">
        <v>139</v>
      </c>
      <c r="M79" s="56" t="s">
        <v>287</v>
      </c>
      <c r="N79" s="56" t="s">
        <v>103</v>
      </c>
      <c r="O79" s="55">
        <v>0</v>
      </c>
      <c r="P79" s="7" t="s">
        <v>186</v>
      </c>
      <c r="Q79" s="7" t="s">
        <v>186</v>
      </c>
      <c r="R79" s="7" t="s">
        <v>186</v>
      </c>
      <c r="S79" s="7" t="s">
        <v>186</v>
      </c>
      <c r="T79" s="7" t="s">
        <v>186</v>
      </c>
      <c r="U79" s="7" t="s">
        <v>186</v>
      </c>
      <c r="V79" s="7" t="s">
        <v>186</v>
      </c>
      <c r="W79" s="7" t="s">
        <v>186</v>
      </c>
      <c r="X79" s="61">
        <f>IFERROR(ROUND(Output_Final_PCLs!M30,0),"##BLANK")</f>
        <v>108980</v>
      </c>
      <c r="Y79" s="61">
        <f>IFERROR(ROUND(Output_Final_PCLs!N30,0),"##BLANK")</f>
        <v>108980</v>
      </c>
      <c r="Z79" s="61">
        <f>IFERROR(ROUND(Output_Final_PCLs!O30,0),"##BLANK")</f>
        <v>108980</v>
      </c>
      <c r="AA79" s="61">
        <f>IFERROR(ROUND(Output_Final_PCLs!P30,0),"##BLANK")</f>
        <v>108980</v>
      </c>
      <c r="AB79" s="61">
        <f>IFERROR(ROUND(Output_Final_PCLs!Q30,0),"##BLANK")</f>
        <v>108980</v>
      </c>
      <c r="AC79" s="61">
        <f>IFERROR(ROUND(Output_Final_PCLs!R30,0),"##BLANK")</f>
        <v>108980</v>
      </c>
    </row>
    <row r="80" spans="2:29" s="24" customFormat="1" ht="15">
      <c r="B80" s="56" t="s">
        <v>118</v>
      </c>
      <c r="C80" s="56" t="str">
        <f>_xlfn.XLOOKUP($B80,FD_Lists!$B$4:$B$25,FD_Lists!C$4:C$25)</f>
        <v xml:space="preserve">United Utilities </v>
      </c>
      <c r="D80" s="56" t="str">
        <f>_xlfn.XLOOKUP($B80,FD_Lists!$B$4:$B$25,FD_Lists!D$4:D$25)</f>
        <v>England</v>
      </c>
      <c r="E80" s="56" t="str">
        <f>_xlfn.XLOOKUP($B80,FD_Lists!$B$4:$B$25,FD_Lists!E$4:E$25)</f>
        <v>Company</v>
      </c>
      <c r="F80" s="56" t="str">
        <f>_xlfn.XLOOKUP($B80,FD_Lists!$B$4:$B$25,FD_Lists!F$4:F$25)</f>
        <v>WaSC</v>
      </c>
      <c r="G80" s="56" t="s">
        <v>127</v>
      </c>
      <c r="H80" s="4" t="s">
        <v>180</v>
      </c>
      <c r="I80" s="7" t="str">
        <f t="shared" si="1"/>
        <v>NWTC_OUT5_05_A_PR24_OFWAT</v>
      </c>
      <c r="J80" s="55" t="s">
        <v>309</v>
      </c>
      <c r="K80" s="55" t="s">
        <v>312</v>
      </c>
      <c r="L80" s="55" t="s">
        <v>139</v>
      </c>
      <c r="M80" s="56" t="s">
        <v>287</v>
      </c>
      <c r="N80" s="56" t="s">
        <v>103</v>
      </c>
      <c r="O80" s="55">
        <v>0</v>
      </c>
      <c r="P80" s="7" t="s">
        <v>186</v>
      </c>
      <c r="Q80" s="7" t="s">
        <v>186</v>
      </c>
      <c r="R80" s="7" t="s">
        <v>186</v>
      </c>
      <c r="S80" s="7" t="s">
        <v>186</v>
      </c>
      <c r="T80" s="7" t="s">
        <v>186</v>
      </c>
      <c r="U80" s="7" t="s">
        <v>186</v>
      </c>
      <c r="V80" s="7" t="s">
        <v>186</v>
      </c>
      <c r="W80" s="7" t="s">
        <v>186</v>
      </c>
      <c r="X80" s="61">
        <f>IFERROR(ROUND(Output_Final_PCLs!M31,0),"##BLANK")</f>
        <v>77339</v>
      </c>
      <c r="Y80" s="61">
        <f>IFERROR(ROUND(Output_Final_PCLs!N31,0),"##BLANK")</f>
        <v>77339</v>
      </c>
      <c r="Z80" s="61">
        <f>IFERROR(ROUND(Output_Final_PCLs!O31,0),"##BLANK")</f>
        <v>77339</v>
      </c>
      <c r="AA80" s="61">
        <f>IFERROR(ROUND(Output_Final_PCLs!P31,0),"##BLANK")</f>
        <v>77339</v>
      </c>
      <c r="AB80" s="61">
        <f>IFERROR(ROUND(Output_Final_PCLs!Q31,0),"##BLANK")</f>
        <v>77339</v>
      </c>
      <c r="AC80" s="61">
        <f>IFERROR(ROUND(Output_Final_PCLs!R31,0),"##BLANK")</f>
        <v>77339</v>
      </c>
    </row>
    <row r="81" spans="2:29" s="24" customFormat="1" ht="15">
      <c r="B81" s="56" t="s">
        <v>119</v>
      </c>
      <c r="C81" s="56" t="str">
        <f>_xlfn.XLOOKUP($B81,FD_Lists!$B$4:$B$25,FD_Lists!C$4:C$25)</f>
        <v>Wessex Water</v>
      </c>
      <c r="D81" s="56" t="str">
        <f>_xlfn.XLOOKUP($B81,FD_Lists!$B$4:$B$25,FD_Lists!D$4:D$25)</f>
        <v>England</v>
      </c>
      <c r="E81" s="56" t="str">
        <f>_xlfn.XLOOKUP($B81,FD_Lists!$B$4:$B$25,FD_Lists!E$4:E$25)</f>
        <v>Company</v>
      </c>
      <c r="F81" s="56" t="str">
        <f>_xlfn.XLOOKUP($B81,FD_Lists!$B$4:$B$25,FD_Lists!F$4:F$25)</f>
        <v>WaSC</v>
      </c>
      <c r="G81" s="56" t="s">
        <v>127</v>
      </c>
      <c r="H81" s="4" t="s">
        <v>180</v>
      </c>
      <c r="I81" s="7" t="str">
        <f t="shared" si="1"/>
        <v>WSXC_OUT5_05_A_PR24_OFWAT</v>
      </c>
      <c r="J81" s="55" t="s">
        <v>309</v>
      </c>
      <c r="K81" s="55" t="s">
        <v>312</v>
      </c>
      <c r="L81" s="55" t="s">
        <v>139</v>
      </c>
      <c r="M81" s="56" t="s">
        <v>287</v>
      </c>
      <c r="N81" s="56" t="s">
        <v>103</v>
      </c>
      <c r="O81" s="55">
        <v>0</v>
      </c>
      <c r="P81" s="7" t="s">
        <v>186</v>
      </c>
      <c r="Q81" s="7" t="s">
        <v>186</v>
      </c>
      <c r="R81" s="7" t="s">
        <v>186</v>
      </c>
      <c r="S81" s="7" t="s">
        <v>186</v>
      </c>
      <c r="T81" s="7" t="s">
        <v>186</v>
      </c>
      <c r="U81" s="7" t="s">
        <v>186</v>
      </c>
      <c r="V81" s="7" t="s">
        <v>186</v>
      </c>
      <c r="W81" s="7" t="s">
        <v>186</v>
      </c>
      <c r="X81" s="61">
        <f>IFERROR(ROUND(Output_Final_PCLs!M32,0),"##BLANK")</f>
        <v>34944</v>
      </c>
      <c r="Y81" s="61">
        <f>IFERROR(ROUND(Output_Final_PCLs!N32,0),"##BLANK")</f>
        <v>34944</v>
      </c>
      <c r="Z81" s="61">
        <f>IFERROR(ROUND(Output_Final_PCLs!O32,0),"##BLANK")</f>
        <v>34944</v>
      </c>
      <c r="AA81" s="61">
        <f>IFERROR(ROUND(Output_Final_PCLs!P32,0),"##BLANK")</f>
        <v>34944</v>
      </c>
      <c r="AB81" s="61">
        <f>IFERROR(ROUND(Output_Final_PCLs!Q32,0),"##BLANK")</f>
        <v>34944</v>
      </c>
      <c r="AC81" s="61">
        <f>IFERROR(ROUND(Output_Final_PCLs!R32,0),"##BLANK")</f>
        <v>34944</v>
      </c>
    </row>
    <row r="82" spans="2:29" s="24" customFormat="1" ht="15">
      <c r="B82" s="56" t="s">
        <v>120</v>
      </c>
      <c r="C82" s="56" t="str">
        <f>_xlfn.XLOOKUP($B82,FD_Lists!$B$4:$B$25,FD_Lists!C$4:C$25)</f>
        <v>Yorkshire Water</v>
      </c>
      <c r="D82" s="56" t="str">
        <f>_xlfn.XLOOKUP($B82,FD_Lists!$B$4:$B$25,FD_Lists!D$4:D$25)</f>
        <v>England</v>
      </c>
      <c r="E82" s="56" t="str">
        <f>_xlfn.XLOOKUP($B82,FD_Lists!$B$4:$B$25,FD_Lists!E$4:E$25)</f>
        <v>Company</v>
      </c>
      <c r="F82" s="56" t="str">
        <f>_xlfn.XLOOKUP($B82,FD_Lists!$B$4:$B$25,FD_Lists!F$4:F$25)</f>
        <v>WaSC</v>
      </c>
      <c r="G82" s="56" t="s">
        <v>127</v>
      </c>
      <c r="H82" s="4" t="s">
        <v>180</v>
      </c>
      <c r="I82" s="7" t="str">
        <f t="shared" si="1"/>
        <v>YKYC_OUT5_05_A_PR24_OFWAT</v>
      </c>
      <c r="J82" s="55" t="s">
        <v>309</v>
      </c>
      <c r="K82" s="55" t="s">
        <v>312</v>
      </c>
      <c r="L82" s="55" t="s">
        <v>139</v>
      </c>
      <c r="M82" s="56" t="s">
        <v>287</v>
      </c>
      <c r="N82" s="56" t="s">
        <v>103</v>
      </c>
      <c r="O82" s="55">
        <v>0</v>
      </c>
      <c r="P82" s="7" t="s">
        <v>186</v>
      </c>
      <c r="Q82" s="7" t="s">
        <v>186</v>
      </c>
      <c r="R82" s="7" t="s">
        <v>186</v>
      </c>
      <c r="S82" s="7" t="s">
        <v>186</v>
      </c>
      <c r="T82" s="7" t="s">
        <v>186</v>
      </c>
      <c r="U82" s="7" t="s">
        <v>186</v>
      </c>
      <c r="V82" s="7" t="s">
        <v>186</v>
      </c>
      <c r="W82" s="7" t="s">
        <v>186</v>
      </c>
      <c r="X82" s="61">
        <f>IFERROR(ROUND(Output_Final_PCLs!M33,0),"##BLANK")</f>
        <v>52263</v>
      </c>
      <c r="Y82" s="61">
        <f>IFERROR(ROUND(Output_Final_PCLs!N33,0),"##BLANK")</f>
        <v>52263</v>
      </c>
      <c r="Z82" s="61">
        <f>IFERROR(ROUND(Output_Final_PCLs!O33,0),"##BLANK")</f>
        <v>52263</v>
      </c>
      <c r="AA82" s="61">
        <f>IFERROR(ROUND(Output_Final_PCLs!P33,0),"##BLANK")</f>
        <v>52263</v>
      </c>
      <c r="AB82" s="61">
        <f>IFERROR(ROUND(Output_Final_PCLs!Q33,0),"##BLANK")</f>
        <v>52263</v>
      </c>
      <c r="AC82" s="61">
        <f>IFERROR(ROUND(Output_Final_PCLs!R33,0),"##BLANK")</f>
        <v>52263</v>
      </c>
    </row>
    <row r="83" spans="2:29" s="24" customFormat="1" ht="15">
      <c r="B83" s="56" t="s">
        <v>142</v>
      </c>
      <c r="C83" s="56" t="str">
        <f>_xlfn.XLOOKUP($B83,FD_Lists!$B$4:$B$25,FD_Lists!C$4:C$25)</f>
        <v>Affinity Water</v>
      </c>
      <c r="D83" s="56" t="str">
        <f>_xlfn.XLOOKUP($B83,FD_Lists!$B$4:$B$25,FD_Lists!D$4:D$25)</f>
        <v>England</v>
      </c>
      <c r="E83" s="56" t="str">
        <f>_xlfn.XLOOKUP($B83,FD_Lists!$B$4:$B$25,FD_Lists!E$4:E$25)</f>
        <v>Company</v>
      </c>
      <c r="F83" s="56" t="str">
        <f>_xlfn.XLOOKUP($B83,FD_Lists!$B$4:$B$25,FD_Lists!F$4:F$25)</f>
        <v>WoC</v>
      </c>
      <c r="G83" s="56" t="s">
        <v>127</v>
      </c>
      <c r="H83" s="4" t="s">
        <v>180</v>
      </c>
      <c r="I83" s="7" t="str">
        <f t="shared" si="1"/>
        <v>AFWC_OUT5_05_A_PR24_OFWAT</v>
      </c>
      <c r="J83" s="55" t="s">
        <v>309</v>
      </c>
      <c r="K83" s="55" t="s">
        <v>312</v>
      </c>
      <c r="L83" s="55" t="s">
        <v>139</v>
      </c>
      <c r="M83" s="56" t="s">
        <v>287</v>
      </c>
      <c r="N83" s="56" t="s">
        <v>103</v>
      </c>
      <c r="O83" s="55">
        <v>0</v>
      </c>
      <c r="P83" s="7" t="s">
        <v>186</v>
      </c>
      <c r="Q83" s="7" t="s">
        <v>186</v>
      </c>
      <c r="R83" s="7" t="s">
        <v>186</v>
      </c>
      <c r="S83" s="7" t="s">
        <v>186</v>
      </c>
      <c r="T83" s="7" t="s">
        <v>186</v>
      </c>
      <c r="U83" s="7" t="s">
        <v>186</v>
      </c>
      <c r="V83" s="7" t="s">
        <v>186</v>
      </c>
      <c r="W83" s="7" t="s">
        <v>186</v>
      </c>
      <c r="X83" s="61" t="str">
        <f>IFERROR(ROUND(Output_Final_PCLs!M34,0),"##BLANK")</f>
        <v>##BLANK</v>
      </c>
      <c r="Y83" s="61" t="str">
        <f>IFERROR(ROUND(Output_Final_PCLs!N34,0),"##BLANK")</f>
        <v>##BLANK</v>
      </c>
      <c r="Z83" s="61" t="str">
        <f>IFERROR(ROUND(Output_Final_PCLs!O34,0),"##BLANK")</f>
        <v>##BLANK</v>
      </c>
      <c r="AA83" s="61" t="str">
        <f>IFERROR(ROUND(Output_Final_PCLs!P34,0),"##BLANK")</f>
        <v>##BLANK</v>
      </c>
      <c r="AB83" s="61" t="str">
        <f>IFERROR(ROUND(Output_Final_PCLs!Q34,0),"##BLANK")</f>
        <v>##BLANK</v>
      </c>
      <c r="AC83" s="61" t="str">
        <f>IFERROR(ROUND(Output_Final_PCLs!R34,0),"##BLANK")</f>
        <v>##BLANK</v>
      </c>
    </row>
    <row r="84" spans="2:29" s="24" customFormat="1" ht="15">
      <c r="B84" s="56" t="s">
        <v>143</v>
      </c>
      <c r="C84" s="56" t="str">
        <f>_xlfn.XLOOKUP($B84,FD_Lists!$B$4:$B$25,FD_Lists!C$4:C$25)</f>
        <v>Portsmouth Water</v>
      </c>
      <c r="D84" s="56" t="str">
        <f>_xlfn.XLOOKUP($B84,FD_Lists!$B$4:$B$25,FD_Lists!D$4:D$25)</f>
        <v>England</v>
      </c>
      <c r="E84" s="56" t="str">
        <f>_xlfn.XLOOKUP($B84,FD_Lists!$B$4:$B$25,FD_Lists!E$4:E$25)</f>
        <v>Company</v>
      </c>
      <c r="F84" s="56" t="str">
        <f>_xlfn.XLOOKUP($B84,FD_Lists!$B$4:$B$25,FD_Lists!F$4:F$25)</f>
        <v>WoC</v>
      </c>
      <c r="G84" s="56" t="s">
        <v>127</v>
      </c>
      <c r="H84" s="4" t="s">
        <v>180</v>
      </c>
      <c r="I84" s="7" t="str">
        <f t="shared" si="1"/>
        <v>PRTC_OUT5_05_A_PR24_OFWAT</v>
      </c>
      <c r="J84" s="55" t="s">
        <v>309</v>
      </c>
      <c r="K84" s="55" t="s">
        <v>312</v>
      </c>
      <c r="L84" s="55" t="s">
        <v>139</v>
      </c>
      <c r="M84" s="56" t="s">
        <v>287</v>
      </c>
      <c r="N84" s="56" t="s">
        <v>103</v>
      </c>
      <c r="O84" s="55">
        <v>0</v>
      </c>
      <c r="P84" s="7" t="s">
        <v>186</v>
      </c>
      <c r="Q84" s="7" t="s">
        <v>186</v>
      </c>
      <c r="R84" s="7" t="s">
        <v>186</v>
      </c>
      <c r="S84" s="7" t="s">
        <v>186</v>
      </c>
      <c r="T84" s="7" t="s">
        <v>186</v>
      </c>
      <c r="U84" s="7" t="s">
        <v>186</v>
      </c>
      <c r="V84" s="7" t="s">
        <v>186</v>
      </c>
      <c r="W84" s="7" t="s">
        <v>186</v>
      </c>
      <c r="X84" s="61" t="str">
        <f>IFERROR(ROUND(Output_Final_PCLs!M35,0),"##BLANK")</f>
        <v>##BLANK</v>
      </c>
      <c r="Y84" s="61" t="str">
        <f>IFERROR(ROUND(Output_Final_PCLs!N35,0),"##BLANK")</f>
        <v>##BLANK</v>
      </c>
      <c r="Z84" s="61" t="str">
        <f>IFERROR(ROUND(Output_Final_PCLs!O35,0),"##BLANK")</f>
        <v>##BLANK</v>
      </c>
      <c r="AA84" s="61" t="str">
        <f>IFERROR(ROUND(Output_Final_PCLs!P35,0),"##BLANK")</f>
        <v>##BLANK</v>
      </c>
      <c r="AB84" s="61" t="str">
        <f>IFERROR(ROUND(Output_Final_PCLs!Q35,0),"##BLANK")</f>
        <v>##BLANK</v>
      </c>
      <c r="AC84" s="61" t="str">
        <f>IFERROR(ROUND(Output_Final_PCLs!R35,0),"##BLANK")</f>
        <v>##BLANK</v>
      </c>
    </row>
    <row r="85" spans="2:29" s="24" customFormat="1" ht="15">
      <c r="B85" s="56" t="s">
        <v>144</v>
      </c>
      <c r="C85" s="56" t="str">
        <f>_xlfn.XLOOKUP($B85,FD_Lists!$B$4:$B$25,FD_Lists!C$4:C$25)</f>
        <v>South East Water</v>
      </c>
      <c r="D85" s="56" t="str">
        <f>_xlfn.XLOOKUP($B85,FD_Lists!$B$4:$B$25,FD_Lists!D$4:D$25)</f>
        <v>England</v>
      </c>
      <c r="E85" s="56" t="str">
        <f>_xlfn.XLOOKUP($B85,FD_Lists!$B$4:$B$25,FD_Lists!E$4:E$25)</f>
        <v>Company</v>
      </c>
      <c r="F85" s="56" t="str">
        <f>_xlfn.XLOOKUP($B85,FD_Lists!$B$4:$B$25,FD_Lists!F$4:F$25)</f>
        <v>WoC</v>
      </c>
      <c r="G85" s="56" t="s">
        <v>127</v>
      </c>
      <c r="H85" s="4" t="s">
        <v>180</v>
      </c>
      <c r="I85" s="7" t="str">
        <f t="shared" si="1"/>
        <v>SEWC_OUT5_05_A_PR24_OFWAT</v>
      </c>
      <c r="J85" s="55" t="s">
        <v>309</v>
      </c>
      <c r="K85" s="55" t="s">
        <v>312</v>
      </c>
      <c r="L85" s="55" t="s">
        <v>139</v>
      </c>
      <c r="M85" s="56" t="s">
        <v>287</v>
      </c>
      <c r="N85" s="56" t="s">
        <v>103</v>
      </c>
      <c r="O85" s="55">
        <v>0</v>
      </c>
      <c r="P85" s="7" t="s">
        <v>186</v>
      </c>
      <c r="Q85" s="7" t="s">
        <v>186</v>
      </c>
      <c r="R85" s="7" t="s">
        <v>186</v>
      </c>
      <c r="S85" s="7" t="s">
        <v>186</v>
      </c>
      <c r="T85" s="7" t="s">
        <v>186</v>
      </c>
      <c r="U85" s="7" t="s">
        <v>186</v>
      </c>
      <c r="V85" s="7" t="s">
        <v>186</v>
      </c>
      <c r="W85" s="7" t="s">
        <v>186</v>
      </c>
      <c r="X85" s="61" t="str">
        <f>IFERROR(ROUND(Output_Final_PCLs!M36,0),"##BLANK")</f>
        <v>##BLANK</v>
      </c>
      <c r="Y85" s="61" t="str">
        <f>IFERROR(ROUND(Output_Final_PCLs!N36,0),"##BLANK")</f>
        <v>##BLANK</v>
      </c>
      <c r="Z85" s="61" t="str">
        <f>IFERROR(ROUND(Output_Final_PCLs!O36,0),"##BLANK")</f>
        <v>##BLANK</v>
      </c>
      <c r="AA85" s="61" t="str">
        <f>IFERROR(ROUND(Output_Final_PCLs!P36,0),"##BLANK")</f>
        <v>##BLANK</v>
      </c>
      <c r="AB85" s="61" t="str">
        <f>IFERROR(ROUND(Output_Final_PCLs!Q36,0),"##BLANK")</f>
        <v>##BLANK</v>
      </c>
      <c r="AC85" s="61" t="str">
        <f>IFERROR(ROUND(Output_Final_PCLs!R36,0),"##BLANK")</f>
        <v>##BLANK</v>
      </c>
    </row>
    <row r="86" spans="2:29" s="24" customFormat="1" ht="15">
      <c r="B86" s="56" t="s">
        <v>145</v>
      </c>
      <c r="C86" s="56" t="str">
        <f>_xlfn.XLOOKUP($B86,FD_Lists!$B$4:$B$25,FD_Lists!C$4:C$25)</f>
        <v>South Staffordshire Water</v>
      </c>
      <c r="D86" s="56" t="str">
        <f>_xlfn.XLOOKUP($B86,FD_Lists!$B$4:$B$25,FD_Lists!D$4:D$25)</f>
        <v>England</v>
      </c>
      <c r="E86" s="56" t="str">
        <f>_xlfn.XLOOKUP($B86,FD_Lists!$B$4:$B$25,FD_Lists!E$4:E$25)</f>
        <v>Company</v>
      </c>
      <c r="F86" s="56" t="str">
        <f>_xlfn.XLOOKUP($B86,FD_Lists!$B$4:$B$25,FD_Lists!F$4:F$25)</f>
        <v>WoC</v>
      </c>
      <c r="G86" s="56" t="s">
        <v>127</v>
      </c>
      <c r="H86" s="4" t="s">
        <v>180</v>
      </c>
      <c r="I86" s="7" t="str">
        <f t="shared" si="1"/>
        <v>SSCC_OUT5_05_A_PR24_OFWAT</v>
      </c>
      <c r="J86" s="55" t="s">
        <v>309</v>
      </c>
      <c r="K86" s="55" t="s">
        <v>312</v>
      </c>
      <c r="L86" s="55" t="s">
        <v>139</v>
      </c>
      <c r="M86" s="56" t="s">
        <v>287</v>
      </c>
      <c r="N86" s="56" t="s">
        <v>103</v>
      </c>
      <c r="O86" s="55">
        <v>0</v>
      </c>
      <c r="P86" s="7" t="s">
        <v>186</v>
      </c>
      <c r="Q86" s="7" t="s">
        <v>186</v>
      </c>
      <c r="R86" s="7" t="s">
        <v>186</v>
      </c>
      <c r="S86" s="7" t="s">
        <v>186</v>
      </c>
      <c r="T86" s="7" t="s">
        <v>186</v>
      </c>
      <c r="U86" s="7" t="s">
        <v>186</v>
      </c>
      <c r="V86" s="7" t="s">
        <v>186</v>
      </c>
      <c r="W86" s="7" t="s">
        <v>186</v>
      </c>
      <c r="X86" s="61" t="str">
        <f>IFERROR(ROUND(Output_Final_PCLs!M37,0),"##BLANK")</f>
        <v>##BLANK</v>
      </c>
      <c r="Y86" s="61" t="str">
        <f>IFERROR(ROUND(Output_Final_PCLs!N37,0),"##BLANK")</f>
        <v>##BLANK</v>
      </c>
      <c r="Z86" s="61" t="str">
        <f>IFERROR(ROUND(Output_Final_PCLs!O37,0),"##BLANK")</f>
        <v>##BLANK</v>
      </c>
      <c r="AA86" s="61" t="str">
        <f>IFERROR(ROUND(Output_Final_PCLs!P37,0),"##BLANK")</f>
        <v>##BLANK</v>
      </c>
      <c r="AB86" s="61" t="str">
        <f>IFERROR(ROUND(Output_Final_PCLs!Q37,0),"##BLANK")</f>
        <v>##BLANK</v>
      </c>
      <c r="AC86" s="61" t="str">
        <f>IFERROR(ROUND(Output_Final_PCLs!R37,0),"##BLANK")</f>
        <v>##BLANK</v>
      </c>
    </row>
    <row r="87" spans="2:29" s="24" customFormat="1" ht="15">
      <c r="B87" s="56" t="s">
        <v>146</v>
      </c>
      <c r="C87" s="56" t="str">
        <f>_xlfn.XLOOKUP($B87,FD_Lists!$B$4:$B$25,FD_Lists!C$4:C$25)</f>
        <v>SES Water</v>
      </c>
      <c r="D87" s="56" t="str">
        <f>_xlfn.XLOOKUP($B87,FD_Lists!$B$4:$B$25,FD_Lists!D$4:D$25)</f>
        <v>England</v>
      </c>
      <c r="E87" s="56" t="str">
        <f>_xlfn.XLOOKUP($B87,FD_Lists!$B$4:$B$25,FD_Lists!E$4:E$25)</f>
        <v>Company</v>
      </c>
      <c r="F87" s="56" t="str">
        <f>_xlfn.XLOOKUP($B87,FD_Lists!$B$4:$B$25,FD_Lists!F$4:F$25)</f>
        <v>WoC</v>
      </c>
      <c r="G87" s="56" t="s">
        <v>127</v>
      </c>
      <c r="H87" s="4" t="s">
        <v>180</v>
      </c>
      <c r="I87" s="7" t="str">
        <f t="shared" si="1"/>
        <v>SESC_OUT5_05_A_PR24_OFWAT</v>
      </c>
      <c r="J87" s="55" t="s">
        <v>309</v>
      </c>
      <c r="K87" s="55" t="s">
        <v>312</v>
      </c>
      <c r="L87" s="55" t="s">
        <v>139</v>
      </c>
      <c r="M87" s="56" t="s">
        <v>287</v>
      </c>
      <c r="N87" s="56" t="s">
        <v>103</v>
      </c>
      <c r="O87" s="55">
        <v>0</v>
      </c>
      <c r="P87" s="7" t="s">
        <v>186</v>
      </c>
      <c r="Q87" s="7" t="s">
        <v>186</v>
      </c>
      <c r="R87" s="7" t="s">
        <v>186</v>
      </c>
      <c r="S87" s="7" t="s">
        <v>186</v>
      </c>
      <c r="T87" s="7" t="s">
        <v>186</v>
      </c>
      <c r="U87" s="7" t="s">
        <v>186</v>
      </c>
      <c r="V87" s="7" t="s">
        <v>186</v>
      </c>
      <c r="W87" s="7" t="s">
        <v>186</v>
      </c>
      <c r="X87" s="61" t="str">
        <f>IFERROR(ROUND(Output_Final_PCLs!M38,0),"##BLANK")</f>
        <v>##BLANK</v>
      </c>
      <c r="Y87" s="61" t="str">
        <f>IFERROR(ROUND(Output_Final_PCLs!N38,0),"##BLANK")</f>
        <v>##BLANK</v>
      </c>
      <c r="Z87" s="61" t="str">
        <f>IFERROR(ROUND(Output_Final_PCLs!O38,0),"##BLANK")</f>
        <v>##BLANK</v>
      </c>
      <c r="AA87" s="61" t="str">
        <f>IFERROR(ROUND(Output_Final_PCLs!P38,0),"##BLANK")</f>
        <v>##BLANK</v>
      </c>
      <c r="AB87" s="61" t="str">
        <f>IFERROR(ROUND(Output_Final_PCLs!Q38,0),"##BLANK")</f>
        <v>##BLANK</v>
      </c>
      <c r="AC87" s="61" t="str">
        <f>IFERROR(ROUND(Output_Final_PCLs!R38,0),"##BLANK")</f>
        <v>##BLANK</v>
      </c>
    </row>
    <row r="88" spans="2:29" s="24" customFormat="1" ht="15">
      <c r="B88" s="56" t="s">
        <v>114</v>
      </c>
      <c r="C88" s="56" t="str">
        <f>_xlfn.XLOOKUP($B88,FD_Lists!$B$4:$B$25,FD_Lists!C$4:C$25)</f>
        <v>South West Water</v>
      </c>
      <c r="D88" s="56" t="str">
        <f>_xlfn.XLOOKUP($B88,FD_Lists!$B$4:$B$25,FD_Lists!D$4:D$25)</f>
        <v>England</v>
      </c>
      <c r="E88" s="56" t="str">
        <f>_xlfn.XLOOKUP($B88,FD_Lists!$B$4:$B$25,FD_Lists!E$4:E$25)</f>
        <v>Company</v>
      </c>
      <c r="F88" s="56" t="str">
        <f>_xlfn.XLOOKUP($B88,FD_Lists!$B$4:$B$25,FD_Lists!F$4:F$25)</f>
        <v>WaSC</v>
      </c>
      <c r="G88" s="56" t="s">
        <v>127</v>
      </c>
      <c r="H88" s="4" t="s">
        <v>180</v>
      </c>
      <c r="I88" s="7" t="str">
        <f t="shared" si="1"/>
        <v>SWBC_OUT5_05_A_PR24_OFWAT</v>
      </c>
      <c r="J88" s="55" t="s">
        <v>309</v>
      </c>
      <c r="K88" s="55" t="s">
        <v>312</v>
      </c>
      <c r="L88" s="55" t="s">
        <v>139</v>
      </c>
      <c r="M88" s="56" t="s">
        <v>287</v>
      </c>
      <c r="N88" s="56" t="s">
        <v>103</v>
      </c>
      <c r="O88" s="55">
        <v>0</v>
      </c>
      <c r="P88" s="7" t="s">
        <v>186</v>
      </c>
      <c r="Q88" s="7" t="s">
        <v>186</v>
      </c>
      <c r="R88" s="7" t="s">
        <v>186</v>
      </c>
      <c r="S88" s="7" t="s">
        <v>186</v>
      </c>
      <c r="T88" s="7" t="s">
        <v>186</v>
      </c>
      <c r="U88" s="7" t="s">
        <v>186</v>
      </c>
      <c r="V88" s="7" t="s">
        <v>186</v>
      </c>
      <c r="W88" s="7" t="s">
        <v>186</v>
      </c>
      <c r="X88" s="61">
        <f>IFERROR(ROUND(Output_Final_PCLs!M39,0),"##BLANK")</f>
        <v>22712</v>
      </c>
      <c r="Y88" s="61">
        <f>IFERROR(ROUND(Output_Final_PCLs!N39,0),"##BLANK")</f>
        <v>22712</v>
      </c>
      <c r="Z88" s="61">
        <f>IFERROR(ROUND(Output_Final_PCLs!O39,0),"##BLANK")</f>
        <v>22712</v>
      </c>
      <c r="AA88" s="61">
        <f>IFERROR(ROUND(Output_Final_PCLs!P39,0),"##BLANK")</f>
        <v>22712</v>
      </c>
      <c r="AB88" s="61">
        <f>IFERROR(ROUND(Output_Final_PCLs!Q39,0),"##BLANK")</f>
        <v>22712</v>
      </c>
      <c r="AC88" s="61">
        <f>IFERROR(ROUND(Output_Final_PCLs!R39,0),"##BLANK")</f>
        <v>22712</v>
      </c>
    </row>
    <row r="89" spans="2:29" s="24" customFormat="1" ht="15">
      <c r="B89" s="56" t="s">
        <v>147</v>
      </c>
      <c r="C89" s="56" t="str">
        <f>_xlfn.XLOOKUP($B89,FD_Lists!$B$4:$B$25,FD_Lists!C$4:C$25)</f>
        <v>Bristol Water</v>
      </c>
      <c r="D89" s="56" t="str">
        <f>_xlfn.XLOOKUP($B89,FD_Lists!$B$4:$B$25,FD_Lists!D$4:D$25)</f>
        <v>England</v>
      </c>
      <c r="E89" s="56" t="str">
        <f>_xlfn.XLOOKUP($B89,FD_Lists!$B$4:$B$25,FD_Lists!E$4:E$25)</f>
        <v>Company</v>
      </c>
      <c r="F89" s="56" t="str">
        <f>_xlfn.XLOOKUP($B89,FD_Lists!$B$4:$B$25,FD_Lists!F$4:F$25)</f>
        <v>WoC</v>
      </c>
      <c r="G89" s="56" t="s">
        <v>127</v>
      </c>
      <c r="H89" s="4" t="s">
        <v>180</v>
      </c>
      <c r="I89" s="7" t="str">
        <f t="shared" si="1"/>
        <v>BRLC_OUT5_05_A_PR24_OFWAT</v>
      </c>
      <c r="J89" s="55" t="s">
        <v>309</v>
      </c>
      <c r="K89" s="55" t="s">
        <v>312</v>
      </c>
      <c r="L89" s="55" t="s">
        <v>139</v>
      </c>
      <c r="M89" s="56" t="s">
        <v>287</v>
      </c>
      <c r="N89" s="56" t="s">
        <v>103</v>
      </c>
      <c r="O89" s="55">
        <v>0</v>
      </c>
      <c r="P89" s="7" t="s">
        <v>186</v>
      </c>
      <c r="Q89" s="7" t="s">
        <v>186</v>
      </c>
      <c r="R89" s="7" t="s">
        <v>186</v>
      </c>
      <c r="S89" s="7" t="s">
        <v>186</v>
      </c>
      <c r="T89" s="7" t="s">
        <v>186</v>
      </c>
      <c r="U89" s="7" t="s">
        <v>186</v>
      </c>
      <c r="V89" s="7" t="s">
        <v>186</v>
      </c>
      <c r="W89" s="7" t="s">
        <v>186</v>
      </c>
      <c r="X89" s="61" t="str">
        <f>IFERROR(ROUND(Output_Final_PCLs!M40,0),"##BLANK")</f>
        <v>##BLANK</v>
      </c>
      <c r="Y89" s="61" t="str">
        <f>IFERROR(ROUND(Output_Final_PCLs!N40,0),"##BLANK")</f>
        <v>##BLANK</v>
      </c>
      <c r="Z89" s="61" t="str">
        <f>IFERROR(ROUND(Output_Final_PCLs!O40,0),"##BLANK")</f>
        <v>##BLANK</v>
      </c>
      <c r="AA89" s="61" t="str">
        <f>IFERROR(ROUND(Output_Final_PCLs!P40,0),"##BLANK")</f>
        <v>##BLANK</v>
      </c>
      <c r="AB89" s="61" t="str">
        <f>IFERROR(ROUND(Output_Final_PCLs!Q40,0),"##BLANK")</f>
        <v>##BLANK</v>
      </c>
      <c r="AC89" s="61" t="str">
        <f>IFERROR(ROUND(Output_Final_PCLs!R40,0),"##BLANK")</f>
        <v>##BLANK</v>
      </c>
    </row>
    <row r="90" spans="2:29" s="24" customFormat="1" ht="15">
      <c r="B90" s="58" t="s">
        <v>80</v>
      </c>
      <c r="C90" s="56" t="str">
        <f>_xlfn.XLOOKUP($B90,FD_Lists!$B$4:$B$25,FD_Lists!C$4:C$25)</f>
        <v>Anglian Water</v>
      </c>
      <c r="D90" s="56" t="str">
        <f>_xlfn.XLOOKUP($B90,FD_Lists!$B$4:$B$25,FD_Lists!D$4:D$25)</f>
        <v>England</v>
      </c>
      <c r="E90" s="56" t="str">
        <f>_xlfn.XLOOKUP($B90,FD_Lists!$B$4:$B$25,FD_Lists!E$4:E$25)</f>
        <v>Company</v>
      </c>
      <c r="F90" s="56" t="str">
        <f>_xlfn.XLOOKUP($B90,FD_Lists!$B$4:$B$25,FD_Lists!F$4:F$25)</f>
        <v>WaSC</v>
      </c>
      <c r="G90" s="56" t="s">
        <v>127</v>
      </c>
      <c r="H90" s="4" t="s">
        <v>108</v>
      </c>
      <c r="I90" s="7" t="str">
        <f t="shared" si="1"/>
        <v>ANHC_OUT5_05_J_PR24_OFWAT</v>
      </c>
      <c r="J90" s="55" t="s">
        <v>309</v>
      </c>
      <c r="K90" s="55" t="s">
        <v>312</v>
      </c>
      <c r="L90" s="55" t="s">
        <v>139</v>
      </c>
      <c r="M90" s="18" t="s">
        <v>109</v>
      </c>
      <c r="N90" s="18" t="s">
        <v>83</v>
      </c>
      <c r="O90" s="55">
        <v>0</v>
      </c>
      <c r="P90" s="7" t="s">
        <v>186</v>
      </c>
      <c r="Q90" s="7" t="s">
        <v>186</v>
      </c>
      <c r="R90" s="7" t="s">
        <v>186</v>
      </c>
      <c r="S90" s="7" t="s">
        <v>186</v>
      </c>
      <c r="T90" s="7" t="s">
        <v>186</v>
      </c>
      <c r="U90" s="7" t="s">
        <v>186</v>
      </c>
      <c r="V90" s="7" t="s">
        <v>186</v>
      </c>
      <c r="W90" s="7" t="s">
        <v>186</v>
      </c>
      <c r="X90" s="61">
        <f>IFERROR(ROUND(Output_Final_PCLs!M41,0),"##BLANK")</f>
        <v>223</v>
      </c>
      <c r="Y90" s="61">
        <f>IFERROR(ROUND(Output_Final_PCLs!N41,0),"##BLANK")</f>
        <v>210</v>
      </c>
      <c r="Z90" s="61">
        <f>IFERROR(ROUND(Output_Final_PCLs!O41,0),"##BLANK")</f>
        <v>196</v>
      </c>
      <c r="AA90" s="61">
        <f>IFERROR(ROUND(Output_Final_PCLs!P41,0),"##BLANK")</f>
        <v>183</v>
      </c>
      <c r="AB90" s="61">
        <f>IFERROR(ROUND(Output_Final_PCLs!Q41,0),"##BLANK")</f>
        <v>170</v>
      </c>
      <c r="AC90" s="61">
        <f>IFERROR(ROUND(Output_Final_PCLs!R41,0),"##BLANK")</f>
        <v>156</v>
      </c>
    </row>
    <row r="91" spans="2:29" s="24" customFormat="1" ht="15">
      <c r="B91" s="56" t="s">
        <v>110</v>
      </c>
      <c r="C91" s="56" t="str">
        <f>_xlfn.XLOOKUP($B91,FD_Lists!$B$4:$B$25,FD_Lists!C$4:C$25)</f>
        <v>Dŵr Cymru</v>
      </c>
      <c r="D91" s="56" t="str">
        <f>_xlfn.XLOOKUP($B91,FD_Lists!$B$4:$B$25,FD_Lists!D$4:D$25)</f>
        <v>Wales</v>
      </c>
      <c r="E91" s="56" t="str">
        <f>_xlfn.XLOOKUP($B91,FD_Lists!$B$4:$B$25,FD_Lists!E$4:E$25)</f>
        <v>Company</v>
      </c>
      <c r="F91" s="56" t="str">
        <f>_xlfn.XLOOKUP($B91,FD_Lists!$B$4:$B$25,FD_Lists!F$4:F$25)</f>
        <v>WaSC</v>
      </c>
      <c r="G91" s="56" t="s">
        <v>127</v>
      </c>
      <c r="H91" s="4" t="s">
        <v>108</v>
      </c>
      <c r="I91" s="7" t="str">
        <f t="shared" si="1"/>
        <v>WSHC_OUT5_05_J_PR24_OFWAT</v>
      </c>
      <c r="J91" s="55" t="s">
        <v>309</v>
      </c>
      <c r="K91" s="55" t="s">
        <v>312</v>
      </c>
      <c r="L91" s="55" t="s">
        <v>139</v>
      </c>
      <c r="M91" s="18" t="s">
        <v>109</v>
      </c>
      <c r="N91" s="18" t="s">
        <v>83</v>
      </c>
      <c r="O91" s="55">
        <v>0</v>
      </c>
      <c r="P91" s="7" t="s">
        <v>186</v>
      </c>
      <c r="Q91" s="7" t="s">
        <v>186</v>
      </c>
      <c r="R91" s="7" t="s">
        <v>186</v>
      </c>
      <c r="S91" s="7" t="s">
        <v>186</v>
      </c>
      <c r="T91" s="7" t="s">
        <v>186</v>
      </c>
      <c r="U91" s="7" t="s">
        <v>186</v>
      </c>
      <c r="V91" s="7" t="s">
        <v>186</v>
      </c>
      <c r="W91" s="7" t="s">
        <v>186</v>
      </c>
      <c r="X91" s="61">
        <f>IFERROR(ROUND(Output_Final_PCLs!M42,0),"##BLANK")</f>
        <v>96</v>
      </c>
      <c r="Y91" s="61">
        <f>IFERROR(ROUND(Output_Final_PCLs!N42,0),"##BLANK")</f>
        <v>91</v>
      </c>
      <c r="Z91" s="61">
        <f>IFERROR(ROUND(Output_Final_PCLs!O42,0),"##BLANK")</f>
        <v>85</v>
      </c>
      <c r="AA91" s="61">
        <f>IFERROR(ROUND(Output_Final_PCLs!P42,0),"##BLANK")</f>
        <v>79</v>
      </c>
      <c r="AB91" s="61">
        <f>IFERROR(ROUND(Output_Final_PCLs!Q42,0),"##BLANK")</f>
        <v>73</v>
      </c>
      <c r="AC91" s="61">
        <f>IFERROR(ROUND(Output_Final_PCLs!R42,0),"##BLANK")</f>
        <v>68</v>
      </c>
    </row>
    <row r="92" spans="2:29" s="24" customFormat="1" ht="15">
      <c r="B92" s="56" t="s">
        <v>111</v>
      </c>
      <c r="C92" s="56" t="str">
        <f>_xlfn.XLOOKUP($B92,FD_Lists!$B$4:$B$25,FD_Lists!C$4:C$25)</f>
        <v>Hafren Dyfrdwy</v>
      </c>
      <c r="D92" s="56" t="str">
        <f>_xlfn.XLOOKUP($B92,FD_Lists!$B$4:$B$25,FD_Lists!D$4:D$25)</f>
        <v>Wales</v>
      </c>
      <c r="E92" s="56" t="str">
        <f>_xlfn.XLOOKUP($B92,FD_Lists!$B$4:$B$25,FD_Lists!E$4:E$25)</f>
        <v>Company</v>
      </c>
      <c r="F92" s="56" t="str">
        <f>_xlfn.XLOOKUP($B92,FD_Lists!$B$4:$B$25,FD_Lists!F$4:F$25)</f>
        <v>WaSC</v>
      </c>
      <c r="G92" s="56" t="s">
        <v>127</v>
      </c>
      <c r="H92" s="4" t="s">
        <v>108</v>
      </c>
      <c r="I92" s="7" t="str">
        <f t="shared" si="1"/>
        <v>HDDC_OUT5_05_J_PR24_OFWAT</v>
      </c>
      <c r="J92" s="55" t="s">
        <v>309</v>
      </c>
      <c r="K92" s="55" t="s">
        <v>312</v>
      </c>
      <c r="L92" s="55" t="s">
        <v>139</v>
      </c>
      <c r="M92" s="18" t="s">
        <v>109</v>
      </c>
      <c r="N92" s="18" t="s">
        <v>83</v>
      </c>
      <c r="O92" s="55">
        <v>0</v>
      </c>
      <c r="P92" s="7" t="s">
        <v>186</v>
      </c>
      <c r="Q92" s="7" t="s">
        <v>186</v>
      </c>
      <c r="R92" s="7" t="s">
        <v>186</v>
      </c>
      <c r="S92" s="7" t="s">
        <v>186</v>
      </c>
      <c r="T92" s="7" t="s">
        <v>186</v>
      </c>
      <c r="U92" s="7" t="s">
        <v>186</v>
      </c>
      <c r="V92" s="7" t="s">
        <v>186</v>
      </c>
      <c r="W92" s="7" t="s">
        <v>186</v>
      </c>
      <c r="X92" s="61">
        <f>IFERROR(ROUND(Output_Final_PCLs!M43,0),"##BLANK")</f>
        <v>3</v>
      </c>
      <c r="Y92" s="61">
        <f>IFERROR(ROUND(Output_Final_PCLs!N43,0),"##BLANK")</f>
        <v>3</v>
      </c>
      <c r="Z92" s="61">
        <f>IFERROR(ROUND(Output_Final_PCLs!O43,0),"##BLANK")</f>
        <v>3</v>
      </c>
      <c r="AA92" s="61">
        <f>IFERROR(ROUND(Output_Final_PCLs!P43,0),"##BLANK")</f>
        <v>3</v>
      </c>
      <c r="AB92" s="61">
        <f>IFERROR(ROUND(Output_Final_PCLs!Q43,0),"##BLANK")</f>
        <v>3</v>
      </c>
      <c r="AC92" s="61">
        <f>IFERROR(ROUND(Output_Final_PCLs!R43,0),"##BLANK")</f>
        <v>3</v>
      </c>
    </row>
    <row r="93" spans="2:29" s="24" customFormat="1" ht="15">
      <c r="B93" s="56" t="s">
        <v>112</v>
      </c>
      <c r="C93" s="56" t="str">
        <f>_xlfn.XLOOKUP($B93,FD_Lists!$B$4:$B$25,FD_Lists!C$4:C$25)</f>
        <v>Northumbrian Water</v>
      </c>
      <c r="D93" s="56" t="str">
        <f>_xlfn.XLOOKUP($B93,FD_Lists!$B$4:$B$25,FD_Lists!D$4:D$25)</f>
        <v>England</v>
      </c>
      <c r="E93" s="56" t="str">
        <f>_xlfn.XLOOKUP($B93,FD_Lists!$B$4:$B$25,FD_Lists!E$4:E$25)</f>
        <v>Company</v>
      </c>
      <c r="F93" s="56" t="str">
        <f>_xlfn.XLOOKUP($B93,FD_Lists!$B$4:$B$25,FD_Lists!F$4:F$25)</f>
        <v>WaSC</v>
      </c>
      <c r="G93" s="56" t="s">
        <v>127</v>
      </c>
      <c r="H93" s="4" t="s">
        <v>108</v>
      </c>
      <c r="I93" s="7" t="str">
        <f t="shared" si="1"/>
        <v>NESC_OUT5_05_J_PR24_OFWAT</v>
      </c>
      <c r="J93" s="55" t="s">
        <v>309</v>
      </c>
      <c r="K93" s="55" t="s">
        <v>312</v>
      </c>
      <c r="L93" s="55" t="s">
        <v>139</v>
      </c>
      <c r="M93" s="18" t="s">
        <v>109</v>
      </c>
      <c r="N93" s="18" t="s">
        <v>83</v>
      </c>
      <c r="O93" s="55">
        <v>0</v>
      </c>
      <c r="P93" s="7" t="s">
        <v>186</v>
      </c>
      <c r="Q93" s="7" t="s">
        <v>186</v>
      </c>
      <c r="R93" s="7" t="s">
        <v>186</v>
      </c>
      <c r="S93" s="7" t="s">
        <v>186</v>
      </c>
      <c r="T93" s="7" t="s">
        <v>186</v>
      </c>
      <c r="U93" s="7" t="s">
        <v>186</v>
      </c>
      <c r="V93" s="7" t="s">
        <v>186</v>
      </c>
      <c r="W93" s="7" t="s">
        <v>186</v>
      </c>
      <c r="X93" s="61">
        <f>IFERROR(ROUND(Output_Final_PCLs!M44,0),"##BLANK")</f>
        <v>88</v>
      </c>
      <c r="Y93" s="61">
        <f>IFERROR(ROUND(Output_Final_PCLs!N44,0),"##BLANK")</f>
        <v>82</v>
      </c>
      <c r="Z93" s="61">
        <f>IFERROR(ROUND(Output_Final_PCLs!O44,0),"##BLANK")</f>
        <v>77</v>
      </c>
      <c r="AA93" s="61">
        <f>IFERROR(ROUND(Output_Final_PCLs!P44,0),"##BLANK")</f>
        <v>72</v>
      </c>
      <c r="AB93" s="61">
        <f>IFERROR(ROUND(Output_Final_PCLs!Q44,0),"##BLANK")</f>
        <v>67</v>
      </c>
      <c r="AC93" s="61">
        <f>IFERROR(ROUND(Output_Final_PCLs!R44,0),"##BLANK")</f>
        <v>61</v>
      </c>
    </row>
    <row r="94" spans="2:29" s="24" customFormat="1" ht="15">
      <c r="B94" s="56" t="s">
        <v>113</v>
      </c>
      <c r="C94" s="56" t="str">
        <f>_xlfn.XLOOKUP($B94,FD_Lists!$B$4:$B$25,FD_Lists!C$4:C$25)</f>
        <v>Severn Trent Water</v>
      </c>
      <c r="D94" s="56" t="str">
        <f>_xlfn.XLOOKUP($B94,FD_Lists!$B$4:$B$25,FD_Lists!D$4:D$25)</f>
        <v>England</v>
      </c>
      <c r="E94" s="56" t="str">
        <f>_xlfn.XLOOKUP($B94,FD_Lists!$B$4:$B$25,FD_Lists!E$4:E$25)</f>
        <v>Company</v>
      </c>
      <c r="F94" s="56" t="str">
        <f>_xlfn.XLOOKUP($B94,FD_Lists!$B$4:$B$25,FD_Lists!F$4:F$25)</f>
        <v>WaSC</v>
      </c>
      <c r="G94" s="56" t="s">
        <v>127</v>
      </c>
      <c r="H94" s="4" t="s">
        <v>108</v>
      </c>
      <c r="I94" s="7" t="str">
        <f t="shared" si="1"/>
        <v>SVEC_OUT5_05_J_PR24_OFWAT</v>
      </c>
      <c r="J94" s="55" t="s">
        <v>309</v>
      </c>
      <c r="K94" s="55" t="s">
        <v>312</v>
      </c>
      <c r="L94" s="55" t="s">
        <v>139</v>
      </c>
      <c r="M94" s="18" t="s">
        <v>109</v>
      </c>
      <c r="N94" s="18" t="s">
        <v>83</v>
      </c>
      <c r="O94" s="55">
        <v>0</v>
      </c>
      <c r="P94" s="7" t="s">
        <v>186</v>
      </c>
      <c r="Q94" s="7" t="s">
        <v>186</v>
      </c>
      <c r="R94" s="7" t="s">
        <v>186</v>
      </c>
      <c r="S94" s="7" t="s">
        <v>186</v>
      </c>
      <c r="T94" s="7" t="s">
        <v>186</v>
      </c>
      <c r="U94" s="7" t="s">
        <v>186</v>
      </c>
      <c r="V94" s="7" t="s">
        <v>186</v>
      </c>
      <c r="W94" s="7" t="s">
        <v>186</v>
      </c>
      <c r="X94" s="61">
        <f>IFERROR(ROUND(Output_Final_PCLs!M45,0),"##BLANK")</f>
        <v>249</v>
      </c>
      <c r="Y94" s="61">
        <f>IFERROR(ROUND(Output_Final_PCLs!N45,0),"##BLANK")</f>
        <v>234</v>
      </c>
      <c r="Z94" s="61">
        <f>IFERROR(ROUND(Output_Final_PCLs!O45,0),"##BLANK")</f>
        <v>219</v>
      </c>
      <c r="AA94" s="61">
        <f>IFERROR(ROUND(Output_Final_PCLs!P45,0),"##BLANK")</f>
        <v>204</v>
      </c>
      <c r="AB94" s="61">
        <f>IFERROR(ROUND(Output_Final_PCLs!Q45,0),"##BLANK")</f>
        <v>189</v>
      </c>
      <c r="AC94" s="61">
        <f>IFERROR(ROUND(Output_Final_PCLs!R45,0),"##BLANK")</f>
        <v>174</v>
      </c>
    </row>
    <row r="95" spans="2:29" s="24" customFormat="1" ht="15">
      <c r="B95" s="56" t="s">
        <v>116</v>
      </c>
      <c r="C95" s="56" t="str">
        <f>_xlfn.XLOOKUP($B95,FD_Lists!$B$4:$B$25,FD_Lists!C$4:C$25)</f>
        <v>Southern Water</v>
      </c>
      <c r="D95" s="56" t="str">
        <f>_xlfn.XLOOKUP($B95,FD_Lists!$B$4:$B$25,FD_Lists!D$4:D$25)</f>
        <v>England</v>
      </c>
      <c r="E95" s="56" t="str">
        <f>_xlfn.XLOOKUP($B95,FD_Lists!$B$4:$B$25,FD_Lists!E$4:E$25)</f>
        <v>Company</v>
      </c>
      <c r="F95" s="56" t="str">
        <f>_xlfn.XLOOKUP($B95,FD_Lists!$B$4:$B$25,FD_Lists!F$4:F$25)</f>
        <v>WaSC</v>
      </c>
      <c r="G95" s="56" t="s">
        <v>127</v>
      </c>
      <c r="H95" s="4" t="s">
        <v>108</v>
      </c>
      <c r="I95" s="7" t="str">
        <f t="shared" si="1"/>
        <v>SRNC_OUT5_05_J_PR24_OFWAT</v>
      </c>
      <c r="J95" s="55" t="s">
        <v>309</v>
      </c>
      <c r="K95" s="55" t="s">
        <v>312</v>
      </c>
      <c r="L95" s="55" t="s">
        <v>139</v>
      </c>
      <c r="M95" s="18" t="s">
        <v>109</v>
      </c>
      <c r="N95" s="18" t="s">
        <v>83</v>
      </c>
      <c r="O95" s="55">
        <v>0</v>
      </c>
      <c r="P95" s="7" t="s">
        <v>186</v>
      </c>
      <c r="Q95" s="7" t="s">
        <v>186</v>
      </c>
      <c r="R95" s="7" t="s">
        <v>186</v>
      </c>
      <c r="S95" s="7" t="s">
        <v>186</v>
      </c>
      <c r="T95" s="7" t="s">
        <v>186</v>
      </c>
      <c r="U95" s="7" t="s">
        <v>186</v>
      </c>
      <c r="V95" s="7" t="s">
        <v>186</v>
      </c>
      <c r="W95" s="7" t="s">
        <v>186</v>
      </c>
      <c r="X95" s="61">
        <f>IFERROR(ROUND(Output_Final_PCLs!M46,0),"##BLANK")</f>
        <v>116</v>
      </c>
      <c r="Y95" s="61">
        <f>IFERROR(ROUND(Output_Final_PCLs!N46,0),"##BLANK")</f>
        <v>109</v>
      </c>
      <c r="Z95" s="61">
        <f>IFERROR(ROUND(Output_Final_PCLs!O46,0),"##BLANK")</f>
        <v>102</v>
      </c>
      <c r="AA95" s="61">
        <f>IFERROR(ROUND(Output_Final_PCLs!P46,0),"##BLANK")</f>
        <v>95</v>
      </c>
      <c r="AB95" s="61">
        <f>IFERROR(ROUND(Output_Final_PCLs!Q46,0),"##BLANK")</f>
        <v>88</v>
      </c>
      <c r="AC95" s="61">
        <f>IFERROR(ROUND(Output_Final_PCLs!R46,0),"##BLANK")</f>
        <v>81</v>
      </c>
    </row>
    <row r="96" spans="2:29" s="24" customFormat="1" ht="15">
      <c r="B96" s="56" t="s">
        <v>117</v>
      </c>
      <c r="C96" s="56" t="str">
        <f>_xlfn.XLOOKUP($B96,FD_Lists!$B$4:$B$25,FD_Lists!C$4:C$25)</f>
        <v>Thames Water</v>
      </c>
      <c r="D96" s="56" t="str">
        <f>_xlfn.XLOOKUP($B96,FD_Lists!$B$4:$B$25,FD_Lists!D$4:D$25)</f>
        <v>England</v>
      </c>
      <c r="E96" s="56" t="str">
        <f>_xlfn.XLOOKUP($B96,FD_Lists!$B$4:$B$25,FD_Lists!E$4:E$25)</f>
        <v>Company</v>
      </c>
      <c r="F96" s="56" t="str">
        <f>_xlfn.XLOOKUP($B96,FD_Lists!$B$4:$B$25,FD_Lists!F$4:F$25)</f>
        <v>WaSC</v>
      </c>
      <c r="G96" s="56" t="s">
        <v>127</v>
      </c>
      <c r="H96" s="4" t="s">
        <v>108</v>
      </c>
      <c r="I96" s="7" t="str">
        <f t="shared" si="1"/>
        <v>TMSC_OUT5_05_J_PR24_OFWAT</v>
      </c>
      <c r="J96" s="55" t="s">
        <v>309</v>
      </c>
      <c r="K96" s="55" t="s">
        <v>312</v>
      </c>
      <c r="L96" s="55" t="s">
        <v>139</v>
      </c>
      <c r="M96" s="18" t="s">
        <v>109</v>
      </c>
      <c r="N96" s="18" t="s">
        <v>83</v>
      </c>
      <c r="O96" s="55">
        <v>0</v>
      </c>
      <c r="P96" s="7" t="s">
        <v>186</v>
      </c>
      <c r="Q96" s="7" t="s">
        <v>186</v>
      </c>
      <c r="R96" s="7" t="s">
        <v>186</v>
      </c>
      <c r="S96" s="7" t="s">
        <v>186</v>
      </c>
      <c r="T96" s="7" t="s">
        <v>186</v>
      </c>
      <c r="U96" s="7" t="s">
        <v>186</v>
      </c>
      <c r="V96" s="7" t="s">
        <v>186</v>
      </c>
      <c r="W96" s="7" t="s">
        <v>186</v>
      </c>
      <c r="X96" s="61">
        <f>IFERROR(ROUND(Output_Final_PCLs!M47,0),"##BLANK")</f>
        <v>290</v>
      </c>
      <c r="Y96" s="61">
        <f>IFERROR(ROUND(Output_Final_PCLs!N47,0),"##BLANK")</f>
        <v>273</v>
      </c>
      <c r="Z96" s="61">
        <f>IFERROR(ROUND(Output_Final_PCLs!O47,0),"##BLANK")</f>
        <v>255</v>
      </c>
      <c r="AA96" s="61">
        <f>IFERROR(ROUND(Output_Final_PCLs!P47,0),"##BLANK")</f>
        <v>238</v>
      </c>
      <c r="AB96" s="61">
        <f>IFERROR(ROUND(Output_Final_PCLs!Q47,0),"##BLANK")</f>
        <v>220</v>
      </c>
      <c r="AC96" s="61">
        <f>IFERROR(ROUND(Output_Final_PCLs!R47,0),"##BLANK")</f>
        <v>203</v>
      </c>
    </row>
    <row r="97" spans="2:29" s="24" customFormat="1" ht="15">
      <c r="B97" s="56" t="s">
        <v>118</v>
      </c>
      <c r="C97" s="56" t="str">
        <f>_xlfn.XLOOKUP($B97,FD_Lists!$B$4:$B$25,FD_Lists!C$4:C$25)</f>
        <v xml:space="preserve">United Utilities </v>
      </c>
      <c r="D97" s="56" t="str">
        <f>_xlfn.XLOOKUP($B97,FD_Lists!$B$4:$B$25,FD_Lists!D$4:D$25)</f>
        <v>England</v>
      </c>
      <c r="E97" s="56" t="str">
        <f>_xlfn.XLOOKUP($B97,FD_Lists!$B$4:$B$25,FD_Lists!E$4:E$25)</f>
        <v>Company</v>
      </c>
      <c r="F97" s="56" t="str">
        <f>_xlfn.XLOOKUP($B97,FD_Lists!$B$4:$B$25,FD_Lists!F$4:F$25)</f>
        <v>WaSC</v>
      </c>
      <c r="G97" s="56" t="s">
        <v>127</v>
      </c>
      <c r="H97" s="4" t="s">
        <v>108</v>
      </c>
      <c r="I97" s="7" t="str">
        <f t="shared" si="1"/>
        <v>NWTC_OUT5_05_J_PR24_OFWAT</v>
      </c>
      <c r="J97" s="55" t="s">
        <v>309</v>
      </c>
      <c r="K97" s="55" t="s">
        <v>312</v>
      </c>
      <c r="L97" s="55" t="s">
        <v>139</v>
      </c>
      <c r="M97" s="18" t="s">
        <v>109</v>
      </c>
      <c r="N97" s="18" t="s">
        <v>83</v>
      </c>
      <c r="O97" s="55">
        <v>0</v>
      </c>
      <c r="P97" s="7" t="s">
        <v>186</v>
      </c>
      <c r="Q97" s="7" t="s">
        <v>186</v>
      </c>
      <c r="R97" s="7" t="s">
        <v>186</v>
      </c>
      <c r="S97" s="7" t="s">
        <v>186</v>
      </c>
      <c r="T97" s="7" t="s">
        <v>186</v>
      </c>
      <c r="U97" s="7" t="s">
        <v>186</v>
      </c>
      <c r="V97" s="7" t="s">
        <v>186</v>
      </c>
      <c r="W97" s="7" t="s">
        <v>186</v>
      </c>
      <c r="X97" s="61">
        <f>IFERROR(ROUND(Output_Final_PCLs!M48,0),"##BLANK")</f>
        <v>206</v>
      </c>
      <c r="Y97" s="61">
        <f>IFERROR(ROUND(Output_Final_PCLs!N48,0),"##BLANK")</f>
        <v>193</v>
      </c>
      <c r="Z97" s="61">
        <f>IFERROR(ROUND(Output_Final_PCLs!O48,0),"##BLANK")</f>
        <v>181</v>
      </c>
      <c r="AA97" s="61">
        <f>IFERROR(ROUND(Output_Final_PCLs!P48,0),"##BLANK")</f>
        <v>169</v>
      </c>
      <c r="AB97" s="61">
        <f>IFERROR(ROUND(Output_Final_PCLs!Q48,0),"##BLANK")</f>
        <v>156</v>
      </c>
      <c r="AC97" s="61">
        <f>IFERROR(ROUND(Output_Final_PCLs!R48,0),"##BLANK")</f>
        <v>144</v>
      </c>
    </row>
    <row r="98" spans="2:29" s="24" customFormat="1" ht="15">
      <c r="B98" s="56" t="s">
        <v>119</v>
      </c>
      <c r="C98" s="56" t="str">
        <f>_xlfn.XLOOKUP($B98,FD_Lists!$B$4:$B$25,FD_Lists!C$4:C$25)</f>
        <v>Wessex Water</v>
      </c>
      <c r="D98" s="56" t="str">
        <f>_xlfn.XLOOKUP($B98,FD_Lists!$B$4:$B$25,FD_Lists!D$4:D$25)</f>
        <v>England</v>
      </c>
      <c r="E98" s="56" t="str">
        <f>_xlfn.XLOOKUP($B98,FD_Lists!$B$4:$B$25,FD_Lists!E$4:E$25)</f>
        <v>Company</v>
      </c>
      <c r="F98" s="56" t="str">
        <f>_xlfn.XLOOKUP($B98,FD_Lists!$B$4:$B$25,FD_Lists!F$4:F$25)</f>
        <v>WaSC</v>
      </c>
      <c r="G98" s="56" t="s">
        <v>127</v>
      </c>
      <c r="H98" s="4" t="s">
        <v>108</v>
      </c>
      <c r="I98" s="7" t="str">
        <f t="shared" si="1"/>
        <v>WSXC_OUT5_05_J_PR24_OFWAT</v>
      </c>
      <c r="J98" s="55" t="s">
        <v>309</v>
      </c>
      <c r="K98" s="55" t="s">
        <v>312</v>
      </c>
      <c r="L98" s="55" t="s">
        <v>139</v>
      </c>
      <c r="M98" s="18" t="s">
        <v>109</v>
      </c>
      <c r="N98" s="18" t="s">
        <v>83</v>
      </c>
      <c r="O98" s="55">
        <v>0</v>
      </c>
      <c r="P98" s="7" t="s">
        <v>186</v>
      </c>
      <c r="Q98" s="7" t="s">
        <v>186</v>
      </c>
      <c r="R98" s="7" t="s">
        <v>186</v>
      </c>
      <c r="S98" s="7" t="s">
        <v>186</v>
      </c>
      <c r="T98" s="7" t="s">
        <v>186</v>
      </c>
      <c r="U98" s="7" t="s">
        <v>186</v>
      </c>
      <c r="V98" s="7" t="s">
        <v>186</v>
      </c>
      <c r="W98" s="7" t="s">
        <v>186</v>
      </c>
      <c r="X98" s="61">
        <f>IFERROR(ROUND(Output_Final_PCLs!M49,0),"##BLANK")</f>
        <v>102</v>
      </c>
      <c r="Y98" s="61">
        <f>IFERROR(ROUND(Output_Final_PCLs!N49,0),"##BLANK")</f>
        <v>96</v>
      </c>
      <c r="Z98" s="61">
        <f>IFERROR(ROUND(Output_Final_PCLs!O49,0),"##BLANK")</f>
        <v>90</v>
      </c>
      <c r="AA98" s="61">
        <f>IFERROR(ROUND(Output_Final_PCLs!P49,0),"##BLANK")</f>
        <v>84</v>
      </c>
      <c r="AB98" s="61">
        <f>IFERROR(ROUND(Output_Final_PCLs!Q49,0),"##BLANK")</f>
        <v>78</v>
      </c>
      <c r="AC98" s="61">
        <f>IFERROR(ROUND(Output_Final_PCLs!R49,0),"##BLANK")</f>
        <v>71</v>
      </c>
    </row>
    <row r="99" spans="2:29" s="24" customFormat="1" ht="15">
      <c r="B99" s="56" t="s">
        <v>120</v>
      </c>
      <c r="C99" s="56" t="str">
        <f>_xlfn.XLOOKUP($B99,FD_Lists!$B$4:$B$25,FD_Lists!C$4:C$25)</f>
        <v>Yorkshire Water</v>
      </c>
      <c r="D99" s="56" t="str">
        <f>_xlfn.XLOOKUP($B99,FD_Lists!$B$4:$B$25,FD_Lists!D$4:D$25)</f>
        <v>England</v>
      </c>
      <c r="E99" s="56" t="str">
        <f>_xlfn.XLOOKUP($B99,FD_Lists!$B$4:$B$25,FD_Lists!E$4:E$25)</f>
        <v>Company</v>
      </c>
      <c r="F99" s="56" t="str">
        <f>_xlfn.XLOOKUP($B99,FD_Lists!$B$4:$B$25,FD_Lists!F$4:F$25)</f>
        <v>WaSC</v>
      </c>
      <c r="G99" s="56" t="s">
        <v>127</v>
      </c>
      <c r="H99" s="4" t="s">
        <v>108</v>
      </c>
      <c r="I99" s="7" t="str">
        <f t="shared" si="1"/>
        <v>YKYC_OUT5_05_J_PR24_OFWAT</v>
      </c>
      <c r="J99" s="55" t="s">
        <v>309</v>
      </c>
      <c r="K99" s="55" t="s">
        <v>312</v>
      </c>
      <c r="L99" s="55" t="s">
        <v>139</v>
      </c>
      <c r="M99" s="18" t="s">
        <v>109</v>
      </c>
      <c r="N99" s="18" t="s">
        <v>83</v>
      </c>
      <c r="O99" s="55">
        <v>0</v>
      </c>
      <c r="P99" s="7" t="s">
        <v>186</v>
      </c>
      <c r="Q99" s="7" t="s">
        <v>186</v>
      </c>
      <c r="R99" s="7" t="s">
        <v>186</v>
      </c>
      <c r="S99" s="7" t="s">
        <v>186</v>
      </c>
      <c r="T99" s="7" t="s">
        <v>186</v>
      </c>
      <c r="U99" s="7" t="s">
        <v>186</v>
      </c>
      <c r="V99" s="7" t="s">
        <v>186</v>
      </c>
      <c r="W99" s="7" t="s">
        <v>186</v>
      </c>
      <c r="X99" s="61">
        <f>IFERROR(ROUND(Output_Final_PCLs!M50,0),"##BLANK")</f>
        <v>139</v>
      </c>
      <c r="Y99" s="61">
        <f>IFERROR(ROUND(Output_Final_PCLs!N50,0),"##BLANK")</f>
        <v>131</v>
      </c>
      <c r="Z99" s="61">
        <f>IFERROR(ROUND(Output_Final_PCLs!O50,0),"##BLANK")</f>
        <v>122</v>
      </c>
      <c r="AA99" s="61">
        <f>IFERROR(ROUND(Output_Final_PCLs!P50,0),"##BLANK")</f>
        <v>114</v>
      </c>
      <c r="AB99" s="61">
        <f>IFERROR(ROUND(Output_Final_PCLs!Q50,0),"##BLANK")</f>
        <v>106</v>
      </c>
      <c r="AC99" s="61">
        <f>IFERROR(ROUND(Output_Final_PCLs!R50,0),"##BLANK")</f>
        <v>97</v>
      </c>
    </row>
    <row r="100" spans="2:29" s="24" customFormat="1" ht="15">
      <c r="B100" s="56" t="s">
        <v>142</v>
      </c>
      <c r="C100" s="56" t="str">
        <f>_xlfn.XLOOKUP($B100,FD_Lists!$B$4:$B$25,FD_Lists!C$4:C$25)</f>
        <v>Affinity Water</v>
      </c>
      <c r="D100" s="56" t="str">
        <f>_xlfn.XLOOKUP($B100,FD_Lists!$B$4:$B$25,FD_Lists!D$4:D$25)</f>
        <v>England</v>
      </c>
      <c r="E100" s="56" t="str">
        <f>_xlfn.XLOOKUP($B100,FD_Lists!$B$4:$B$25,FD_Lists!E$4:E$25)</f>
        <v>Company</v>
      </c>
      <c r="F100" s="56" t="str">
        <f>_xlfn.XLOOKUP($B100,FD_Lists!$B$4:$B$25,FD_Lists!F$4:F$25)</f>
        <v>WoC</v>
      </c>
      <c r="G100" s="56" t="s">
        <v>127</v>
      </c>
      <c r="H100" s="4" t="s">
        <v>108</v>
      </c>
      <c r="I100" s="7" t="str">
        <f t="shared" si="1"/>
        <v>AFWC_OUT5_05_J_PR24_OFWAT</v>
      </c>
      <c r="J100" s="55" t="s">
        <v>309</v>
      </c>
      <c r="K100" s="55" t="s">
        <v>312</v>
      </c>
      <c r="L100" s="55" t="s">
        <v>139</v>
      </c>
      <c r="M100" s="18" t="s">
        <v>109</v>
      </c>
      <c r="N100" s="18" t="s">
        <v>83</v>
      </c>
      <c r="O100" s="55">
        <v>0</v>
      </c>
      <c r="P100" s="7" t="s">
        <v>186</v>
      </c>
      <c r="Q100" s="7" t="s">
        <v>186</v>
      </c>
      <c r="R100" s="7" t="s">
        <v>186</v>
      </c>
      <c r="S100" s="7" t="s">
        <v>186</v>
      </c>
      <c r="T100" s="7" t="s">
        <v>186</v>
      </c>
      <c r="U100" s="7" t="s">
        <v>186</v>
      </c>
      <c r="V100" s="7" t="s">
        <v>186</v>
      </c>
      <c r="W100" s="7" t="s">
        <v>186</v>
      </c>
      <c r="X100" s="61" t="str">
        <f>IFERROR(ROUND(Output_Final_PCLs!M51,0),"##BLANK")</f>
        <v>##BLANK</v>
      </c>
      <c r="Y100" s="61" t="str">
        <f>IFERROR(ROUND(Output_Final_PCLs!N51,0),"##BLANK")</f>
        <v>##BLANK</v>
      </c>
      <c r="Z100" s="61" t="str">
        <f>IFERROR(ROUND(Output_Final_PCLs!O51,0),"##BLANK")</f>
        <v>##BLANK</v>
      </c>
      <c r="AA100" s="61" t="str">
        <f>IFERROR(ROUND(Output_Final_PCLs!P51,0),"##BLANK")</f>
        <v>##BLANK</v>
      </c>
      <c r="AB100" s="61" t="str">
        <f>IFERROR(ROUND(Output_Final_PCLs!Q51,0),"##BLANK")</f>
        <v>##BLANK</v>
      </c>
      <c r="AC100" s="61" t="str">
        <f>IFERROR(ROUND(Output_Final_PCLs!R51,0),"##BLANK")</f>
        <v>##BLANK</v>
      </c>
    </row>
    <row r="101" spans="2:29" s="24" customFormat="1" ht="15">
      <c r="B101" s="56" t="s">
        <v>143</v>
      </c>
      <c r="C101" s="56" t="str">
        <f>_xlfn.XLOOKUP($B101,FD_Lists!$B$4:$B$25,FD_Lists!C$4:C$25)</f>
        <v>Portsmouth Water</v>
      </c>
      <c r="D101" s="56" t="str">
        <f>_xlfn.XLOOKUP($B101,FD_Lists!$B$4:$B$25,FD_Lists!D$4:D$25)</f>
        <v>England</v>
      </c>
      <c r="E101" s="56" t="str">
        <f>_xlfn.XLOOKUP($B101,FD_Lists!$B$4:$B$25,FD_Lists!E$4:E$25)</f>
        <v>Company</v>
      </c>
      <c r="F101" s="56" t="str">
        <f>_xlfn.XLOOKUP($B101,FD_Lists!$B$4:$B$25,FD_Lists!F$4:F$25)</f>
        <v>WoC</v>
      </c>
      <c r="G101" s="56" t="s">
        <v>127</v>
      </c>
      <c r="H101" s="4" t="s">
        <v>108</v>
      </c>
      <c r="I101" s="7" t="str">
        <f t="shared" si="1"/>
        <v>PRTC_OUT5_05_J_PR24_OFWAT</v>
      </c>
      <c r="J101" s="55" t="s">
        <v>309</v>
      </c>
      <c r="K101" s="55" t="s">
        <v>312</v>
      </c>
      <c r="L101" s="55" t="s">
        <v>139</v>
      </c>
      <c r="M101" s="18" t="s">
        <v>109</v>
      </c>
      <c r="N101" s="18" t="s">
        <v>83</v>
      </c>
      <c r="O101" s="55">
        <v>0</v>
      </c>
      <c r="P101" s="7" t="s">
        <v>186</v>
      </c>
      <c r="Q101" s="7" t="s">
        <v>186</v>
      </c>
      <c r="R101" s="7" t="s">
        <v>186</v>
      </c>
      <c r="S101" s="7" t="s">
        <v>186</v>
      </c>
      <c r="T101" s="7" t="s">
        <v>186</v>
      </c>
      <c r="U101" s="7" t="s">
        <v>186</v>
      </c>
      <c r="V101" s="7" t="s">
        <v>186</v>
      </c>
      <c r="W101" s="7" t="s">
        <v>186</v>
      </c>
      <c r="X101" s="61" t="str">
        <f>IFERROR(ROUND(Output_Final_PCLs!M52,0),"##BLANK")</f>
        <v>##BLANK</v>
      </c>
      <c r="Y101" s="61" t="str">
        <f>IFERROR(ROUND(Output_Final_PCLs!N52,0),"##BLANK")</f>
        <v>##BLANK</v>
      </c>
      <c r="Z101" s="61" t="str">
        <f>IFERROR(ROUND(Output_Final_PCLs!O52,0),"##BLANK")</f>
        <v>##BLANK</v>
      </c>
      <c r="AA101" s="61" t="str">
        <f>IFERROR(ROUND(Output_Final_PCLs!P52,0),"##BLANK")</f>
        <v>##BLANK</v>
      </c>
      <c r="AB101" s="61" t="str">
        <f>IFERROR(ROUND(Output_Final_PCLs!Q52,0),"##BLANK")</f>
        <v>##BLANK</v>
      </c>
      <c r="AC101" s="61" t="str">
        <f>IFERROR(ROUND(Output_Final_PCLs!R52,0),"##BLANK")</f>
        <v>##BLANK</v>
      </c>
    </row>
    <row r="102" spans="2:29" s="24" customFormat="1" ht="15">
      <c r="B102" s="56" t="s">
        <v>144</v>
      </c>
      <c r="C102" s="56" t="str">
        <f>_xlfn.XLOOKUP($B102,FD_Lists!$B$4:$B$25,FD_Lists!C$4:C$25)</f>
        <v>South East Water</v>
      </c>
      <c r="D102" s="56" t="str">
        <f>_xlfn.XLOOKUP($B102,FD_Lists!$B$4:$B$25,FD_Lists!D$4:D$25)</f>
        <v>England</v>
      </c>
      <c r="E102" s="56" t="str">
        <f>_xlfn.XLOOKUP($B102,FD_Lists!$B$4:$B$25,FD_Lists!E$4:E$25)</f>
        <v>Company</v>
      </c>
      <c r="F102" s="56" t="str">
        <f>_xlfn.XLOOKUP($B102,FD_Lists!$B$4:$B$25,FD_Lists!F$4:F$25)</f>
        <v>WoC</v>
      </c>
      <c r="G102" s="56" t="s">
        <v>127</v>
      </c>
      <c r="H102" s="4" t="s">
        <v>108</v>
      </c>
      <c r="I102" s="7" t="str">
        <f t="shared" si="1"/>
        <v>SEWC_OUT5_05_J_PR24_OFWAT</v>
      </c>
      <c r="J102" s="55" t="s">
        <v>309</v>
      </c>
      <c r="K102" s="55" t="s">
        <v>312</v>
      </c>
      <c r="L102" s="55" t="s">
        <v>139</v>
      </c>
      <c r="M102" s="18" t="s">
        <v>109</v>
      </c>
      <c r="N102" s="18" t="s">
        <v>83</v>
      </c>
      <c r="O102" s="55">
        <v>0</v>
      </c>
      <c r="P102" s="7" t="s">
        <v>186</v>
      </c>
      <c r="Q102" s="7" t="s">
        <v>186</v>
      </c>
      <c r="R102" s="7" t="s">
        <v>186</v>
      </c>
      <c r="S102" s="7" t="s">
        <v>186</v>
      </c>
      <c r="T102" s="7" t="s">
        <v>186</v>
      </c>
      <c r="U102" s="7" t="s">
        <v>186</v>
      </c>
      <c r="V102" s="7" t="s">
        <v>186</v>
      </c>
      <c r="W102" s="7" t="s">
        <v>186</v>
      </c>
      <c r="X102" s="61" t="str">
        <f>IFERROR(ROUND(Output_Final_PCLs!M53,0),"##BLANK")</f>
        <v>##BLANK</v>
      </c>
      <c r="Y102" s="61" t="str">
        <f>IFERROR(ROUND(Output_Final_PCLs!N53,0),"##BLANK")</f>
        <v>##BLANK</v>
      </c>
      <c r="Z102" s="61" t="str">
        <f>IFERROR(ROUND(Output_Final_PCLs!O53,0),"##BLANK")</f>
        <v>##BLANK</v>
      </c>
      <c r="AA102" s="61" t="str">
        <f>IFERROR(ROUND(Output_Final_PCLs!P53,0),"##BLANK")</f>
        <v>##BLANK</v>
      </c>
      <c r="AB102" s="61" t="str">
        <f>IFERROR(ROUND(Output_Final_PCLs!Q53,0),"##BLANK")</f>
        <v>##BLANK</v>
      </c>
      <c r="AC102" s="61" t="str">
        <f>IFERROR(ROUND(Output_Final_PCLs!R53,0),"##BLANK")</f>
        <v>##BLANK</v>
      </c>
    </row>
    <row r="103" spans="2:29" s="24" customFormat="1" ht="15">
      <c r="B103" s="56" t="s">
        <v>145</v>
      </c>
      <c r="C103" s="56" t="str">
        <f>_xlfn.XLOOKUP($B103,FD_Lists!$B$4:$B$25,FD_Lists!C$4:C$25)</f>
        <v>South Staffordshire Water</v>
      </c>
      <c r="D103" s="56" t="str">
        <f>_xlfn.XLOOKUP($B103,FD_Lists!$B$4:$B$25,FD_Lists!D$4:D$25)</f>
        <v>England</v>
      </c>
      <c r="E103" s="56" t="str">
        <f>_xlfn.XLOOKUP($B103,FD_Lists!$B$4:$B$25,FD_Lists!E$4:E$25)</f>
        <v>Company</v>
      </c>
      <c r="F103" s="56" t="str">
        <f>_xlfn.XLOOKUP($B103,FD_Lists!$B$4:$B$25,FD_Lists!F$4:F$25)</f>
        <v>WoC</v>
      </c>
      <c r="G103" s="56" t="s">
        <v>127</v>
      </c>
      <c r="H103" s="4" t="s">
        <v>108</v>
      </c>
      <c r="I103" s="7" t="str">
        <f t="shared" si="1"/>
        <v>SSCC_OUT5_05_J_PR24_OFWAT</v>
      </c>
      <c r="J103" s="55" t="s">
        <v>309</v>
      </c>
      <c r="K103" s="55" t="s">
        <v>312</v>
      </c>
      <c r="L103" s="55" t="s">
        <v>139</v>
      </c>
      <c r="M103" s="18" t="s">
        <v>109</v>
      </c>
      <c r="N103" s="18" t="s">
        <v>83</v>
      </c>
      <c r="O103" s="55">
        <v>0</v>
      </c>
      <c r="P103" s="7" t="s">
        <v>186</v>
      </c>
      <c r="Q103" s="7" t="s">
        <v>186</v>
      </c>
      <c r="R103" s="7" t="s">
        <v>186</v>
      </c>
      <c r="S103" s="7" t="s">
        <v>186</v>
      </c>
      <c r="T103" s="7" t="s">
        <v>186</v>
      </c>
      <c r="U103" s="7" t="s">
        <v>186</v>
      </c>
      <c r="V103" s="7" t="s">
        <v>186</v>
      </c>
      <c r="W103" s="7" t="s">
        <v>186</v>
      </c>
      <c r="X103" s="61" t="str">
        <f>IFERROR(ROUND(Output_Final_PCLs!M54,0),"##BLANK")</f>
        <v>##BLANK</v>
      </c>
      <c r="Y103" s="61" t="str">
        <f>IFERROR(ROUND(Output_Final_PCLs!N54,0),"##BLANK")</f>
        <v>##BLANK</v>
      </c>
      <c r="Z103" s="61" t="str">
        <f>IFERROR(ROUND(Output_Final_PCLs!O54,0),"##BLANK")</f>
        <v>##BLANK</v>
      </c>
      <c r="AA103" s="61" t="str">
        <f>IFERROR(ROUND(Output_Final_PCLs!P54,0),"##BLANK")</f>
        <v>##BLANK</v>
      </c>
      <c r="AB103" s="61" t="str">
        <f>IFERROR(ROUND(Output_Final_PCLs!Q54,0),"##BLANK")</f>
        <v>##BLANK</v>
      </c>
      <c r="AC103" s="61" t="str">
        <f>IFERROR(ROUND(Output_Final_PCLs!R54,0),"##BLANK")</f>
        <v>##BLANK</v>
      </c>
    </row>
    <row r="104" spans="2:29" s="24" customFormat="1" ht="15">
      <c r="B104" s="56" t="s">
        <v>146</v>
      </c>
      <c r="C104" s="56" t="str">
        <f>_xlfn.XLOOKUP($B104,FD_Lists!$B$4:$B$25,FD_Lists!C$4:C$25)</f>
        <v>SES Water</v>
      </c>
      <c r="D104" s="56" t="str">
        <f>_xlfn.XLOOKUP($B104,FD_Lists!$B$4:$B$25,FD_Lists!D$4:D$25)</f>
        <v>England</v>
      </c>
      <c r="E104" s="56" t="str">
        <f>_xlfn.XLOOKUP($B104,FD_Lists!$B$4:$B$25,FD_Lists!E$4:E$25)</f>
        <v>Company</v>
      </c>
      <c r="F104" s="56" t="str">
        <f>_xlfn.XLOOKUP($B104,FD_Lists!$B$4:$B$25,FD_Lists!F$4:F$25)</f>
        <v>WoC</v>
      </c>
      <c r="G104" s="56" t="s">
        <v>127</v>
      </c>
      <c r="H104" s="4" t="s">
        <v>108</v>
      </c>
      <c r="I104" s="7" t="str">
        <f t="shared" ref="I104:I106" si="2">B104&amp;H104</f>
        <v>SESC_OUT5_05_J_PR24_OFWAT</v>
      </c>
      <c r="J104" s="55" t="s">
        <v>309</v>
      </c>
      <c r="K104" s="55" t="s">
        <v>312</v>
      </c>
      <c r="L104" s="55" t="s">
        <v>139</v>
      </c>
      <c r="M104" s="18" t="s">
        <v>109</v>
      </c>
      <c r="N104" s="18" t="s">
        <v>83</v>
      </c>
      <c r="O104" s="55">
        <v>0</v>
      </c>
      <c r="P104" s="7" t="s">
        <v>186</v>
      </c>
      <c r="Q104" s="7" t="s">
        <v>186</v>
      </c>
      <c r="R104" s="7" t="s">
        <v>186</v>
      </c>
      <c r="S104" s="7" t="s">
        <v>186</v>
      </c>
      <c r="T104" s="7" t="s">
        <v>186</v>
      </c>
      <c r="U104" s="7" t="s">
        <v>186</v>
      </c>
      <c r="V104" s="7" t="s">
        <v>186</v>
      </c>
      <c r="W104" s="7" t="s">
        <v>186</v>
      </c>
      <c r="X104" s="61" t="str">
        <f>IFERROR(ROUND(Output_Final_PCLs!M55,0),"##BLANK")</f>
        <v>##BLANK</v>
      </c>
      <c r="Y104" s="61" t="str">
        <f>IFERROR(ROUND(Output_Final_PCLs!N55,0),"##BLANK")</f>
        <v>##BLANK</v>
      </c>
      <c r="Z104" s="61" t="str">
        <f>IFERROR(ROUND(Output_Final_PCLs!O55,0),"##BLANK")</f>
        <v>##BLANK</v>
      </c>
      <c r="AA104" s="61" t="str">
        <f>IFERROR(ROUND(Output_Final_PCLs!P55,0),"##BLANK")</f>
        <v>##BLANK</v>
      </c>
      <c r="AB104" s="61" t="str">
        <f>IFERROR(ROUND(Output_Final_PCLs!Q55,0),"##BLANK")</f>
        <v>##BLANK</v>
      </c>
      <c r="AC104" s="61" t="str">
        <f>IFERROR(ROUND(Output_Final_PCLs!R55,0),"##BLANK")</f>
        <v>##BLANK</v>
      </c>
    </row>
    <row r="105" spans="2:29" s="24" customFormat="1" ht="15">
      <c r="B105" s="56" t="s">
        <v>114</v>
      </c>
      <c r="C105" s="56" t="str">
        <f>_xlfn.XLOOKUP($B105,FD_Lists!$B$4:$B$25,FD_Lists!C$4:C$25)</f>
        <v>South West Water</v>
      </c>
      <c r="D105" s="56" t="str">
        <f>_xlfn.XLOOKUP($B105,FD_Lists!$B$4:$B$25,FD_Lists!D$4:D$25)</f>
        <v>England</v>
      </c>
      <c r="E105" s="56" t="str">
        <f>_xlfn.XLOOKUP($B105,FD_Lists!$B$4:$B$25,FD_Lists!E$4:E$25)</f>
        <v>Company</v>
      </c>
      <c r="F105" s="56" t="str">
        <f>_xlfn.XLOOKUP($B105,FD_Lists!$B$4:$B$25,FD_Lists!F$4:F$25)</f>
        <v>WaSC</v>
      </c>
      <c r="G105" s="56" t="s">
        <v>127</v>
      </c>
      <c r="H105" s="4" t="s">
        <v>108</v>
      </c>
      <c r="I105" s="7" t="str">
        <f t="shared" si="2"/>
        <v>SWBC_OUT5_05_J_PR24_OFWAT</v>
      </c>
      <c r="J105" s="55" t="s">
        <v>309</v>
      </c>
      <c r="K105" s="55" t="s">
        <v>312</v>
      </c>
      <c r="L105" s="55" t="s">
        <v>139</v>
      </c>
      <c r="M105" s="18" t="s">
        <v>109</v>
      </c>
      <c r="N105" s="18" t="s">
        <v>83</v>
      </c>
      <c r="O105" s="55">
        <v>0</v>
      </c>
      <c r="P105" s="7" t="s">
        <v>186</v>
      </c>
      <c r="Q105" s="7" t="s">
        <v>186</v>
      </c>
      <c r="R105" s="7" t="s">
        <v>186</v>
      </c>
      <c r="S105" s="7" t="s">
        <v>186</v>
      </c>
      <c r="T105" s="7" t="s">
        <v>186</v>
      </c>
      <c r="U105" s="7" t="s">
        <v>186</v>
      </c>
      <c r="V105" s="7" t="s">
        <v>186</v>
      </c>
      <c r="W105" s="7" t="s">
        <v>186</v>
      </c>
      <c r="X105" s="61">
        <f>IFERROR(ROUND(Output_Final_PCLs!M56,0),"##BLANK")</f>
        <v>60</v>
      </c>
      <c r="Y105" s="61">
        <f>IFERROR(ROUND(Output_Final_PCLs!N56,0),"##BLANK")</f>
        <v>57</v>
      </c>
      <c r="Z105" s="61">
        <f>IFERROR(ROUND(Output_Final_PCLs!O56,0),"##BLANK")</f>
        <v>53</v>
      </c>
      <c r="AA105" s="61">
        <f>IFERROR(ROUND(Output_Final_PCLs!P56,0),"##BLANK")</f>
        <v>50</v>
      </c>
      <c r="AB105" s="61">
        <f>IFERROR(ROUND(Output_Final_PCLs!Q56,0),"##BLANK")</f>
        <v>46</v>
      </c>
      <c r="AC105" s="61">
        <f>IFERROR(ROUND(Output_Final_PCLs!R56,0),"##BLANK")</f>
        <v>42</v>
      </c>
    </row>
    <row r="106" spans="2:29" s="24" customFormat="1" ht="15">
      <c r="B106" s="56" t="s">
        <v>147</v>
      </c>
      <c r="C106" s="56" t="str">
        <f>_xlfn.XLOOKUP($B106,FD_Lists!$B$4:$B$25,FD_Lists!C$4:C$25)</f>
        <v>Bristol Water</v>
      </c>
      <c r="D106" s="56" t="str">
        <f>_xlfn.XLOOKUP($B106,FD_Lists!$B$4:$B$25,FD_Lists!D$4:D$25)</f>
        <v>England</v>
      </c>
      <c r="E106" s="56" t="str">
        <f>_xlfn.XLOOKUP($B106,FD_Lists!$B$4:$B$25,FD_Lists!E$4:E$25)</f>
        <v>Company</v>
      </c>
      <c r="F106" s="56" t="str">
        <f>_xlfn.XLOOKUP($B106,FD_Lists!$B$4:$B$25,FD_Lists!F$4:F$25)</f>
        <v>WoC</v>
      </c>
      <c r="G106" s="56" t="s">
        <v>127</v>
      </c>
      <c r="H106" s="4" t="s">
        <v>108</v>
      </c>
      <c r="I106" s="7" t="str">
        <f t="shared" si="2"/>
        <v>BRLC_OUT5_05_J_PR24_OFWAT</v>
      </c>
      <c r="J106" s="55" t="s">
        <v>309</v>
      </c>
      <c r="K106" s="55" t="s">
        <v>312</v>
      </c>
      <c r="L106" s="55" t="s">
        <v>139</v>
      </c>
      <c r="M106" s="18" t="s">
        <v>109</v>
      </c>
      <c r="N106" s="18" t="s">
        <v>83</v>
      </c>
      <c r="O106" s="55">
        <v>0</v>
      </c>
      <c r="P106" s="7" t="s">
        <v>186</v>
      </c>
      <c r="Q106" s="7" t="s">
        <v>186</v>
      </c>
      <c r="R106" s="7" t="s">
        <v>186</v>
      </c>
      <c r="S106" s="7" t="s">
        <v>186</v>
      </c>
      <c r="T106" s="7" t="s">
        <v>186</v>
      </c>
      <c r="U106" s="7" t="s">
        <v>186</v>
      </c>
      <c r="V106" s="7" t="s">
        <v>186</v>
      </c>
      <c r="W106" s="7" t="s">
        <v>186</v>
      </c>
      <c r="X106" s="61" t="str">
        <f>IFERROR(ROUND(Output_Final_PCLs!M57,0),"##BLANK")</f>
        <v>##BLANK</v>
      </c>
      <c r="Y106" s="61" t="str">
        <f>IFERROR(ROUND(Output_Final_PCLs!N57,0),"##BLANK")</f>
        <v>##BLANK</v>
      </c>
      <c r="Z106" s="61" t="str">
        <f>IFERROR(ROUND(Output_Final_PCLs!O57,0),"##BLANK")</f>
        <v>##BLANK</v>
      </c>
      <c r="AA106" s="61" t="str">
        <f>IFERROR(ROUND(Output_Final_PCLs!P57,0),"##BLANK")</f>
        <v>##BLANK</v>
      </c>
      <c r="AB106" s="61" t="str">
        <f>IFERROR(ROUND(Output_Final_PCLs!Q57,0),"##BLANK")</f>
        <v>##BLANK</v>
      </c>
      <c r="AC106" s="61" t="str">
        <f>IFERROR(ROUND(Output_Final_PCLs!R57,0),"##BLANK")</f>
        <v>##BLANK</v>
      </c>
    </row>
    <row r="107" spans="2:29" s="24" customFormat="1" ht="15">
      <c r="B107" s="58" t="s">
        <v>80</v>
      </c>
      <c r="C107" s="18" t="str">
        <f>_xlfn.XLOOKUP($B107,FD_Lists!$B$4:$B$25,FD_Lists!C$4:C$25)</f>
        <v>Anglian Water</v>
      </c>
      <c r="D107" s="56" t="str">
        <f>_xlfn.XLOOKUP($B107,FD_Lists!$B$4:$B$25,FD_Lists!D$4:D$25)</f>
        <v>England</v>
      </c>
      <c r="E107" s="56" t="str">
        <f>_xlfn.XLOOKUP($B107,FD_Lists!$B$4:$B$25,FD_Lists!E$4:E$25)</f>
        <v>Company</v>
      </c>
      <c r="F107" s="56" t="str">
        <f>_xlfn.XLOOKUP($B107,FD_Lists!$B$4:$B$25,FD_Lists!F$4:F$25)</f>
        <v>WaSC</v>
      </c>
      <c r="G107" s="56" t="s">
        <v>127</v>
      </c>
      <c r="H107" s="18" t="s">
        <v>298</v>
      </c>
      <c r="I107" s="7" t="str">
        <f t="shared" ref="I107:I167" si="3">B107&amp;H107</f>
        <v>ANHPR24QA_PR24CA13_POL_OUT1</v>
      </c>
      <c r="J107" s="55" t="s">
        <v>309</v>
      </c>
      <c r="K107" s="55"/>
      <c r="L107" s="55" t="s">
        <v>139</v>
      </c>
      <c r="M107" s="18" t="s">
        <v>313</v>
      </c>
      <c r="N107" s="18" t="s">
        <v>83</v>
      </c>
      <c r="O107" s="55">
        <v>0</v>
      </c>
      <c r="P107" s="61" t="str">
        <f ca="1">CONCATENATE("[…]", TEXT(NOW(),"dd/mm/yyy hh:mm:ss"))</f>
        <v>[…]07/04/2026 09:48:12</v>
      </c>
      <c r="Q107" s="61" t="str">
        <f ca="1">CONCATENATE("[…]", TEXT(NOW(),"dd/mm/yyy hh:mm:ss"))</f>
        <v>[…]07/04/2026 09:48:12</v>
      </c>
      <c r="R107" s="61" t="str">
        <f t="shared" ref="R107:AC107" ca="1" si="4">CONCATENATE("[…]", TEXT(NOW(),"dd/mm/yyy hh:mm:ss"))</f>
        <v>[…]07/04/2026 09:48:12</v>
      </c>
      <c r="S107" s="61" t="str">
        <f t="shared" ca="1" si="4"/>
        <v>[…]07/04/2026 09:48:12</v>
      </c>
      <c r="T107" s="61" t="str">
        <f t="shared" ca="1" si="4"/>
        <v>[…]07/04/2026 09:48:12</v>
      </c>
      <c r="U107" s="61" t="str">
        <f t="shared" ca="1" si="4"/>
        <v>[…]07/04/2026 09:48:12</v>
      </c>
      <c r="V107" s="61" t="str">
        <f t="shared" ca="1" si="4"/>
        <v>[…]07/04/2026 09:48:12</v>
      </c>
      <c r="W107" s="61" t="str">
        <f t="shared" ca="1" si="4"/>
        <v>[…]07/04/2026 09:48:12</v>
      </c>
      <c r="X107" s="61" t="str">
        <f t="shared" ca="1" si="4"/>
        <v>[…]07/04/2026 09:48:12</v>
      </c>
      <c r="Y107" s="61" t="str">
        <f t="shared" ca="1" si="4"/>
        <v>[…]07/04/2026 09:48:12</v>
      </c>
      <c r="Z107" s="61" t="str">
        <f t="shared" ca="1" si="4"/>
        <v>[…]07/04/2026 09:48:12</v>
      </c>
      <c r="AA107" s="61" t="str">
        <f t="shared" ca="1" si="4"/>
        <v>[…]07/04/2026 09:48:12</v>
      </c>
      <c r="AB107" s="61" t="str">
        <f t="shared" ca="1" si="4"/>
        <v>[…]07/04/2026 09:48:12</v>
      </c>
      <c r="AC107" s="61" t="str">
        <f t="shared" ca="1" si="4"/>
        <v>[…]07/04/2026 09:48:12</v>
      </c>
    </row>
    <row r="108" spans="2:29" s="24" customFormat="1" ht="15">
      <c r="B108" s="56" t="s">
        <v>110</v>
      </c>
      <c r="C108" s="18" t="str">
        <f>_xlfn.XLOOKUP($B108,FD_Lists!$B$4:$B$25,FD_Lists!C$4:C$25)</f>
        <v>Dŵr Cymru</v>
      </c>
      <c r="D108" s="56" t="str">
        <f>_xlfn.XLOOKUP($B108,FD_Lists!$B$4:$B$25,FD_Lists!D$4:D$25)</f>
        <v>Wales</v>
      </c>
      <c r="E108" s="56" t="str">
        <f>_xlfn.XLOOKUP($B108,FD_Lists!$B$4:$B$25,FD_Lists!E$4:E$25)</f>
        <v>Company</v>
      </c>
      <c r="F108" s="56" t="str">
        <f>_xlfn.XLOOKUP($B108,FD_Lists!$B$4:$B$25,FD_Lists!F$4:F$25)</f>
        <v>WaSC</v>
      </c>
      <c r="G108" s="56" t="s">
        <v>127</v>
      </c>
      <c r="H108" s="18" t="s">
        <v>298</v>
      </c>
      <c r="I108" s="7" t="str">
        <f t="shared" si="3"/>
        <v>WSHPR24QA_PR24CA13_POL_OUT1</v>
      </c>
      <c r="J108" s="55" t="s">
        <v>309</v>
      </c>
      <c r="K108" s="55"/>
      <c r="L108" s="55" t="s">
        <v>139</v>
      </c>
      <c r="M108" s="18" t="s">
        <v>313</v>
      </c>
      <c r="N108" s="18" t="s">
        <v>83</v>
      </c>
      <c r="O108" s="55">
        <v>0</v>
      </c>
      <c r="P108" s="61" t="str">
        <f t="shared" ref="P108:AC123" ca="1" si="5">CONCATENATE("[…]", TEXT(NOW(),"dd/mm/yyy hh:mm:ss"))</f>
        <v>[…]07/04/2026 09:48:12</v>
      </c>
      <c r="Q108" s="61" t="str">
        <f t="shared" ca="1" si="5"/>
        <v>[…]07/04/2026 09:48:12</v>
      </c>
      <c r="R108" s="61" t="str">
        <f t="shared" ca="1" si="5"/>
        <v>[…]07/04/2026 09:48:12</v>
      </c>
      <c r="S108" s="61" t="str">
        <f t="shared" ca="1" si="5"/>
        <v>[…]07/04/2026 09:48:12</v>
      </c>
      <c r="T108" s="61" t="str">
        <f t="shared" ca="1" si="5"/>
        <v>[…]07/04/2026 09:48:12</v>
      </c>
      <c r="U108" s="61" t="str">
        <f t="shared" ca="1" si="5"/>
        <v>[…]07/04/2026 09:48:12</v>
      </c>
      <c r="V108" s="61" t="str">
        <f t="shared" ca="1" si="5"/>
        <v>[…]07/04/2026 09:48:12</v>
      </c>
      <c r="W108" s="61" t="str">
        <f t="shared" ca="1" si="5"/>
        <v>[…]07/04/2026 09:48:12</v>
      </c>
      <c r="X108" s="61" t="str">
        <f t="shared" ca="1" si="5"/>
        <v>[…]07/04/2026 09:48:12</v>
      </c>
      <c r="Y108" s="61" t="str">
        <f t="shared" ca="1" si="5"/>
        <v>[…]07/04/2026 09:48:12</v>
      </c>
      <c r="Z108" s="61" t="str">
        <f t="shared" ca="1" si="5"/>
        <v>[…]07/04/2026 09:48:12</v>
      </c>
      <c r="AA108" s="61" t="str">
        <f t="shared" ca="1" si="5"/>
        <v>[…]07/04/2026 09:48:12</v>
      </c>
      <c r="AB108" s="61" t="str">
        <f t="shared" ca="1" si="5"/>
        <v>[…]07/04/2026 09:48:12</v>
      </c>
      <c r="AC108" s="61" t="str">
        <f t="shared" ca="1" si="5"/>
        <v>[…]07/04/2026 09:48:12</v>
      </c>
    </row>
    <row r="109" spans="2:29" s="24" customFormat="1" ht="15">
      <c r="B109" s="56" t="s">
        <v>111</v>
      </c>
      <c r="C109" s="18" t="str">
        <f>_xlfn.XLOOKUP($B109,FD_Lists!$B$4:$B$25,FD_Lists!C$4:C$25)</f>
        <v>Hafren Dyfrdwy</v>
      </c>
      <c r="D109" s="56" t="str">
        <f>_xlfn.XLOOKUP($B109,FD_Lists!$B$4:$B$25,FD_Lists!D$4:D$25)</f>
        <v>Wales</v>
      </c>
      <c r="E109" s="56" t="str">
        <f>_xlfn.XLOOKUP($B109,FD_Lists!$B$4:$B$25,FD_Lists!E$4:E$25)</f>
        <v>Company</v>
      </c>
      <c r="F109" s="56" t="str">
        <f>_xlfn.XLOOKUP($B109,FD_Lists!$B$4:$B$25,FD_Lists!F$4:F$25)</f>
        <v>WaSC</v>
      </c>
      <c r="G109" s="56" t="s">
        <v>127</v>
      </c>
      <c r="H109" s="18" t="s">
        <v>298</v>
      </c>
      <c r="I109" s="7" t="str">
        <f t="shared" si="3"/>
        <v>HDDPR24QA_PR24CA13_POL_OUT1</v>
      </c>
      <c r="J109" s="55" t="s">
        <v>309</v>
      </c>
      <c r="K109" s="55"/>
      <c r="L109" s="55" t="s">
        <v>139</v>
      </c>
      <c r="M109" s="18" t="s">
        <v>313</v>
      </c>
      <c r="N109" s="18" t="s">
        <v>83</v>
      </c>
      <c r="O109" s="55">
        <v>0</v>
      </c>
      <c r="P109" s="61" t="str">
        <f t="shared" ca="1" si="5"/>
        <v>[…]07/04/2026 09:48:12</v>
      </c>
      <c r="Q109" s="61" t="str">
        <f t="shared" ca="1" si="5"/>
        <v>[…]07/04/2026 09:48:12</v>
      </c>
      <c r="R109" s="61" t="str">
        <f t="shared" ca="1" si="5"/>
        <v>[…]07/04/2026 09:48:12</v>
      </c>
      <c r="S109" s="61" t="str">
        <f t="shared" ca="1" si="5"/>
        <v>[…]07/04/2026 09:48:12</v>
      </c>
      <c r="T109" s="61" t="str">
        <f t="shared" ca="1" si="5"/>
        <v>[…]07/04/2026 09:48:12</v>
      </c>
      <c r="U109" s="61" t="str">
        <f t="shared" ca="1" si="5"/>
        <v>[…]07/04/2026 09:48:12</v>
      </c>
      <c r="V109" s="61" t="str">
        <f t="shared" ca="1" si="5"/>
        <v>[…]07/04/2026 09:48:12</v>
      </c>
      <c r="W109" s="61" t="str">
        <f t="shared" ca="1" si="5"/>
        <v>[…]07/04/2026 09:48:12</v>
      </c>
      <c r="X109" s="61" t="str">
        <f t="shared" ca="1" si="5"/>
        <v>[…]07/04/2026 09:48:12</v>
      </c>
      <c r="Y109" s="61" t="str">
        <f t="shared" ca="1" si="5"/>
        <v>[…]07/04/2026 09:48:12</v>
      </c>
      <c r="Z109" s="61" t="str">
        <f t="shared" ca="1" si="5"/>
        <v>[…]07/04/2026 09:48:12</v>
      </c>
      <c r="AA109" s="61" t="str">
        <f t="shared" ca="1" si="5"/>
        <v>[…]07/04/2026 09:48:12</v>
      </c>
      <c r="AB109" s="61" t="str">
        <f t="shared" ca="1" si="5"/>
        <v>[…]07/04/2026 09:48:12</v>
      </c>
      <c r="AC109" s="61" t="str">
        <f t="shared" ca="1" si="5"/>
        <v>[…]07/04/2026 09:48:12</v>
      </c>
    </row>
    <row r="110" spans="2:29" s="24" customFormat="1" ht="15">
      <c r="B110" s="56" t="s">
        <v>112</v>
      </c>
      <c r="C110" s="18" t="str">
        <f>_xlfn.XLOOKUP($B110,FD_Lists!$B$4:$B$25,FD_Lists!C$4:C$25)</f>
        <v>Northumbrian Water</v>
      </c>
      <c r="D110" s="56" t="str">
        <f>_xlfn.XLOOKUP($B110,FD_Lists!$B$4:$B$25,FD_Lists!D$4:D$25)</f>
        <v>England</v>
      </c>
      <c r="E110" s="56" t="str">
        <f>_xlfn.XLOOKUP($B110,FD_Lists!$B$4:$B$25,FD_Lists!E$4:E$25)</f>
        <v>Company</v>
      </c>
      <c r="F110" s="56" t="str">
        <f>_xlfn.XLOOKUP($B110,FD_Lists!$B$4:$B$25,FD_Lists!F$4:F$25)</f>
        <v>WaSC</v>
      </c>
      <c r="G110" s="56" t="s">
        <v>127</v>
      </c>
      <c r="H110" s="18" t="s">
        <v>298</v>
      </c>
      <c r="I110" s="7" t="str">
        <f t="shared" si="3"/>
        <v>NESPR24QA_PR24CA13_POL_OUT1</v>
      </c>
      <c r="J110" s="55" t="s">
        <v>309</v>
      </c>
      <c r="K110" s="55"/>
      <c r="L110" s="55" t="s">
        <v>139</v>
      </c>
      <c r="M110" s="18" t="s">
        <v>313</v>
      </c>
      <c r="N110" s="18" t="s">
        <v>83</v>
      </c>
      <c r="O110" s="55">
        <v>0</v>
      </c>
      <c r="P110" s="61" t="str">
        <f t="shared" ca="1" si="5"/>
        <v>[…]07/04/2026 09:48:12</v>
      </c>
      <c r="Q110" s="61" t="str">
        <f t="shared" ca="1" si="5"/>
        <v>[…]07/04/2026 09:48:12</v>
      </c>
      <c r="R110" s="61" t="str">
        <f t="shared" ca="1" si="5"/>
        <v>[…]07/04/2026 09:48:12</v>
      </c>
      <c r="S110" s="61" t="str">
        <f t="shared" ca="1" si="5"/>
        <v>[…]07/04/2026 09:48:12</v>
      </c>
      <c r="T110" s="61" t="str">
        <f t="shared" ca="1" si="5"/>
        <v>[…]07/04/2026 09:48:12</v>
      </c>
      <c r="U110" s="61" t="str">
        <f t="shared" ca="1" si="5"/>
        <v>[…]07/04/2026 09:48:12</v>
      </c>
      <c r="V110" s="61" t="str">
        <f t="shared" ca="1" si="5"/>
        <v>[…]07/04/2026 09:48:12</v>
      </c>
      <c r="W110" s="61" t="str">
        <f t="shared" ca="1" si="5"/>
        <v>[…]07/04/2026 09:48:12</v>
      </c>
      <c r="X110" s="61" t="str">
        <f t="shared" ca="1" si="5"/>
        <v>[…]07/04/2026 09:48:12</v>
      </c>
      <c r="Y110" s="61" t="str">
        <f t="shared" ca="1" si="5"/>
        <v>[…]07/04/2026 09:48:12</v>
      </c>
      <c r="Z110" s="61" t="str">
        <f t="shared" ca="1" si="5"/>
        <v>[…]07/04/2026 09:48:12</v>
      </c>
      <c r="AA110" s="61" t="str">
        <f t="shared" ca="1" si="5"/>
        <v>[…]07/04/2026 09:48:12</v>
      </c>
      <c r="AB110" s="61" t="str">
        <f t="shared" ca="1" si="5"/>
        <v>[…]07/04/2026 09:48:12</v>
      </c>
      <c r="AC110" s="61" t="str">
        <f t="shared" ca="1" si="5"/>
        <v>[…]07/04/2026 09:48:12</v>
      </c>
    </row>
    <row r="111" spans="2:29" s="24" customFormat="1" ht="15">
      <c r="B111" s="56" t="s">
        <v>113</v>
      </c>
      <c r="C111" s="18" t="str">
        <f>_xlfn.XLOOKUP($B111,FD_Lists!$B$4:$B$25,FD_Lists!C$4:C$25)</f>
        <v>Severn Trent Water</v>
      </c>
      <c r="D111" s="56" t="str">
        <f>_xlfn.XLOOKUP($B111,FD_Lists!$B$4:$B$25,FD_Lists!D$4:D$25)</f>
        <v>England</v>
      </c>
      <c r="E111" s="56" t="str">
        <f>_xlfn.XLOOKUP($B111,FD_Lists!$B$4:$B$25,FD_Lists!E$4:E$25)</f>
        <v>Company</v>
      </c>
      <c r="F111" s="56" t="str">
        <f>_xlfn.XLOOKUP($B111,FD_Lists!$B$4:$B$25,FD_Lists!F$4:F$25)</f>
        <v>WaSC</v>
      </c>
      <c r="G111" s="56" t="s">
        <v>127</v>
      </c>
      <c r="H111" s="18" t="s">
        <v>298</v>
      </c>
      <c r="I111" s="7" t="str">
        <f t="shared" si="3"/>
        <v>SVEPR24QA_PR24CA13_POL_OUT1</v>
      </c>
      <c r="J111" s="55" t="s">
        <v>309</v>
      </c>
      <c r="K111" s="55"/>
      <c r="L111" s="55" t="s">
        <v>139</v>
      </c>
      <c r="M111" s="18" t="s">
        <v>313</v>
      </c>
      <c r="N111" s="18" t="s">
        <v>83</v>
      </c>
      <c r="O111" s="55">
        <v>0</v>
      </c>
      <c r="P111" s="61" t="str">
        <f t="shared" ca="1" si="5"/>
        <v>[…]07/04/2026 09:48:12</v>
      </c>
      <c r="Q111" s="61" t="str">
        <f t="shared" ca="1" si="5"/>
        <v>[…]07/04/2026 09:48:12</v>
      </c>
      <c r="R111" s="61" t="str">
        <f t="shared" ca="1" si="5"/>
        <v>[…]07/04/2026 09:48:12</v>
      </c>
      <c r="S111" s="61" t="str">
        <f t="shared" ca="1" si="5"/>
        <v>[…]07/04/2026 09:48:12</v>
      </c>
      <c r="T111" s="61" t="str">
        <f t="shared" ca="1" si="5"/>
        <v>[…]07/04/2026 09:48:12</v>
      </c>
      <c r="U111" s="61" t="str">
        <f t="shared" ca="1" si="5"/>
        <v>[…]07/04/2026 09:48:12</v>
      </c>
      <c r="V111" s="61" t="str">
        <f t="shared" ca="1" si="5"/>
        <v>[…]07/04/2026 09:48:12</v>
      </c>
      <c r="W111" s="61" t="str">
        <f t="shared" ca="1" si="5"/>
        <v>[…]07/04/2026 09:48:12</v>
      </c>
      <c r="X111" s="61" t="str">
        <f t="shared" ca="1" si="5"/>
        <v>[…]07/04/2026 09:48:12</v>
      </c>
      <c r="Y111" s="61" t="str">
        <f t="shared" ca="1" si="5"/>
        <v>[…]07/04/2026 09:48:12</v>
      </c>
      <c r="Z111" s="61" t="str">
        <f t="shared" ca="1" si="5"/>
        <v>[…]07/04/2026 09:48:12</v>
      </c>
      <c r="AA111" s="61" t="str">
        <f t="shared" ca="1" si="5"/>
        <v>[…]07/04/2026 09:48:12</v>
      </c>
      <c r="AB111" s="61" t="str">
        <f t="shared" ca="1" si="5"/>
        <v>[…]07/04/2026 09:48:12</v>
      </c>
      <c r="AC111" s="61" t="str">
        <f t="shared" ca="1" si="5"/>
        <v>[…]07/04/2026 09:48:12</v>
      </c>
    </row>
    <row r="112" spans="2:29" s="24" customFormat="1" ht="15">
      <c r="B112" s="56" t="s">
        <v>116</v>
      </c>
      <c r="C112" s="18" t="str">
        <f>_xlfn.XLOOKUP($B112,FD_Lists!$B$4:$B$25,FD_Lists!C$4:C$25)</f>
        <v>Southern Water</v>
      </c>
      <c r="D112" s="56" t="str">
        <f>_xlfn.XLOOKUP($B112,FD_Lists!$B$4:$B$25,FD_Lists!D$4:D$25)</f>
        <v>England</v>
      </c>
      <c r="E112" s="56" t="str">
        <f>_xlfn.XLOOKUP($B112,FD_Lists!$B$4:$B$25,FD_Lists!E$4:E$25)</f>
        <v>Company</v>
      </c>
      <c r="F112" s="56" t="str">
        <f>_xlfn.XLOOKUP($B112,FD_Lists!$B$4:$B$25,FD_Lists!F$4:F$25)</f>
        <v>WaSC</v>
      </c>
      <c r="G112" s="56" t="s">
        <v>127</v>
      </c>
      <c r="H112" s="18" t="s">
        <v>298</v>
      </c>
      <c r="I112" s="7" t="str">
        <f t="shared" si="3"/>
        <v>SRNPR24QA_PR24CA13_POL_OUT1</v>
      </c>
      <c r="J112" s="55" t="s">
        <v>309</v>
      </c>
      <c r="K112" s="55"/>
      <c r="L112" s="55" t="s">
        <v>139</v>
      </c>
      <c r="M112" s="18" t="s">
        <v>313</v>
      </c>
      <c r="N112" s="18" t="s">
        <v>83</v>
      </c>
      <c r="O112" s="55">
        <v>0</v>
      </c>
      <c r="P112" s="61" t="str">
        <f t="shared" ca="1" si="5"/>
        <v>[…]07/04/2026 09:48:12</v>
      </c>
      <c r="Q112" s="61" t="str">
        <f t="shared" ca="1" si="5"/>
        <v>[…]07/04/2026 09:48:12</v>
      </c>
      <c r="R112" s="61" t="str">
        <f t="shared" ca="1" si="5"/>
        <v>[…]07/04/2026 09:48:12</v>
      </c>
      <c r="S112" s="61" t="str">
        <f t="shared" ca="1" si="5"/>
        <v>[…]07/04/2026 09:48:12</v>
      </c>
      <c r="T112" s="61" t="str">
        <f t="shared" ca="1" si="5"/>
        <v>[…]07/04/2026 09:48:12</v>
      </c>
      <c r="U112" s="61" t="str">
        <f t="shared" ca="1" si="5"/>
        <v>[…]07/04/2026 09:48:12</v>
      </c>
      <c r="V112" s="61" t="str">
        <f t="shared" ca="1" si="5"/>
        <v>[…]07/04/2026 09:48:12</v>
      </c>
      <c r="W112" s="61" t="str">
        <f t="shared" ca="1" si="5"/>
        <v>[…]07/04/2026 09:48:12</v>
      </c>
      <c r="X112" s="61" t="str">
        <f t="shared" ca="1" si="5"/>
        <v>[…]07/04/2026 09:48:12</v>
      </c>
      <c r="Y112" s="61" t="str">
        <f t="shared" ca="1" si="5"/>
        <v>[…]07/04/2026 09:48:12</v>
      </c>
      <c r="Z112" s="61" t="str">
        <f t="shared" ca="1" si="5"/>
        <v>[…]07/04/2026 09:48:12</v>
      </c>
      <c r="AA112" s="61" t="str">
        <f t="shared" ca="1" si="5"/>
        <v>[…]07/04/2026 09:48:12</v>
      </c>
      <c r="AB112" s="61" t="str">
        <f t="shared" ca="1" si="5"/>
        <v>[…]07/04/2026 09:48:12</v>
      </c>
      <c r="AC112" s="61" t="str">
        <f t="shared" ca="1" si="5"/>
        <v>[…]07/04/2026 09:48:12</v>
      </c>
    </row>
    <row r="113" spans="2:29" s="24" customFormat="1" ht="15">
      <c r="B113" s="56" t="s">
        <v>117</v>
      </c>
      <c r="C113" s="18" t="str">
        <f>_xlfn.XLOOKUP($B113,FD_Lists!$B$4:$B$25,FD_Lists!C$4:C$25)</f>
        <v>Thames Water</v>
      </c>
      <c r="D113" s="56" t="str">
        <f>_xlfn.XLOOKUP($B113,FD_Lists!$B$4:$B$25,FD_Lists!D$4:D$25)</f>
        <v>England</v>
      </c>
      <c r="E113" s="56" t="str">
        <f>_xlfn.XLOOKUP($B113,FD_Lists!$B$4:$B$25,FD_Lists!E$4:E$25)</f>
        <v>Company</v>
      </c>
      <c r="F113" s="56" t="str">
        <f>_xlfn.XLOOKUP($B113,FD_Lists!$B$4:$B$25,FD_Lists!F$4:F$25)</f>
        <v>WaSC</v>
      </c>
      <c r="G113" s="56" t="s">
        <v>127</v>
      </c>
      <c r="H113" s="18" t="s">
        <v>298</v>
      </c>
      <c r="I113" s="7" t="str">
        <f t="shared" si="3"/>
        <v>TMSPR24QA_PR24CA13_POL_OUT1</v>
      </c>
      <c r="J113" s="55" t="s">
        <v>309</v>
      </c>
      <c r="K113" s="55"/>
      <c r="L113" s="55" t="s">
        <v>139</v>
      </c>
      <c r="M113" s="18" t="s">
        <v>313</v>
      </c>
      <c r="N113" s="18" t="s">
        <v>83</v>
      </c>
      <c r="O113" s="55">
        <v>0</v>
      </c>
      <c r="P113" s="61" t="str">
        <f t="shared" ca="1" si="5"/>
        <v>[…]07/04/2026 09:48:12</v>
      </c>
      <c r="Q113" s="61" t="str">
        <f t="shared" ca="1" si="5"/>
        <v>[…]07/04/2026 09:48:12</v>
      </c>
      <c r="R113" s="61" t="str">
        <f t="shared" ca="1" si="5"/>
        <v>[…]07/04/2026 09:48:12</v>
      </c>
      <c r="S113" s="61" t="str">
        <f t="shared" ca="1" si="5"/>
        <v>[…]07/04/2026 09:48:12</v>
      </c>
      <c r="T113" s="61" t="str">
        <f t="shared" ca="1" si="5"/>
        <v>[…]07/04/2026 09:48:12</v>
      </c>
      <c r="U113" s="61" t="str">
        <f t="shared" ca="1" si="5"/>
        <v>[…]07/04/2026 09:48:12</v>
      </c>
      <c r="V113" s="61" t="str">
        <f t="shared" ca="1" si="5"/>
        <v>[…]07/04/2026 09:48:12</v>
      </c>
      <c r="W113" s="61" t="str">
        <f t="shared" ca="1" si="5"/>
        <v>[…]07/04/2026 09:48:12</v>
      </c>
      <c r="X113" s="61" t="str">
        <f t="shared" ca="1" si="5"/>
        <v>[…]07/04/2026 09:48:12</v>
      </c>
      <c r="Y113" s="61" t="str">
        <f t="shared" ca="1" si="5"/>
        <v>[…]07/04/2026 09:48:12</v>
      </c>
      <c r="Z113" s="61" t="str">
        <f t="shared" ca="1" si="5"/>
        <v>[…]07/04/2026 09:48:12</v>
      </c>
      <c r="AA113" s="61" t="str">
        <f t="shared" ca="1" si="5"/>
        <v>[…]07/04/2026 09:48:12</v>
      </c>
      <c r="AB113" s="61" t="str">
        <f t="shared" ca="1" si="5"/>
        <v>[…]07/04/2026 09:48:12</v>
      </c>
      <c r="AC113" s="61" t="str">
        <f t="shared" ca="1" si="5"/>
        <v>[…]07/04/2026 09:48:12</v>
      </c>
    </row>
    <row r="114" spans="2:29" s="24" customFormat="1" ht="15">
      <c r="B114" s="56" t="s">
        <v>118</v>
      </c>
      <c r="C114" s="18" t="str">
        <f>_xlfn.XLOOKUP($B114,FD_Lists!$B$4:$B$25,FD_Lists!C$4:C$25)</f>
        <v xml:space="preserve">United Utilities </v>
      </c>
      <c r="D114" s="56" t="str">
        <f>_xlfn.XLOOKUP($B114,FD_Lists!$B$4:$B$25,FD_Lists!D$4:D$25)</f>
        <v>England</v>
      </c>
      <c r="E114" s="56" t="str">
        <f>_xlfn.XLOOKUP($B114,FD_Lists!$B$4:$B$25,FD_Lists!E$4:E$25)</f>
        <v>Company</v>
      </c>
      <c r="F114" s="56" t="str">
        <f>_xlfn.XLOOKUP($B114,FD_Lists!$B$4:$B$25,FD_Lists!F$4:F$25)</f>
        <v>WaSC</v>
      </c>
      <c r="G114" s="56" t="s">
        <v>127</v>
      </c>
      <c r="H114" s="18" t="s">
        <v>298</v>
      </c>
      <c r="I114" s="7" t="str">
        <f t="shared" si="3"/>
        <v>NWTPR24QA_PR24CA13_POL_OUT1</v>
      </c>
      <c r="J114" s="55" t="s">
        <v>309</v>
      </c>
      <c r="K114" s="55"/>
      <c r="L114" s="55" t="s">
        <v>139</v>
      </c>
      <c r="M114" s="18" t="s">
        <v>313</v>
      </c>
      <c r="N114" s="18" t="s">
        <v>83</v>
      </c>
      <c r="O114" s="55">
        <v>0</v>
      </c>
      <c r="P114" s="61" t="str">
        <f t="shared" ca="1" si="5"/>
        <v>[…]07/04/2026 09:48:12</v>
      </c>
      <c r="Q114" s="61" t="str">
        <f t="shared" ca="1" si="5"/>
        <v>[…]07/04/2026 09:48:12</v>
      </c>
      <c r="R114" s="61" t="str">
        <f t="shared" ca="1" si="5"/>
        <v>[…]07/04/2026 09:48:12</v>
      </c>
      <c r="S114" s="61" t="str">
        <f t="shared" ca="1" si="5"/>
        <v>[…]07/04/2026 09:48:12</v>
      </c>
      <c r="T114" s="61" t="str">
        <f t="shared" ca="1" si="5"/>
        <v>[…]07/04/2026 09:48:12</v>
      </c>
      <c r="U114" s="61" t="str">
        <f t="shared" ca="1" si="5"/>
        <v>[…]07/04/2026 09:48:12</v>
      </c>
      <c r="V114" s="61" t="str">
        <f t="shared" ca="1" si="5"/>
        <v>[…]07/04/2026 09:48:12</v>
      </c>
      <c r="W114" s="61" t="str">
        <f t="shared" ca="1" si="5"/>
        <v>[…]07/04/2026 09:48:12</v>
      </c>
      <c r="X114" s="61" t="str">
        <f t="shared" ca="1" si="5"/>
        <v>[…]07/04/2026 09:48:12</v>
      </c>
      <c r="Y114" s="61" t="str">
        <f t="shared" ca="1" si="5"/>
        <v>[…]07/04/2026 09:48:12</v>
      </c>
      <c r="Z114" s="61" t="str">
        <f t="shared" ca="1" si="5"/>
        <v>[…]07/04/2026 09:48:12</v>
      </c>
      <c r="AA114" s="61" t="str">
        <f t="shared" ca="1" si="5"/>
        <v>[…]07/04/2026 09:48:12</v>
      </c>
      <c r="AB114" s="61" t="str">
        <f t="shared" ca="1" si="5"/>
        <v>[…]07/04/2026 09:48:12</v>
      </c>
      <c r="AC114" s="61" t="str">
        <f t="shared" ca="1" si="5"/>
        <v>[…]07/04/2026 09:48:12</v>
      </c>
    </row>
    <row r="115" spans="2:29" s="24" customFormat="1" ht="15">
      <c r="B115" s="56" t="s">
        <v>119</v>
      </c>
      <c r="C115" s="18" t="str">
        <f>_xlfn.XLOOKUP($B115,FD_Lists!$B$4:$B$25,FD_Lists!C$4:C$25)</f>
        <v>Wessex Water</v>
      </c>
      <c r="D115" s="56" t="str">
        <f>_xlfn.XLOOKUP($B115,FD_Lists!$B$4:$B$25,FD_Lists!D$4:D$25)</f>
        <v>England</v>
      </c>
      <c r="E115" s="56" t="str">
        <f>_xlfn.XLOOKUP($B115,FD_Lists!$B$4:$B$25,FD_Lists!E$4:E$25)</f>
        <v>Company</v>
      </c>
      <c r="F115" s="56" t="str">
        <f>_xlfn.XLOOKUP($B115,FD_Lists!$B$4:$B$25,FD_Lists!F$4:F$25)</f>
        <v>WaSC</v>
      </c>
      <c r="G115" s="56" t="s">
        <v>127</v>
      </c>
      <c r="H115" s="18" t="s">
        <v>298</v>
      </c>
      <c r="I115" s="7" t="str">
        <f t="shared" si="3"/>
        <v>WSXPR24QA_PR24CA13_POL_OUT1</v>
      </c>
      <c r="J115" s="55" t="s">
        <v>309</v>
      </c>
      <c r="K115" s="55"/>
      <c r="L115" s="55" t="s">
        <v>139</v>
      </c>
      <c r="M115" s="18" t="s">
        <v>313</v>
      </c>
      <c r="N115" s="18" t="s">
        <v>83</v>
      </c>
      <c r="O115" s="55">
        <v>0</v>
      </c>
      <c r="P115" s="61" t="str">
        <f t="shared" ca="1" si="5"/>
        <v>[…]07/04/2026 09:48:12</v>
      </c>
      <c r="Q115" s="61" t="str">
        <f t="shared" ca="1" si="5"/>
        <v>[…]07/04/2026 09:48:12</v>
      </c>
      <c r="R115" s="61" t="str">
        <f t="shared" ca="1" si="5"/>
        <v>[…]07/04/2026 09:48:12</v>
      </c>
      <c r="S115" s="61" t="str">
        <f t="shared" ca="1" si="5"/>
        <v>[…]07/04/2026 09:48:12</v>
      </c>
      <c r="T115" s="61" t="str">
        <f t="shared" ca="1" si="5"/>
        <v>[…]07/04/2026 09:48:12</v>
      </c>
      <c r="U115" s="61" t="str">
        <f t="shared" ca="1" si="5"/>
        <v>[…]07/04/2026 09:48:12</v>
      </c>
      <c r="V115" s="61" t="str">
        <f t="shared" ca="1" si="5"/>
        <v>[…]07/04/2026 09:48:12</v>
      </c>
      <c r="W115" s="61" t="str">
        <f t="shared" ca="1" si="5"/>
        <v>[…]07/04/2026 09:48:12</v>
      </c>
      <c r="X115" s="61" t="str">
        <f t="shared" ca="1" si="5"/>
        <v>[…]07/04/2026 09:48:12</v>
      </c>
      <c r="Y115" s="61" t="str">
        <f t="shared" ca="1" si="5"/>
        <v>[…]07/04/2026 09:48:12</v>
      </c>
      <c r="Z115" s="61" t="str">
        <f t="shared" ca="1" si="5"/>
        <v>[…]07/04/2026 09:48:12</v>
      </c>
      <c r="AA115" s="61" t="str">
        <f t="shared" ca="1" si="5"/>
        <v>[…]07/04/2026 09:48:12</v>
      </c>
      <c r="AB115" s="61" t="str">
        <f t="shared" ca="1" si="5"/>
        <v>[…]07/04/2026 09:48:12</v>
      </c>
      <c r="AC115" s="61" t="str">
        <f t="shared" ca="1" si="5"/>
        <v>[…]07/04/2026 09:48:12</v>
      </c>
    </row>
    <row r="116" spans="2:29" s="24" customFormat="1" ht="15">
      <c r="B116" s="56" t="s">
        <v>120</v>
      </c>
      <c r="C116" s="18" t="str">
        <f>_xlfn.XLOOKUP($B116,FD_Lists!$B$4:$B$25,FD_Lists!C$4:C$25)</f>
        <v>Yorkshire Water</v>
      </c>
      <c r="D116" s="56" t="str">
        <f>_xlfn.XLOOKUP($B116,FD_Lists!$B$4:$B$25,FD_Lists!D$4:D$25)</f>
        <v>England</v>
      </c>
      <c r="E116" s="56" t="str">
        <f>_xlfn.XLOOKUP($B116,FD_Lists!$B$4:$B$25,FD_Lists!E$4:E$25)</f>
        <v>Company</v>
      </c>
      <c r="F116" s="56" t="str">
        <f>_xlfn.XLOOKUP($B116,FD_Lists!$B$4:$B$25,FD_Lists!F$4:F$25)</f>
        <v>WaSC</v>
      </c>
      <c r="G116" s="56" t="s">
        <v>127</v>
      </c>
      <c r="H116" s="18" t="s">
        <v>298</v>
      </c>
      <c r="I116" s="7" t="str">
        <f t="shared" si="3"/>
        <v>YKYPR24QA_PR24CA13_POL_OUT1</v>
      </c>
      <c r="J116" s="55" t="s">
        <v>309</v>
      </c>
      <c r="K116" s="55"/>
      <c r="L116" s="55" t="s">
        <v>139</v>
      </c>
      <c r="M116" s="18" t="s">
        <v>313</v>
      </c>
      <c r="N116" s="18" t="s">
        <v>83</v>
      </c>
      <c r="O116" s="55">
        <v>0</v>
      </c>
      <c r="P116" s="61" t="str">
        <f t="shared" ca="1" si="5"/>
        <v>[…]07/04/2026 09:48:12</v>
      </c>
      <c r="Q116" s="61" t="str">
        <f t="shared" ca="1" si="5"/>
        <v>[…]07/04/2026 09:48:12</v>
      </c>
      <c r="R116" s="61" t="str">
        <f t="shared" ca="1" si="5"/>
        <v>[…]07/04/2026 09:48:12</v>
      </c>
      <c r="S116" s="61" t="str">
        <f t="shared" ca="1" si="5"/>
        <v>[…]07/04/2026 09:48:12</v>
      </c>
      <c r="T116" s="61" t="str">
        <f t="shared" ca="1" si="5"/>
        <v>[…]07/04/2026 09:48:12</v>
      </c>
      <c r="U116" s="61" t="str">
        <f t="shared" ca="1" si="5"/>
        <v>[…]07/04/2026 09:48:12</v>
      </c>
      <c r="V116" s="61" t="str">
        <f t="shared" ca="1" si="5"/>
        <v>[…]07/04/2026 09:48:12</v>
      </c>
      <c r="W116" s="61" t="str">
        <f t="shared" ca="1" si="5"/>
        <v>[…]07/04/2026 09:48:12</v>
      </c>
      <c r="X116" s="61" t="str">
        <f t="shared" ca="1" si="5"/>
        <v>[…]07/04/2026 09:48:12</v>
      </c>
      <c r="Y116" s="61" t="str">
        <f t="shared" ca="1" si="5"/>
        <v>[…]07/04/2026 09:48:12</v>
      </c>
      <c r="Z116" s="61" t="str">
        <f t="shared" ca="1" si="5"/>
        <v>[…]07/04/2026 09:48:12</v>
      </c>
      <c r="AA116" s="61" t="str">
        <f t="shared" ca="1" si="5"/>
        <v>[…]07/04/2026 09:48:12</v>
      </c>
      <c r="AB116" s="61" t="str">
        <f t="shared" ca="1" si="5"/>
        <v>[…]07/04/2026 09:48:12</v>
      </c>
      <c r="AC116" s="61" t="str">
        <f t="shared" ca="1" si="5"/>
        <v>[…]07/04/2026 09:48:12</v>
      </c>
    </row>
    <row r="117" spans="2:29" s="24" customFormat="1" ht="15">
      <c r="B117" s="56" t="s">
        <v>142</v>
      </c>
      <c r="C117" s="18" t="str">
        <f>_xlfn.XLOOKUP($B117,FD_Lists!$B$4:$B$25,FD_Lists!C$4:C$25)</f>
        <v>Affinity Water</v>
      </c>
      <c r="D117" s="56" t="str">
        <f>_xlfn.XLOOKUP($B117,FD_Lists!$B$4:$B$25,FD_Lists!D$4:D$25)</f>
        <v>England</v>
      </c>
      <c r="E117" s="56" t="str">
        <f>_xlfn.XLOOKUP($B117,FD_Lists!$B$4:$B$25,FD_Lists!E$4:E$25)</f>
        <v>Company</v>
      </c>
      <c r="F117" s="56" t="str">
        <f>_xlfn.XLOOKUP($B117,FD_Lists!$B$4:$B$25,FD_Lists!F$4:F$25)</f>
        <v>WoC</v>
      </c>
      <c r="G117" s="56" t="s">
        <v>127</v>
      </c>
      <c r="H117" s="18" t="s">
        <v>298</v>
      </c>
      <c r="I117" s="7" t="str">
        <f t="shared" si="3"/>
        <v>AFWPR24QA_PR24CA13_POL_OUT1</v>
      </c>
      <c r="J117" s="55" t="s">
        <v>309</v>
      </c>
      <c r="K117" s="55"/>
      <c r="L117" s="55" t="s">
        <v>139</v>
      </c>
      <c r="M117" s="18" t="s">
        <v>313</v>
      </c>
      <c r="N117" s="18" t="s">
        <v>83</v>
      </c>
      <c r="O117" s="55">
        <v>0</v>
      </c>
      <c r="P117" s="61" t="str">
        <f t="shared" ca="1" si="5"/>
        <v>[…]07/04/2026 09:48:12</v>
      </c>
      <c r="Q117" s="61" t="str">
        <f t="shared" ca="1" si="5"/>
        <v>[…]07/04/2026 09:48:12</v>
      </c>
      <c r="R117" s="61" t="str">
        <f t="shared" ca="1" si="5"/>
        <v>[…]07/04/2026 09:48:12</v>
      </c>
      <c r="S117" s="61" t="str">
        <f t="shared" ca="1" si="5"/>
        <v>[…]07/04/2026 09:48:12</v>
      </c>
      <c r="T117" s="61" t="str">
        <f t="shared" ca="1" si="5"/>
        <v>[…]07/04/2026 09:48:12</v>
      </c>
      <c r="U117" s="61" t="str">
        <f t="shared" ca="1" si="5"/>
        <v>[…]07/04/2026 09:48:12</v>
      </c>
      <c r="V117" s="61" t="str">
        <f t="shared" ca="1" si="5"/>
        <v>[…]07/04/2026 09:48:12</v>
      </c>
      <c r="W117" s="61" t="str">
        <f t="shared" ca="1" si="5"/>
        <v>[…]07/04/2026 09:48:12</v>
      </c>
      <c r="X117" s="61" t="str">
        <f t="shared" ca="1" si="5"/>
        <v>[…]07/04/2026 09:48:12</v>
      </c>
      <c r="Y117" s="61" t="str">
        <f t="shared" ca="1" si="5"/>
        <v>[…]07/04/2026 09:48:12</v>
      </c>
      <c r="Z117" s="61" t="str">
        <f t="shared" ca="1" si="5"/>
        <v>[…]07/04/2026 09:48:12</v>
      </c>
      <c r="AA117" s="61" t="str">
        <f t="shared" ca="1" si="5"/>
        <v>[…]07/04/2026 09:48:12</v>
      </c>
      <c r="AB117" s="61" t="str">
        <f t="shared" ca="1" si="5"/>
        <v>[…]07/04/2026 09:48:12</v>
      </c>
      <c r="AC117" s="61" t="str">
        <f t="shared" ca="1" si="5"/>
        <v>[…]07/04/2026 09:48:12</v>
      </c>
    </row>
    <row r="118" spans="2:29" s="24" customFormat="1" ht="15">
      <c r="B118" s="56" t="s">
        <v>143</v>
      </c>
      <c r="C118" s="18" t="str">
        <f>_xlfn.XLOOKUP($B118,FD_Lists!$B$4:$B$25,FD_Lists!C$4:C$25)</f>
        <v>Portsmouth Water</v>
      </c>
      <c r="D118" s="56" t="str">
        <f>_xlfn.XLOOKUP($B118,FD_Lists!$B$4:$B$25,FD_Lists!D$4:D$25)</f>
        <v>England</v>
      </c>
      <c r="E118" s="56" t="str">
        <f>_xlfn.XLOOKUP($B118,FD_Lists!$B$4:$B$25,FD_Lists!E$4:E$25)</f>
        <v>Company</v>
      </c>
      <c r="F118" s="56" t="str">
        <f>_xlfn.XLOOKUP($B118,FD_Lists!$B$4:$B$25,FD_Lists!F$4:F$25)</f>
        <v>WoC</v>
      </c>
      <c r="G118" s="56" t="s">
        <v>127</v>
      </c>
      <c r="H118" s="18" t="s">
        <v>298</v>
      </c>
      <c r="I118" s="7" t="str">
        <f t="shared" si="3"/>
        <v>PRTPR24QA_PR24CA13_POL_OUT1</v>
      </c>
      <c r="J118" s="55" t="s">
        <v>309</v>
      </c>
      <c r="K118" s="55"/>
      <c r="L118" s="55" t="s">
        <v>139</v>
      </c>
      <c r="M118" s="18" t="s">
        <v>313</v>
      </c>
      <c r="N118" s="18" t="s">
        <v>83</v>
      </c>
      <c r="O118" s="55">
        <v>0</v>
      </c>
      <c r="P118" s="61" t="str">
        <f t="shared" ca="1" si="5"/>
        <v>[…]07/04/2026 09:48:12</v>
      </c>
      <c r="Q118" s="61" t="str">
        <f t="shared" ca="1" si="5"/>
        <v>[…]07/04/2026 09:48:12</v>
      </c>
      <c r="R118" s="61" t="str">
        <f t="shared" ca="1" si="5"/>
        <v>[…]07/04/2026 09:48:12</v>
      </c>
      <c r="S118" s="61" t="str">
        <f t="shared" ca="1" si="5"/>
        <v>[…]07/04/2026 09:48:12</v>
      </c>
      <c r="T118" s="61" t="str">
        <f t="shared" ca="1" si="5"/>
        <v>[…]07/04/2026 09:48:12</v>
      </c>
      <c r="U118" s="61" t="str">
        <f t="shared" ca="1" si="5"/>
        <v>[…]07/04/2026 09:48:12</v>
      </c>
      <c r="V118" s="61" t="str">
        <f t="shared" ca="1" si="5"/>
        <v>[…]07/04/2026 09:48:12</v>
      </c>
      <c r="W118" s="61" t="str">
        <f t="shared" ca="1" si="5"/>
        <v>[…]07/04/2026 09:48:12</v>
      </c>
      <c r="X118" s="61" t="str">
        <f t="shared" ca="1" si="5"/>
        <v>[…]07/04/2026 09:48:12</v>
      </c>
      <c r="Y118" s="61" t="str">
        <f t="shared" ca="1" si="5"/>
        <v>[…]07/04/2026 09:48:12</v>
      </c>
      <c r="Z118" s="61" t="str">
        <f t="shared" ca="1" si="5"/>
        <v>[…]07/04/2026 09:48:12</v>
      </c>
      <c r="AA118" s="61" t="str">
        <f t="shared" ca="1" si="5"/>
        <v>[…]07/04/2026 09:48:12</v>
      </c>
      <c r="AB118" s="61" t="str">
        <f t="shared" ca="1" si="5"/>
        <v>[…]07/04/2026 09:48:12</v>
      </c>
      <c r="AC118" s="61" t="str">
        <f t="shared" ca="1" si="5"/>
        <v>[…]07/04/2026 09:48:12</v>
      </c>
    </row>
    <row r="119" spans="2:29" s="24" customFormat="1" ht="15">
      <c r="B119" s="56" t="s">
        <v>144</v>
      </c>
      <c r="C119" s="18" t="str">
        <f>_xlfn.XLOOKUP($B119,FD_Lists!$B$4:$B$25,FD_Lists!C$4:C$25)</f>
        <v>South East Water</v>
      </c>
      <c r="D119" s="56" t="str">
        <f>_xlfn.XLOOKUP($B119,FD_Lists!$B$4:$B$25,FD_Lists!D$4:D$25)</f>
        <v>England</v>
      </c>
      <c r="E119" s="56" t="str">
        <f>_xlfn.XLOOKUP($B119,FD_Lists!$B$4:$B$25,FD_Lists!E$4:E$25)</f>
        <v>Company</v>
      </c>
      <c r="F119" s="56" t="str">
        <f>_xlfn.XLOOKUP($B119,FD_Lists!$B$4:$B$25,FD_Lists!F$4:F$25)</f>
        <v>WoC</v>
      </c>
      <c r="G119" s="56" t="s">
        <v>127</v>
      </c>
      <c r="H119" s="18" t="s">
        <v>298</v>
      </c>
      <c r="I119" s="7" t="str">
        <f t="shared" si="3"/>
        <v>SEWPR24QA_PR24CA13_POL_OUT1</v>
      </c>
      <c r="J119" s="55" t="s">
        <v>309</v>
      </c>
      <c r="K119" s="55"/>
      <c r="L119" s="55" t="s">
        <v>139</v>
      </c>
      <c r="M119" s="18" t="s">
        <v>313</v>
      </c>
      <c r="N119" s="18" t="s">
        <v>83</v>
      </c>
      <c r="O119" s="55">
        <v>0</v>
      </c>
      <c r="P119" s="61" t="str">
        <f t="shared" ca="1" si="5"/>
        <v>[…]07/04/2026 09:48:12</v>
      </c>
      <c r="Q119" s="61" t="str">
        <f t="shared" ca="1" si="5"/>
        <v>[…]07/04/2026 09:48:12</v>
      </c>
      <c r="R119" s="61" t="str">
        <f t="shared" ca="1" si="5"/>
        <v>[…]07/04/2026 09:48:12</v>
      </c>
      <c r="S119" s="61" t="str">
        <f t="shared" ca="1" si="5"/>
        <v>[…]07/04/2026 09:48:12</v>
      </c>
      <c r="T119" s="61" t="str">
        <f t="shared" ca="1" si="5"/>
        <v>[…]07/04/2026 09:48:12</v>
      </c>
      <c r="U119" s="61" t="str">
        <f t="shared" ca="1" si="5"/>
        <v>[…]07/04/2026 09:48:12</v>
      </c>
      <c r="V119" s="61" t="str">
        <f t="shared" ca="1" si="5"/>
        <v>[…]07/04/2026 09:48:12</v>
      </c>
      <c r="W119" s="61" t="str">
        <f t="shared" ca="1" si="5"/>
        <v>[…]07/04/2026 09:48:12</v>
      </c>
      <c r="X119" s="61" t="str">
        <f t="shared" ca="1" si="5"/>
        <v>[…]07/04/2026 09:48:12</v>
      </c>
      <c r="Y119" s="61" t="str">
        <f t="shared" ca="1" si="5"/>
        <v>[…]07/04/2026 09:48:12</v>
      </c>
      <c r="Z119" s="61" t="str">
        <f t="shared" ca="1" si="5"/>
        <v>[…]07/04/2026 09:48:12</v>
      </c>
      <c r="AA119" s="61" t="str">
        <f t="shared" ca="1" si="5"/>
        <v>[…]07/04/2026 09:48:12</v>
      </c>
      <c r="AB119" s="61" t="str">
        <f t="shared" ca="1" si="5"/>
        <v>[…]07/04/2026 09:48:12</v>
      </c>
      <c r="AC119" s="61" t="str">
        <f t="shared" ca="1" si="5"/>
        <v>[…]07/04/2026 09:48:12</v>
      </c>
    </row>
    <row r="120" spans="2:29" s="24" customFormat="1" ht="15">
      <c r="B120" s="56" t="s">
        <v>145</v>
      </c>
      <c r="C120" s="18" t="str">
        <f>_xlfn.XLOOKUP($B120,FD_Lists!$B$4:$B$25,FD_Lists!C$4:C$25)</f>
        <v>South Staffordshire Water</v>
      </c>
      <c r="D120" s="56" t="str">
        <f>_xlfn.XLOOKUP($B120,FD_Lists!$B$4:$B$25,FD_Lists!D$4:D$25)</f>
        <v>England</v>
      </c>
      <c r="E120" s="56" t="str">
        <f>_xlfn.XLOOKUP($B120,FD_Lists!$B$4:$B$25,FD_Lists!E$4:E$25)</f>
        <v>Company</v>
      </c>
      <c r="F120" s="56" t="str">
        <f>_xlfn.XLOOKUP($B120,FD_Lists!$B$4:$B$25,FD_Lists!F$4:F$25)</f>
        <v>WoC</v>
      </c>
      <c r="G120" s="56" t="s">
        <v>127</v>
      </c>
      <c r="H120" s="18" t="s">
        <v>298</v>
      </c>
      <c r="I120" s="7" t="str">
        <f t="shared" si="3"/>
        <v>SSCPR24QA_PR24CA13_POL_OUT1</v>
      </c>
      <c r="J120" s="55" t="s">
        <v>309</v>
      </c>
      <c r="K120" s="55"/>
      <c r="L120" s="55" t="s">
        <v>139</v>
      </c>
      <c r="M120" s="18" t="s">
        <v>313</v>
      </c>
      <c r="N120" s="18" t="s">
        <v>83</v>
      </c>
      <c r="O120" s="55">
        <v>0</v>
      </c>
      <c r="P120" s="61" t="str">
        <f t="shared" ca="1" si="5"/>
        <v>[…]07/04/2026 09:48:12</v>
      </c>
      <c r="Q120" s="61" t="str">
        <f t="shared" ca="1" si="5"/>
        <v>[…]07/04/2026 09:48:12</v>
      </c>
      <c r="R120" s="61" t="str">
        <f t="shared" ca="1" si="5"/>
        <v>[…]07/04/2026 09:48:12</v>
      </c>
      <c r="S120" s="61" t="str">
        <f t="shared" ca="1" si="5"/>
        <v>[…]07/04/2026 09:48:12</v>
      </c>
      <c r="T120" s="61" t="str">
        <f t="shared" ca="1" si="5"/>
        <v>[…]07/04/2026 09:48:12</v>
      </c>
      <c r="U120" s="61" t="str">
        <f t="shared" ca="1" si="5"/>
        <v>[…]07/04/2026 09:48:12</v>
      </c>
      <c r="V120" s="61" t="str">
        <f t="shared" ca="1" si="5"/>
        <v>[…]07/04/2026 09:48:12</v>
      </c>
      <c r="W120" s="61" t="str">
        <f t="shared" ca="1" si="5"/>
        <v>[…]07/04/2026 09:48:12</v>
      </c>
      <c r="X120" s="61" t="str">
        <f t="shared" ca="1" si="5"/>
        <v>[…]07/04/2026 09:48:12</v>
      </c>
      <c r="Y120" s="61" t="str">
        <f t="shared" ca="1" si="5"/>
        <v>[…]07/04/2026 09:48:12</v>
      </c>
      <c r="Z120" s="61" t="str">
        <f t="shared" ca="1" si="5"/>
        <v>[…]07/04/2026 09:48:12</v>
      </c>
      <c r="AA120" s="61" t="str">
        <f t="shared" ca="1" si="5"/>
        <v>[…]07/04/2026 09:48:12</v>
      </c>
      <c r="AB120" s="61" t="str">
        <f t="shared" ca="1" si="5"/>
        <v>[…]07/04/2026 09:48:12</v>
      </c>
      <c r="AC120" s="61" t="str">
        <f t="shared" ca="1" si="5"/>
        <v>[…]07/04/2026 09:48:12</v>
      </c>
    </row>
    <row r="121" spans="2:29" s="24" customFormat="1" ht="15">
      <c r="B121" s="56" t="s">
        <v>146</v>
      </c>
      <c r="C121" s="18" t="str">
        <f>_xlfn.XLOOKUP($B121,FD_Lists!$B$4:$B$25,FD_Lists!C$4:C$25)</f>
        <v>SES Water</v>
      </c>
      <c r="D121" s="56" t="str">
        <f>_xlfn.XLOOKUP($B121,FD_Lists!$B$4:$B$25,FD_Lists!D$4:D$25)</f>
        <v>England</v>
      </c>
      <c r="E121" s="56" t="str">
        <f>_xlfn.XLOOKUP($B121,FD_Lists!$B$4:$B$25,FD_Lists!E$4:E$25)</f>
        <v>Company</v>
      </c>
      <c r="F121" s="56" t="str">
        <f>_xlfn.XLOOKUP($B121,FD_Lists!$B$4:$B$25,FD_Lists!F$4:F$25)</f>
        <v>WoC</v>
      </c>
      <c r="G121" s="56" t="s">
        <v>127</v>
      </c>
      <c r="H121" s="18" t="s">
        <v>298</v>
      </c>
      <c r="I121" s="7" t="str">
        <f t="shared" si="3"/>
        <v>SESPR24QA_PR24CA13_POL_OUT1</v>
      </c>
      <c r="J121" s="55" t="s">
        <v>309</v>
      </c>
      <c r="K121" s="55"/>
      <c r="L121" s="55" t="s">
        <v>139</v>
      </c>
      <c r="M121" s="18" t="s">
        <v>313</v>
      </c>
      <c r="N121" s="18" t="s">
        <v>83</v>
      </c>
      <c r="O121" s="55">
        <v>0</v>
      </c>
      <c r="P121" s="61" t="str">
        <f t="shared" ca="1" si="5"/>
        <v>[…]07/04/2026 09:48:12</v>
      </c>
      <c r="Q121" s="61" t="str">
        <f t="shared" ca="1" si="5"/>
        <v>[…]07/04/2026 09:48:12</v>
      </c>
      <c r="R121" s="61" t="str">
        <f t="shared" ca="1" si="5"/>
        <v>[…]07/04/2026 09:48:12</v>
      </c>
      <c r="S121" s="61" t="str">
        <f t="shared" ca="1" si="5"/>
        <v>[…]07/04/2026 09:48:12</v>
      </c>
      <c r="T121" s="61" t="str">
        <f t="shared" ca="1" si="5"/>
        <v>[…]07/04/2026 09:48:12</v>
      </c>
      <c r="U121" s="61" t="str">
        <f t="shared" ca="1" si="5"/>
        <v>[…]07/04/2026 09:48:12</v>
      </c>
      <c r="V121" s="61" t="str">
        <f t="shared" ca="1" si="5"/>
        <v>[…]07/04/2026 09:48:12</v>
      </c>
      <c r="W121" s="61" t="str">
        <f t="shared" ca="1" si="5"/>
        <v>[…]07/04/2026 09:48:12</v>
      </c>
      <c r="X121" s="61" t="str">
        <f t="shared" ca="1" si="5"/>
        <v>[…]07/04/2026 09:48:12</v>
      </c>
      <c r="Y121" s="61" t="str">
        <f t="shared" ca="1" si="5"/>
        <v>[…]07/04/2026 09:48:12</v>
      </c>
      <c r="Z121" s="61" t="str">
        <f t="shared" ca="1" si="5"/>
        <v>[…]07/04/2026 09:48:12</v>
      </c>
      <c r="AA121" s="61" t="str">
        <f t="shared" ca="1" si="5"/>
        <v>[…]07/04/2026 09:48:12</v>
      </c>
      <c r="AB121" s="61" t="str">
        <f t="shared" ca="1" si="5"/>
        <v>[…]07/04/2026 09:48:12</v>
      </c>
      <c r="AC121" s="61" t="str">
        <f t="shared" ca="1" si="5"/>
        <v>[…]07/04/2026 09:48:12</v>
      </c>
    </row>
    <row r="122" spans="2:29" s="24" customFormat="1" ht="15">
      <c r="B122" s="56" t="s">
        <v>114</v>
      </c>
      <c r="C122" s="18" t="str">
        <f>_xlfn.XLOOKUP($B122,FD_Lists!$B$4:$B$25,FD_Lists!C$4:C$25)</f>
        <v>South West Water</v>
      </c>
      <c r="D122" s="56" t="str">
        <f>_xlfn.XLOOKUP($B122,FD_Lists!$B$4:$B$25,FD_Lists!D$4:D$25)</f>
        <v>England</v>
      </c>
      <c r="E122" s="56" t="str">
        <f>_xlfn.XLOOKUP($B122,FD_Lists!$B$4:$B$25,FD_Lists!E$4:E$25)</f>
        <v>Company</v>
      </c>
      <c r="F122" s="56" t="str">
        <f>_xlfn.XLOOKUP($B122,FD_Lists!$B$4:$B$25,FD_Lists!F$4:F$25)</f>
        <v>WaSC</v>
      </c>
      <c r="G122" s="56" t="s">
        <v>127</v>
      </c>
      <c r="H122" s="18" t="s">
        <v>298</v>
      </c>
      <c r="I122" s="7" t="str">
        <f t="shared" si="3"/>
        <v>SWBPR24QA_PR24CA13_POL_OUT1</v>
      </c>
      <c r="J122" s="55" t="s">
        <v>309</v>
      </c>
      <c r="K122" s="55"/>
      <c r="L122" s="55" t="s">
        <v>139</v>
      </c>
      <c r="M122" s="18" t="s">
        <v>313</v>
      </c>
      <c r="N122" s="18" t="s">
        <v>83</v>
      </c>
      <c r="O122" s="55">
        <v>0</v>
      </c>
      <c r="P122" s="61" t="str">
        <f t="shared" ca="1" si="5"/>
        <v>[…]07/04/2026 09:48:12</v>
      </c>
      <c r="Q122" s="61" t="str">
        <f t="shared" ca="1" si="5"/>
        <v>[…]07/04/2026 09:48:12</v>
      </c>
      <c r="R122" s="61" t="str">
        <f t="shared" ca="1" si="5"/>
        <v>[…]07/04/2026 09:48:12</v>
      </c>
      <c r="S122" s="61" t="str">
        <f t="shared" ca="1" si="5"/>
        <v>[…]07/04/2026 09:48:12</v>
      </c>
      <c r="T122" s="61" t="str">
        <f t="shared" ca="1" si="5"/>
        <v>[…]07/04/2026 09:48:12</v>
      </c>
      <c r="U122" s="61" t="str">
        <f t="shared" ca="1" si="5"/>
        <v>[…]07/04/2026 09:48:12</v>
      </c>
      <c r="V122" s="61" t="str">
        <f t="shared" ca="1" si="5"/>
        <v>[…]07/04/2026 09:48:12</v>
      </c>
      <c r="W122" s="61" t="str">
        <f t="shared" ca="1" si="5"/>
        <v>[…]07/04/2026 09:48:12</v>
      </c>
      <c r="X122" s="61" t="str">
        <f t="shared" ca="1" si="5"/>
        <v>[…]07/04/2026 09:48:12</v>
      </c>
      <c r="Y122" s="61" t="str">
        <f t="shared" ca="1" si="5"/>
        <v>[…]07/04/2026 09:48:12</v>
      </c>
      <c r="Z122" s="61" t="str">
        <f t="shared" ca="1" si="5"/>
        <v>[…]07/04/2026 09:48:12</v>
      </c>
      <c r="AA122" s="61" t="str">
        <f t="shared" ca="1" si="5"/>
        <v>[…]07/04/2026 09:48:12</v>
      </c>
      <c r="AB122" s="61" t="str">
        <f t="shared" ca="1" si="5"/>
        <v>[…]07/04/2026 09:48:12</v>
      </c>
      <c r="AC122" s="61" t="str">
        <f t="shared" ca="1" si="5"/>
        <v>[…]07/04/2026 09:48:12</v>
      </c>
    </row>
    <row r="123" spans="2:29" s="24" customFormat="1" ht="15">
      <c r="B123" s="56" t="s">
        <v>147</v>
      </c>
      <c r="C123" s="18" t="str">
        <f>_xlfn.XLOOKUP($B123,FD_Lists!$B$4:$B$25,FD_Lists!C$4:C$25)</f>
        <v>Bristol Water</v>
      </c>
      <c r="D123" s="56" t="str">
        <f>_xlfn.XLOOKUP($B123,FD_Lists!$B$4:$B$25,FD_Lists!D$4:D$25)</f>
        <v>England</v>
      </c>
      <c r="E123" s="56" t="str">
        <f>_xlfn.XLOOKUP($B123,FD_Lists!$B$4:$B$25,FD_Lists!E$4:E$25)</f>
        <v>Company</v>
      </c>
      <c r="F123" s="56" t="str">
        <f>_xlfn.XLOOKUP($B123,FD_Lists!$B$4:$B$25,FD_Lists!F$4:F$25)</f>
        <v>WoC</v>
      </c>
      <c r="G123" s="56" t="s">
        <v>127</v>
      </c>
      <c r="H123" s="18" t="s">
        <v>298</v>
      </c>
      <c r="I123" s="7" t="str">
        <f t="shared" si="3"/>
        <v>BRLPR24QA_PR24CA13_POL_OUT1</v>
      </c>
      <c r="J123" s="55" t="s">
        <v>309</v>
      </c>
      <c r="K123" s="55"/>
      <c r="L123" s="55" t="s">
        <v>139</v>
      </c>
      <c r="M123" s="18" t="s">
        <v>313</v>
      </c>
      <c r="N123" s="18" t="s">
        <v>83</v>
      </c>
      <c r="O123" s="55">
        <v>0</v>
      </c>
      <c r="P123" s="61" t="str">
        <f t="shared" ca="1" si="5"/>
        <v>[…]07/04/2026 09:48:12</v>
      </c>
      <c r="Q123" s="61" t="str">
        <f t="shared" ca="1" si="5"/>
        <v>[…]07/04/2026 09:48:12</v>
      </c>
      <c r="R123" s="61" t="str">
        <f t="shared" ca="1" si="5"/>
        <v>[…]07/04/2026 09:48:12</v>
      </c>
      <c r="S123" s="61" t="str">
        <f t="shared" ca="1" si="5"/>
        <v>[…]07/04/2026 09:48:12</v>
      </c>
      <c r="T123" s="61" t="str">
        <f t="shared" ca="1" si="5"/>
        <v>[…]07/04/2026 09:48:12</v>
      </c>
      <c r="U123" s="61" t="str">
        <f t="shared" ca="1" si="5"/>
        <v>[…]07/04/2026 09:48:12</v>
      </c>
      <c r="V123" s="61" t="str">
        <f t="shared" ca="1" si="5"/>
        <v>[…]07/04/2026 09:48:12</v>
      </c>
      <c r="W123" s="61" t="str">
        <f t="shared" ca="1" si="5"/>
        <v>[…]07/04/2026 09:48:12</v>
      </c>
      <c r="X123" s="61" t="str">
        <f t="shared" ca="1" si="5"/>
        <v>[…]07/04/2026 09:48:12</v>
      </c>
      <c r="Y123" s="61" t="str">
        <f t="shared" ca="1" si="5"/>
        <v>[…]07/04/2026 09:48:12</v>
      </c>
      <c r="Z123" s="61" t="str">
        <f t="shared" ca="1" si="5"/>
        <v>[…]07/04/2026 09:48:12</v>
      </c>
      <c r="AA123" s="61" t="str">
        <f t="shared" ca="1" si="5"/>
        <v>[…]07/04/2026 09:48:12</v>
      </c>
      <c r="AB123" s="61" t="str">
        <f t="shared" ca="1" si="5"/>
        <v>[…]07/04/2026 09:48:12</v>
      </c>
      <c r="AC123" s="61" t="str">
        <f t="shared" ca="1" si="5"/>
        <v>[…]07/04/2026 09:48:12</v>
      </c>
    </row>
    <row r="124" spans="2:29" s="24" customFormat="1" ht="15">
      <c r="B124" s="58" t="s">
        <v>80</v>
      </c>
      <c r="C124" s="18" t="str">
        <f>_xlfn.XLOOKUP($B124,FD_Lists!$B$4:$B$25,FD_Lists!C$4:C$25)</f>
        <v>Anglian Water</v>
      </c>
      <c r="D124" s="56" t="str">
        <f>_xlfn.XLOOKUP($B124,FD_Lists!$B$4:$B$25,FD_Lists!D$4:D$25)</f>
        <v>England</v>
      </c>
      <c r="E124" s="56" t="str">
        <f>_xlfn.XLOOKUP($B124,FD_Lists!$B$4:$B$25,FD_Lists!E$4:E$25)</f>
        <v>Company</v>
      </c>
      <c r="F124" s="56" t="str">
        <f>_xlfn.XLOOKUP($B124,FD_Lists!$B$4:$B$25,FD_Lists!F$4:F$25)</f>
        <v>WaSC</v>
      </c>
      <c r="G124" s="56" t="s">
        <v>127</v>
      </c>
      <c r="H124" s="18" t="s">
        <v>301</v>
      </c>
      <c r="I124" s="7" t="str">
        <f>B124&amp;H124</f>
        <v>ANHPR24QA_PR24CA13_POL_OUT2</v>
      </c>
      <c r="J124" s="55" t="s">
        <v>309</v>
      </c>
      <c r="K124" s="55"/>
      <c r="L124" s="55" t="s">
        <v>139</v>
      </c>
      <c r="M124" s="18" t="s">
        <v>313</v>
      </c>
      <c r="N124" s="18" t="s">
        <v>83</v>
      </c>
      <c r="O124" s="55">
        <v>0</v>
      </c>
      <c r="P124" s="61" t="e">
        <f ca="1">MID(CELL("filename"),SEARCH("[",CELL("filename"))+1,SEARCH("]",CELL("filename"))-SEARCH("[",CELL("filename"))-1)</f>
        <v>#VALUE!</v>
      </c>
      <c r="Q124" s="61" t="e">
        <f ca="1">MID(CELL("filename"),SEARCH("[",CELL("filename"))+1,SEARCH("]",CELL("filename"))-SEARCH("[",CELL("filename"))-1)</f>
        <v>#VALUE!</v>
      </c>
      <c r="R124" s="61" t="e">
        <f t="shared" ref="R124:AC140" ca="1" si="6">MID(CELL("filename"),SEARCH("[",CELL("filename"))+1,SEARCH("]",CELL("filename"))-SEARCH("[",CELL("filename"))-1)</f>
        <v>#VALUE!</v>
      </c>
      <c r="S124" s="61" t="e">
        <f t="shared" ca="1" si="6"/>
        <v>#VALUE!</v>
      </c>
      <c r="T124" s="61" t="e">
        <f t="shared" ca="1" si="6"/>
        <v>#VALUE!</v>
      </c>
      <c r="U124" s="61" t="e">
        <f t="shared" ca="1" si="6"/>
        <v>#VALUE!</v>
      </c>
      <c r="V124" s="61" t="e">
        <f t="shared" ca="1" si="6"/>
        <v>#VALUE!</v>
      </c>
      <c r="W124" s="61" t="e">
        <f t="shared" ca="1" si="6"/>
        <v>#VALUE!</v>
      </c>
      <c r="X124" s="61" t="e">
        <f t="shared" ca="1" si="6"/>
        <v>#VALUE!</v>
      </c>
      <c r="Y124" s="61" t="e">
        <f t="shared" ca="1" si="6"/>
        <v>#VALUE!</v>
      </c>
      <c r="Z124" s="61" t="e">
        <f t="shared" ca="1" si="6"/>
        <v>#VALUE!</v>
      </c>
      <c r="AA124" s="61" t="e">
        <f t="shared" ca="1" si="6"/>
        <v>#VALUE!</v>
      </c>
      <c r="AB124" s="61" t="e">
        <f t="shared" ca="1" si="6"/>
        <v>#VALUE!</v>
      </c>
      <c r="AC124" s="61" t="e">
        <f t="shared" ca="1" si="6"/>
        <v>#VALUE!</v>
      </c>
    </row>
    <row r="125" spans="2:29" s="24" customFormat="1" ht="15">
      <c r="B125" s="56" t="s">
        <v>110</v>
      </c>
      <c r="C125" s="18" t="str">
        <f>_xlfn.XLOOKUP($B125,FD_Lists!$B$4:$B$25,FD_Lists!C$4:C$25)</f>
        <v>Dŵr Cymru</v>
      </c>
      <c r="D125" s="56" t="str">
        <f>_xlfn.XLOOKUP($B125,FD_Lists!$B$4:$B$25,FD_Lists!D$4:D$25)</f>
        <v>Wales</v>
      </c>
      <c r="E125" s="56" t="str">
        <f>_xlfn.XLOOKUP($B125,FD_Lists!$B$4:$B$25,FD_Lists!E$4:E$25)</f>
        <v>Company</v>
      </c>
      <c r="F125" s="56" t="str">
        <f>_xlfn.XLOOKUP($B125,FD_Lists!$B$4:$B$25,FD_Lists!F$4:F$25)</f>
        <v>WaSC</v>
      </c>
      <c r="G125" s="56" t="s">
        <v>127</v>
      </c>
      <c r="H125" s="18" t="s">
        <v>301</v>
      </c>
      <c r="I125" s="7" t="str">
        <f t="shared" si="3"/>
        <v>WSHPR24QA_PR24CA13_POL_OUT2</v>
      </c>
      <c r="J125" s="55" t="s">
        <v>309</v>
      </c>
      <c r="K125" s="55"/>
      <c r="L125" s="55" t="s">
        <v>139</v>
      </c>
      <c r="M125" s="18" t="s">
        <v>313</v>
      </c>
      <c r="N125" s="18" t="s">
        <v>83</v>
      </c>
      <c r="O125" s="55">
        <v>0</v>
      </c>
      <c r="P125" s="61" t="e">
        <f ca="1">MID(CELL("filename"),SEARCH("[",CELL("filename"))+1,SEARCH("]",CELL("filename"))-SEARCH("[",CELL("filename"))-1)</f>
        <v>#VALUE!</v>
      </c>
      <c r="Q125" s="61" t="e">
        <f ca="1">MID(CELL("filename"),SEARCH("[",CELL("filename"))+1,SEARCH("]",CELL("filename"))-SEARCH("[",CELL("filename"))-1)</f>
        <v>#VALUE!</v>
      </c>
      <c r="R125" s="61" t="e">
        <f t="shared" ca="1" si="6"/>
        <v>#VALUE!</v>
      </c>
      <c r="S125" s="61" t="e">
        <f t="shared" ca="1" si="6"/>
        <v>#VALUE!</v>
      </c>
      <c r="T125" s="61" t="e">
        <f t="shared" ca="1" si="6"/>
        <v>#VALUE!</v>
      </c>
      <c r="U125" s="61" t="e">
        <f t="shared" ca="1" si="6"/>
        <v>#VALUE!</v>
      </c>
      <c r="V125" s="61" t="e">
        <f t="shared" ca="1" si="6"/>
        <v>#VALUE!</v>
      </c>
      <c r="W125" s="61" t="e">
        <f t="shared" ca="1" si="6"/>
        <v>#VALUE!</v>
      </c>
      <c r="X125" s="61" t="e">
        <f t="shared" ca="1" si="6"/>
        <v>#VALUE!</v>
      </c>
      <c r="Y125" s="61" t="e">
        <f t="shared" ca="1" si="6"/>
        <v>#VALUE!</v>
      </c>
      <c r="Z125" s="61" t="e">
        <f t="shared" ca="1" si="6"/>
        <v>#VALUE!</v>
      </c>
      <c r="AA125" s="61" t="e">
        <f t="shared" ca="1" si="6"/>
        <v>#VALUE!</v>
      </c>
      <c r="AB125" s="61" t="e">
        <f t="shared" ca="1" si="6"/>
        <v>#VALUE!</v>
      </c>
      <c r="AC125" s="61" t="e">
        <f t="shared" ca="1" si="6"/>
        <v>#VALUE!</v>
      </c>
    </row>
    <row r="126" spans="2:29" s="24" customFormat="1" ht="15">
      <c r="B126" s="56" t="s">
        <v>111</v>
      </c>
      <c r="C126" s="18" t="str">
        <f>_xlfn.XLOOKUP($B126,FD_Lists!$B$4:$B$25,FD_Lists!C$4:C$25)</f>
        <v>Hafren Dyfrdwy</v>
      </c>
      <c r="D126" s="56" t="str">
        <f>_xlfn.XLOOKUP($B126,FD_Lists!$B$4:$B$25,FD_Lists!D$4:D$25)</f>
        <v>Wales</v>
      </c>
      <c r="E126" s="56" t="str">
        <f>_xlfn.XLOOKUP($B126,FD_Lists!$B$4:$B$25,FD_Lists!E$4:E$25)</f>
        <v>Company</v>
      </c>
      <c r="F126" s="56" t="str">
        <f>_xlfn.XLOOKUP($B126,FD_Lists!$B$4:$B$25,FD_Lists!F$4:F$25)</f>
        <v>WaSC</v>
      </c>
      <c r="G126" s="56" t="s">
        <v>127</v>
      </c>
      <c r="H126" s="18" t="s">
        <v>301</v>
      </c>
      <c r="I126" s="7" t="str">
        <f t="shared" si="3"/>
        <v>HDDPR24QA_PR24CA13_POL_OUT2</v>
      </c>
      <c r="J126" s="55" t="s">
        <v>309</v>
      </c>
      <c r="K126" s="55"/>
      <c r="L126" s="55" t="s">
        <v>139</v>
      </c>
      <c r="M126" s="18" t="s">
        <v>313</v>
      </c>
      <c r="N126" s="18" t="s">
        <v>83</v>
      </c>
      <c r="O126" s="55">
        <v>0</v>
      </c>
      <c r="P126" s="61" t="e">
        <f t="shared" ref="P126:Q140" ca="1" si="7">MID(CELL("filename"),SEARCH("[",CELL("filename"))+1,SEARCH("]",CELL("filename"))-SEARCH("[",CELL("filename"))-1)</f>
        <v>#VALUE!</v>
      </c>
      <c r="Q126" s="61" t="e">
        <f t="shared" ca="1" si="7"/>
        <v>#VALUE!</v>
      </c>
      <c r="R126" s="61" t="e">
        <f t="shared" ca="1" si="6"/>
        <v>#VALUE!</v>
      </c>
      <c r="S126" s="61" t="e">
        <f t="shared" ca="1" si="6"/>
        <v>#VALUE!</v>
      </c>
      <c r="T126" s="61" t="e">
        <f t="shared" ca="1" si="6"/>
        <v>#VALUE!</v>
      </c>
      <c r="U126" s="61" t="e">
        <f t="shared" ca="1" si="6"/>
        <v>#VALUE!</v>
      </c>
      <c r="V126" s="61" t="e">
        <f t="shared" ca="1" si="6"/>
        <v>#VALUE!</v>
      </c>
      <c r="W126" s="61" t="e">
        <f t="shared" ca="1" si="6"/>
        <v>#VALUE!</v>
      </c>
      <c r="X126" s="61" t="e">
        <f t="shared" ca="1" si="6"/>
        <v>#VALUE!</v>
      </c>
      <c r="Y126" s="61" t="e">
        <f t="shared" ca="1" si="6"/>
        <v>#VALUE!</v>
      </c>
      <c r="Z126" s="61" t="e">
        <f t="shared" ca="1" si="6"/>
        <v>#VALUE!</v>
      </c>
      <c r="AA126" s="61" t="e">
        <f t="shared" ca="1" si="6"/>
        <v>#VALUE!</v>
      </c>
      <c r="AB126" s="61" t="e">
        <f t="shared" ca="1" si="6"/>
        <v>#VALUE!</v>
      </c>
      <c r="AC126" s="61" t="e">
        <f t="shared" ca="1" si="6"/>
        <v>#VALUE!</v>
      </c>
    </row>
    <row r="127" spans="2:29" s="24" customFormat="1" ht="15">
      <c r="B127" s="56" t="s">
        <v>112</v>
      </c>
      <c r="C127" s="18" t="str">
        <f>_xlfn.XLOOKUP($B127,FD_Lists!$B$4:$B$25,FD_Lists!C$4:C$25)</f>
        <v>Northumbrian Water</v>
      </c>
      <c r="D127" s="56" t="str">
        <f>_xlfn.XLOOKUP($B127,FD_Lists!$B$4:$B$25,FD_Lists!D$4:D$25)</f>
        <v>England</v>
      </c>
      <c r="E127" s="56" t="str">
        <f>_xlfn.XLOOKUP($B127,FD_Lists!$B$4:$B$25,FD_Lists!E$4:E$25)</f>
        <v>Company</v>
      </c>
      <c r="F127" s="56" t="str">
        <f>_xlfn.XLOOKUP($B127,FD_Lists!$B$4:$B$25,FD_Lists!F$4:F$25)</f>
        <v>WaSC</v>
      </c>
      <c r="G127" s="56" t="s">
        <v>127</v>
      </c>
      <c r="H127" s="18" t="s">
        <v>301</v>
      </c>
      <c r="I127" s="7" t="str">
        <f t="shared" si="3"/>
        <v>NESPR24QA_PR24CA13_POL_OUT2</v>
      </c>
      <c r="J127" s="55" t="s">
        <v>309</v>
      </c>
      <c r="K127" s="55"/>
      <c r="L127" s="55" t="s">
        <v>139</v>
      </c>
      <c r="M127" s="18" t="s">
        <v>313</v>
      </c>
      <c r="N127" s="18" t="s">
        <v>83</v>
      </c>
      <c r="O127" s="55">
        <v>0</v>
      </c>
      <c r="P127" s="61" t="e">
        <f t="shared" ca="1" si="7"/>
        <v>#VALUE!</v>
      </c>
      <c r="Q127" s="61" t="e">
        <f t="shared" ca="1" si="7"/>
        <v>#VALUE!</v>
      </c>
      <c r="R127" s="61" t="e">
        <f t="shared" ca="1" si="6"/>
        <v>#VALUE!</v>
      </c>
      <c r="S127" s="61" t="e">
        <f t="shared" ca="1" si="6"/>
        <v>#VALUE!</v>
      </c>
      <c r="T127" s="61" t="e">
        <f t="shared" ca="1" si="6"/>
        <v>#VALUE!</v>
      </c>
      <c r="U127" s="61" t="e">
        <f t="shared" ca="1" si="6"/>
        <v>#VALUE!</v>
      </c>
      <c r="V127" s="61" t="e">
        <f t="shared" ca="1" si="6"/>
        <v>#VALUE!</v>
      </c>
      <c r="W127" s="61" t="e">
        <f t="shared" ca="1" si="6"/>
        <v>#VALUE!</v>
      </c>
      <c r="X127" s="61" t="e">
        <f t="shared" ca="1" si="6"/>
        <v>#VALUE!</v>
      </c>
      <c r="Y127" s="61" t="e">
        <f t="shared" ca="1" si="6"/>
        <v>#VALUE!</v>
      </c>
      <c r="Z127" s="61" t="e">
        <f t="shared" ca="1" si="6"/>
        <v>#VALUE!</v>
      </c>
      <c r="AA127" s="61" t="e">
        <f t="shared" ca="1" si="6"/>
        <v>#VALUE!</v>
      </c>
      <c r="AB127" s="61" t="e">
        <f t="shared" ca="1" si="6"/>
        <v>#VALUE!</v>
      </c>
      <c r="AC127" s="61" t="e">
        <f t="shared" ca="1" si="6"/>
        <v>#VALUE!</v>
      </c>
    </row>
    <row r="128" spans="2:29" s="24" customFormat="1" ht="15">
      <c r="B128" s="56" t="s">
        <v>113</v>
      </c>
      <c r="C128" s="18" t="str">
        <f>_xlfn.XLOOKUP($B128,FD_Lists!$B$4:$B$25,FD_Lists!C$4:C$25)</f>
        <v>Severn Trent Water</v>
      </c>
      <c r="D128" s="56" t="str">
        <f>_xlfn.XLOOKUP($B128,FD_Lists!$B$4:$B$25,FD_Lists!D$4:D$25)</f>
        <v>England</v>
      </c>
      <c r="E128" s="56" t="str">
        <f>_xlfn.XLOOKUP($B128,FD_Lists!$B$4:$B$25,FD_Lists!E$4:E$25)</f>
        <v>Company</v>
      </c>
      <c r="F128" s="56" t="str">
        <f>_xlfn.XLOOKUP($B128,FD_Lists!$B$4:$B$25,FD_Lists!F$4:F$25)</f>
        <v>WaSC</v>
      </c>
      <c r="G128" s="56" t="s">
        <v>127</v>
      </c>
      <c r="H128" s="18" t="s">
        <v>301</v>
      </c>
      <c r="I128" s="7" t="str">
        <f t="shared" si="3"/>
        <v>SVEPR24QA_PR24CA13_POL_OUT2</v>
      </c>
      <c r="J128" s="55" t="s">
        <v>309</v>
      </c>
      <c r="K128" s="55"/>
      <c r="L128" s="55" t="s">
        <v>139</v>
      </c>
      <c r="M128" s="18" t="s">
        <v>313</v>
      </c>
      <c r="N128" s="18" t="s">
        <v>83</v>
      </c>
      <c r="O128" s="55">
        <v>0</v>
      </c>
      <c r="P128" s="61" t="e">
        <f t="shared" ca="1" si="7"/>
        <v>#VALUE!</v>
      </c>
      <c r="Q128" s="61" t="e">
        <f t="shared" ca="1" si="7"/>
        <v>#VALUE!</v>
      </c>
      <c r="R128" s="61" t="e">
        <f t="shared" ca="1" si="6"/>
        <v>#VALUE!</v>
      </c>
      <c r="S128" s="61" t="e">
        <f t="shared" ca="1" si="6"/>
        <v>#VALUE!</v>
      </c>
      <c r="T128" s="61" t="e">
        <f t="shared" ca="1" si="6"/>
        <v>#VALUE!</v>
      </c>
      <c r="U128" s="61" t="e">
        <f t="shared" ca="1" si="6"/>
        <v>#VALUE!</v>
      </c>
      <c r="V128" s="61" t="e">
        <f t="shared" ca="1" si="6"/>
        <v>#VALUE!</v>
      </c>
      <c r="W128" s="61" t="e">
        <f t="shared" ca="1" si="6"/>
        <v>#VALUE!</v>
      </c>
      <c r="X128" s="61" t="e">
        <f t="shared" ca="1" si="6"/>
        <v>#VALUE!</v>
      </c>
      <c r="Y128" s="61" t="e">
        <f t="shared" ca="1" si="6"/>
        <v>#VALUE!</v>
      </c>
      <c r="Z128" s="61" t="e">
        <f t="shared" ca="1" si="6"/>
        <v>#VALUE!</v>
      </c>
      <c r="AA128" s="61" t="e">
        <f t="shared" ca="1" si="6"/>
        <v>#VALUE!</v>
      </c>
      <c r="AB128" s="61" t="e">
        <f t="shared" ca="1" si="6"/>
        <v>#VALUE!</v>
      </c>
      <c r="AC128" s="61" t="e">
        <f t="shared" ca="1" si="6"/>
        <v>#VALUE!</v>
      </c>
    </row>
    <row r="129" spans="2:29" s="24" customFormat="1" ht="15">
      <c r="B129" s="56" t="s">
        <v>116</v>
      </c>
      <c r="C129" s="18" t="str">
        <f>_xlfn.XLOOKUP($B129,FD_Lists!$B$4:$B$25,FD_Lists!C$4:C$25)</f>
        <v>Southern Water</v>
      </c>
      <c r="D129" s="56" t="str">
        <f>_xlfn.XLOOKUP($B129,FD_Lists!$B$4:$B$25,FD_Lists!D$4:D$25)</f>
        <v>England</v>
      </c>
      <c r="E129" s="56" t="str">
        <f>_xlfn.XLOOKUP($B129,FD_Lists!$B$4:$B$25,FD_Lists!E$4:E$25)</f>
        <v>Company</v>
      </c>
      <c r="F129" s="56" t="str">
        <f>_xlfn.XLOOKUP($B129,FD_Lists!$B$4:$B$25,FD_Lists!F$4:F$25)</f>
        <v>WaSC</v>
      </c>
      <c r="G129" s="56" t="s">
        <v>127</v>
      </c>
      <c r="H129" s="18" t="s">
        <v>301</v>
      </c>
      <c r="I129" s="7" t="str">
        <f t="shared" si="3"/>
        <v>SRNPR24QA_PR24CA13_POL_OUT2</v>
      </c>
      <c r="J129" s="55" t="s">
        <v>309</v>
      </c>
      <c r="K129" s="55"/>
      <c r="L129" s="55" t="s">
        <v>139</v>
      </c>
      <c r="M129" s="18" t="s">
        <v>313</v>
      </c>
      <c r="N129" s="18" t="s">
        <v>83</v>
      </c>
      <c r="O129" s="55">
        <v>0</v>
      </c>
      <c r="P129" s="61" t="e">
        <f t="shared" ca="1" si="7"/>
        <v>#VALUE!</v>
      </c>
      <c r="Q129" s="61" t="e">
        <f t="shared" ca="1" si="7"/>
        <v>#VALUE!</v>
      </c>
      <c r="R129" s="61" t="e">
        <f t="shared" ca="1" si="6"/>
        <v>#VALUE!</v>
      </c>
      <c r="S129" s="61" t="e">
        <f t="shared" ca="1" si="6"/>
        <v>#VALUE!</v>
      </c>
      <c r="T129" s="61" t="e">
        <f t="shared" ca="1" si="6"/>
        <v>#VALUE!</v>
      </c>
      <c r="U129" s="61" t="e">
        <f t="shared" ca="1" si="6"/>
        <v>#VALUE!</v>
      </c>
      <c r="V129" s="61" t="e">
        <f t="shared" ca="1" si="6"/>
        <v>#VALUE!</v>
      </c>
      <c r="W129" s="61" t="e">
        <f t="shared" ca="1" si="6"/>
        <v>#VALUE!</v>
      </c>
      <c r="X129" s="61" t="e">
        <f t="shared" ca="1" si="6"/>
        <v>#VALUE!</v>
      </c>
      <c r="Y129" s="61" t="e">
        <f t="shared" ca="1" si="6"/>
        <v>#VALUE!</v>
      </c>
      <c r="Z129" s="61" t="e">
        <f t="shared" ca="1" si="6"/>
        <v>#VALUE!</v>
      </c>
      <c r="AA129" s="61" t="e">
        <f t="shared" ca="1" si="6"/>
        <v>#VALUE!</v>
      </c>
      <c r="AB129" s="61" t="e">
        <f t="shared" ca="1" si="6"/>
        <v>#VALUE!</v>
      </c>
      <c r="AC129" s="61" t="e">
        <f t="shared" ca="1" si="6"/>
        <v>#VALUE!</v>
      </c>
    </row>
    <row r="130" spans="2:29" s="24" customFormat="1" ht="15">
      <c r="B130" s="56" t="s">
        <v>117</v>
      </c>
      <c r="C130" s="18" t="str">
        <f>_xlfn.XLOOKUP($B130,FD_Lists!$B$4:$B$25,FD_Lists!C$4:C$25)</f>
        <v>Thames Water</v>
      </c>
      <c r="D130" s="56" t="str">
        <f>_xlfn.XLOOKUP($B130,FD_Lists!$B$4:$B$25,FD_Lists!D$4:D$25)</f>
        <v>England</v>
      </c>
      <c r="E130" s="56" t="str">
        <f>_xlfn.XLOOKUP($B130,FD_Lists!$B$4:$B$25,FD_Lists!E$4:E$25)</f>
        <v>Company</v>
      </c>
      <c r="F130" s="56" t="str">
        <f>_xlfn.XLOOKUP($B130,FD_Lists!$B$4:$B$25,FD_Lists!F$4:F$25)</f>
        <v>WaSC</v>
      </c>
      <c r="G130" s="56" t="s">
        <v>127</v>
      </c>
      <c r="H130" s="18" t="s">
        <v>301</v>
      </c>
      <c r="I130" s="7" t="str">
        <f t="shared" si="3"/>
        <v>TMSPR24QA_PR24CA13_POL_OUT2</v>
      </c>
      <c r="J130" s="55" t="s">
        <v>309</v>
      </c>
      <c r="K130" s="55"/>
      <c r="L130" s="55" t="s">
        <v>139</v>
      </c>
      <c r="M130" s="18" t="s">
        <v>313</v>
      </c>
      <c r="N130" s="18" t="s">
        <v>83</v>
      </c>
      <c r="O130" s="55">
        <v>0</v>
      </c>
      <c r="P130" s="61" t="e">
        <f t="shared" ca="1" si="7"/>
        <v>#VALUE!</v>
      </c>
      <c r="Q130" s="61" t="e">
        <f t="shared" ca="1" si="7"/>
        <v>#VALUE!</v>
      </c>
      <c r="R130" s="61" t="e">
        <f t="shared" ca="1" si="6"/>
        <v>#VALUE!</v>
      </c>
      <c r="S130" s="61" t="e">
        <f t="shared" ca="1" si="6"/>
        <v>#VALUE!</v>
      </c>
      <c r="T130" s="61" t="e">
        <f t="shared" ca="1" si="6"/>
        <v>#VALUE!</v>
      </c>
      <c r="U130" s="61" t="e">
        <f t="shared" ca="1" si="6"/>
        <v>#VALUE!</v>
      </c>
      <c r="V130" s="61" t="e">
        <f t="shared" ca="1" si="6"/>
        <v>#VALUE!</v>
      </c>
      <c r="W130" s="61" t="e">
        <f t="shared" ca="1" si="6"/>
        <v>#VALUE!</v>
      </c>
      <c r="X130" s="61" t="e">
        <f t="shared" ca="1" si="6"/>
        <v>#VALUE!</v>
      </c>
      <c r="Y130" s="61" t="e">
        <f t="shared" ca="1" si="6"/>
        <v>#VALUE!</v>
      </c>
      <c r="Z130" s="61" t="e">
        <f t="shared" ca="1" si="6"/>
        <v>#VALUE!</v>
      </c>
      <c r="AA130" s="61" t="e">
        <f t="shared" ca="1" si="6"/>
        <v>#VALUE!</v>
      </c>
      <c r="AB130" s="61" t="e">
        <f t="shared" ca="1" si="6"/>
        <v>#VALUE!</v>
      </c>
      <c r="AC130" s="61" t="e">
        <f t="shared" ca="1" si="6"/>
        <v>#VALUE!</v>
      </c>
    </row>
    <row r="131" spans="2:29" s="24" customFormat="1" ht="15">
      <c r="B131" s="56" t="s">
        <v>118</v>
      </c>
      <c r="C131" s="18" t="str">
        <f>_xlfn.XLOOKUP($B131,FD_Lists!$B$4:$B$25,FD_Lists!C$4:C$25)</f>
        <v xml:space="preserve">United Utilities </v>
      </c>
      <c r="D131" s="56" t="str">
        <f>_xlfn.XLOOKUP($B131,FD_Lists!$B$4:$B$25,FD_Lists!D$4:D$25)</f>
        <v>England</v>
      </c>
      <c r="E131" s="56" t="str">
        <f>_xlfn.XLOOKUP($B131,FD_Lists!$B$4:$B$25,FD_Lists!E$4:E$25)</f>
        <v>Company</v>
      </c>
      <c r="F131" s="56" t="str">
        <f>_xlfn.XLOOKUP($B131,FD_Lists!$B$4:$B$25,FD_Lists!F$4:F$25)</f>
        <v>WaSC</v>
      </c>
      <c r="G131" s="56" t="s">
        <v>127</v>
      </c>
      <c r="H131" s="18" t="s">
        <v>301</v>
      </c>
      <c r="I131" s="7" t="str">
        <f t="shared" si="3"/>
        <v>NWTPR24QA_PR24CA13_POL_OUT2</v>
      </c>
      <c r="J131" s="55" t="s">
        <v>309</v>
      </c>
      <c r="K131" s="55"/>
      <c r="L131" s="55" t="s">
        <v>139</v>
      </c>
      <c r="M131" s="18" t="s">
        <v>313</v>
      </c>
      <c r="N131" s="18" t="s">
        <v>83</v>
      </c>
      <c r="O131" s="55">
        <v>0</v>
      </c>
      <c r="P131" s="61" t="e">
        <f t="shared" ca="1" si="7"/>
        <v>#VALUE!</v>
      </c>
      <c r="Q131" s="61" t="e">
        <f t="shared" ca="1" si="7"/>
        <v>#VALUE!</v>
      </c>
      <c r="R131" s="61" t="e">
        <f t="shared" ca="1" si="6"/>
        <v>#VALUE!</v>
      </c>
      <c r="S131" s="61" t="e">
        <f t="shared" ca="1" si="6"/>
        <v>#VALUE!</v>
      </c>
      <c r="T131" s="61" t="e">
        <f t="shared" ca="1" si="6"/>
        <v>#VALUE!</v>
      </c>
      <c r="U131" s="61" t="e">
        <f t="shared" ca="1" si="6"/>
        <v>#VALUE!</v>
      </c>
      <c r="V131" s="61" t="e">
        <f t="shared" ca="1" si="6"/>
        <v>#VALUE!</v>
      </c>
      <c r="W131" s="61" t="e">
        <f t="shared" ca="1" si="6"/>
        <v>#VALUE!</v>
      </c>
      <c r="X131" s="61" t="e">
        <f t="shared" ca="1" si="6"/>
        <v>#VALUE!</v>
      </c>
      <c r="Y131" s="61" t="e">
        <f t="shared" ca="1" si="6"/>
        <v>#VALUE!</v>
      </c>
      <c r="Z131" s="61" t="e">
        <f t="shared" ca="1" si="6"/>
        <v>#VALUE!</v>
      </c>
      <c r="AA131" s="61" t="e">
        <f t="shared" ca="1" si="6"/>
        <v>#VALUE!</v>
      </c>
      <c r="AB131" s="61" t="e">
        <f t="shared" ca="1" si="6"/>
        <v>#VALUE!</v>
      </c>
      <c r="AC131" s="61" t="e">
        <f t="shared" ca="1" si="6"/>
        <v>#VALUE!</v>
      </c>
    </row>
    <row r="132" spans="2:29" s="24" customFormat="1" ht="15">
      <c r="B132" s="56" t="s">
        <v>119</v>
      </c>
      <c r="C132" s="18" t="str">
        <f>_xlfn.XLOOKUP($B132,FD_Lists!$B$4:$B$25,FD_Lists!C$4:C$25)</f>
        <v>Wessex Water</v>
      </c>
      <c r="D132" s="56" t="str">
        <f>_xlfn.XLOOKUP($B132,FD_Lists!$B$4:$B$25,FD_Lists!D$4:D$25)</f>
        <v>England</v>
      </c>
      <c r="E132" s="56" t="str">
        <f>_xlfn.XLOOKUP($B132,FD_Lists!$B$4:$B$25,FD_Lists!E$4:E$25)</f>
        <v>Company</v>
      </c>
      <c r="F132" s="56" t="str">
        <f>_xlfn.XLOOKUP($B132,FD_Lists!$B$4:$B$25,FD_Lists!F$4:F$25)</f>
        <v>WaSC</v>
      </c>
      <c r="G132" s="56" t="s">
        <v>127</v>
      </c>
      <c r="H132" s="18" t="s">
        <v>301</v>
      </c>
      <c r="I132" s="7" t="str">
        <f t="shared" si="3"/>
        <v>WSXPR24QA_PR24CA13_POL_OUT2</v>
      </c>
      <c r="J132" s="55" t="s">
        <v>309</v>
      </c>
      <c r="K132" s="55"/>
      <c r="L132" s="55" t="s">
        <v>139</v>
      </c>
      <c r="M132" s="18" t="s">
        <v>313</v>
      </c>
      <c r="N132" s="18" t="s">
        <v>83</v>
      </c>
      <c r="O132" s="55">
        <v>0</v>
      </c>
      <c r="P132" s="61" t="e">
        <f t="shared" ca="1" si="7"/>
        <v>#VALUE!</v>
      </c>
      <c r="Q132" s="61" t="e">
        <f t="shared" ca="1" si="7"/>
        <v>#VALUE!</v>
      </c>
      <c r="R132" s="61" t="e">
        <f t="shared" ca="1" si="6"/>
        <v>#VALUE!</v>
      </c>
      <c r="S132" s="61" t="e">
        <f t="shared" ca="1" si="6"/>
        <v>#VALUE!</v>
      </c>
      <c r="T132" s="61" t="e">
        <f t="shared" ca="1" si="6"/>
        <v>#VALUE!</v>
      </c>
      <c r="U132" s="61" t="e">
        <f t="shared" ca="1" si="6"/>
        <v>#VALUE!</v>
      </c>
      <c r="V132" s="61" t="e">
        <f t="shared" ca="1" si="6"/>
        <v>#VALUE!</v>
      </c>
      <c r="W132" s="61" t="e">
        <f t="shared" ca="1" si="6"/>
        <v>#VALUE!</v>
      </c>
      <c r="X132" s="61" t="e">
        <f t="shared" ca="1" si="6"/>
        <v>#VALUE!</v>
      </c>
      <c r="Y132" s="61" t="e">
        <f t="shared" ca="1" si="6"/>
        <v>#VALUE!</v>
      </c>
      <c r="Z132" s="61" t="e">
        <f t="shared" ca="1" si="6"/>
        <v>#VALUE!</v>
      </c>
      <c r="AA132" s="61" t="e">
        <f t="shared" ca="1" si="6"/>
        <v>#VALUE!</v>
      </c>
      <c r="AB132" s="61" t="e">
        <f t="shared" ca="1" si="6"/>
        <v>#VALUE!</v>
      </c>
      <c r="AC132" s="61" t="e">
        <f t="shared" ca="1" si="6"/>
        <v>#VALUE!</v>
      </c>
    </row>
    <row r="133" spans="2:29" s="24" customFormat="1" ht="15">
      <c r="B133" s="56" t="s">
        <v>120</v>
      </c>
      <c r="C133" s="18" t="str">
        <f>_xlfn.XLOOKUP($B133,FD_Lists!$B$4:$B$25,FD_Lists!C$4:C$25)</f>
        <v>Yorkshire Water</v>
      </c>
      <c r="D133" s="56" t="str">
        <f>_xlfn.XLOOKUP($B133,FD_Lists!$B$4:$B$25,FD_Lists!D$4:D$25)</f>
        <v>England</v>
      </c>
      <c r="E133" s="56" t="str">
        <f>_xlfn.XLOOKUP($B133,FD_Lists!$B$4:$B$25,FD_Lists!E$4:E$25)</f>
        <v>Company</v>
      </c>
      <c r="F133" s="56" t="str">
        <f>_xlfn.XLOOKUP($B133,FD_Lists!$B$4:$B$25,FD_Lists!F$4:F$25)</f>
        <v>WaSC</v>
      </c>
      <c r="G133" s="56" t="s">
        <v>127</v>
      </c>
      <c r="H133" s="18" t="s">
        <v>301</v>
      </c>
      <c r="I133" s="7" t="str">
        <f t="shared" si="3"/>
        <v>YKYPR24QA_PR24CA13_POL_OUT2</v>
      </c>
      <c r="J133" s="55" t="s">
        <v>309</v>
      </c>
      <c r="K133" s="55"/>
      <c r="L133" s="55" t="s">
        <v>139</v>
      </c>
      <c r="M133" s="18" t="s">
        <v>313</v>
      </c>
      <c r="N133" s="18" t="s">
        <v>83</v>
      </c>
      <c r="O133" s="55">
        <v>0</v>
      </c>
      <c r="P133" s="61" t="e">
        <f t="shared" ca="1" si="7"/>
        <v>#VALUE!</v>
      </c>
      <c r="Q133" s="61" t="e">
        <f t="shared" ca="1" si="7"/>
        <v>#VALUE!</v>
      </c>
      <c r="R133" s="61" t="e">
        <f t="shared" ca="1" si="6"/>
        <v>#VALUE!</v>
      </c>
      <c r="S133" s="61" t="e">
        <f t="shared" ca="1" si="6"/>
        <v>#VALUE!</v>
      </c>
      <c r="T133" s="61" t="e">
        <f t="shared" ca="1" si="6"/>
        <v>#VALUE!</v>
      </c>
      <c r="U133" s="61" t="e">
        <f t="shared" ca="1" si="6"/>
        <v>#VALUE!</v>
      </c>
      <c r="V133" s="61" t="e">
        <f t="shared" ca="1" si="6"/>
        <v>#VALUE!</v>
      </c>
      <c r="W133" s="61" t="e">
        <f t="shared" ca="1" si="6"/>
        <v>#VALUE!</v>
      </c>
      <c r="X133" s="61" t="e">
        <f t="shared" ca="1" si="6"/>
        <v>#VALUE!</v>
      </c>
      <c r="Y133" s="61" t="e">
        <f t="shared" ca="1" si="6"/>
        <v>#VALUE!</v>
      </c>
      <c r="Z133" s="61" t="e">
        <f t="shared" ca="1" si="6"/>
        <v>#VALUE!</v>
      </c>
      <c r="AA133" s="61" t="e">
        <f t="shared" ca="1" si="6"/>
        <v>#VALUE!</v>
      </c>
      <c r="AB133" s="61" t="e">
        <f t="shared" ca="1" si="6"/>
        <v>#VALUE!</v>
      </c>
      <c r="AC133" s="61" t="e">
        <f t="shared" ca="1" si="6"/>
        <v>#VALUE!</v>
      </c>
    </row>
    <row r="134" spans="2:29" s="24" customFormat="1" ht="15">
      <c r="B134" s="56" t="s">
        <v>142</v>
      </c>
      <c r="C134" s="18" t="str">
        <f>_xlfn.XLOOKUP($B134,FD_Lists!$B$4:$B$25,FD_Lists!C$4:C$25)</f>
        <v>Affinity Water</v>
      </c>
      <c r="D134" s="56" t="str">
        <f>_xlfn.XLOOKUP($B134,FD_Lists!$B$4:$B$25,FD_Lists!D$4:D$25)</f>
        <v>England</v>
      </c>
      <c r="E134" s="56" t="str">
        <f>_xlfn.XLOOKUP($B134,FD_Lists!$B$4:$B$25,FD_Lists!E$4:E$25)</f>
        <v>Company</v>
      </c>
      <c r="F134" s="56" t="str">
        <f>_xlfn.XLOOKUP($B134,FD_Lists!$B$4:$B$25,FD_Lists!F$4:F$25)</f>
        <v>WoC</v>
      </c>
      <c r="G134" s="56" t="s">
        <v>127</v>
      </c>
      <c r="H134" s="18" t="s">
        <v>301</v>
      </c>
      <c r="I134" s="7" t="str">
        <f t="shared" si="3"/>
        <v>AFWPR24QA_PR24CA13_POL_OUT2</v>
      </c>
      <c r="J134" s="55" t="s">
        <v>309</v>
      </c>
      <c r="K134" s="55"/>
      <c r="L134" s="55" t="s">
        <v>139</v>
      </c>
      <c r="M134" s="18" t="s">
        <v>313</v>
      </c>
      <c r="N134" s="18" t="s">
        <v>83</v>
      </c>
      <c r="O134" s="55">
        <v>0</v>
      </c>
      <c r="P134" s="61" t="e">
        <f t="shared" ca="1" si="7"/>
        <v>#VALUE!</v>
      </c>
      <c r="Q134" s="61" t="e">
        <f t="shared" ca="1" si="7"/>
        <v>#VALUE!</v>
      </c>
      <c r="R134" s="61" t="e">
        <f t="shared" ca="1" si="6"/>
        <v>#VALUE!</v>
      </c>
      <c r="S134" s="61" t="e">
        <f t="shared" ca="1" si="6"/>
        <v>#VALUE!</v>
      </c>
      <c r="T134" s="61" t="e">
        <f t="shared" ca="1" si="6"/>
        <v>#VALUE!</v>
      </c>
      <c r="U134" s="61" t="e">
        <f t="shared" ca="1" si="6"/>
        <v>#VALUE!</v>
      </c>
      <c r="V134" s="61" t="e">
        <f t="shared" ca="1" si="6"/>
        <v>#VALUE!</v>
      </c>
      <c r="W134" s="61" t="e">
        <f t="shared" ca="1" si="6"/>
        <v>#VALUE!</v>
      </c>
      <c r="X134" s="61" t="e">
        <f t="shared" ca="1" si="6"/>
        <v>#VALUE!</v>
      </c>
      <c r="Y134" s="61" t="e">
        <f t="shared" ca="1" si="6"/>
        <v>#VALUE!</v>
      </c>
      <c r="Z134" s="61" t="e">
        <f t="shared" ca="1" si="6"/>
        <v>#VALUE!</v>
      </c>
      <c r="AA134" s="61" t="e">
        <f t="shared" ca="1" si="6"/>
        <v>#VALUE!</v>
      </c>
      <c r="AB134" s="61" t="e">
        <f t="shared" ca="1" si="6"/>
        <v>#VALUE!</v>
      </c>
      <c r="AC134" s="61" t="e">
        <f t="shared" ca="1" si="6"/>
        <v>#VALUE!</v>
      </c>
    </row>
    <row r="135" spans="2:29" s="24" customFormat="1" ht="15">
      <c r="B135" s="56" t="s">
        <v>143</v>
      </c>
      <c r="C135" s="18" t="str">
        <f>_xlfn.XLOOKUP($B135,FD_Lists!$B$4:$B$25,FD_Lists!C$4:C$25)</f>
        <v>Portsmouth Water</v>
      </c>
      <c r="D135" s="56" t="str">
        <f>_xlfn.XLOOKUP($B135,FD_Lists!$B$4:$B$25,FD_Lists!D$4:D$25)</f>
        <v>England</v>
      </c>
      <c r="E135" s="56" t="str">
        <f>_xlfn.XLOOKUP($B135,FD_Lists!$B$4:$B$25,FD_Lists!E$4:E$25)</f>
        <v>Company</v>
      </c>
      <c r="F135" s="56" t="str">
        <f>_xlfn.XLOOKUP($B135,FD_Lists!$B$4:$B$25,FD_Lists!F$4:F$25)</f>
        <v>WoC</v>
      </c>
      <c r="G135" s="56" t="s">
        <v>127</v>
      </c>
      <c r="H135" s="18" t="s">
        <v>301</v>
      </c>
      <c r="I135" s="7" t="str">
        <f t="shared" si="3"/>
        <v>PRTPR24QA_PR24CA13_POL_OUT2</v>
      </c>
      <c r="J135" s="55" t="s">
        <v>309</v>
      </c>
      <c r="K135" s="55"/>
      <c r="L135" s="55" t="s">
        <v>139</v>
      </c>
      <c r="M135" s="18" t="s">
        <v>313</v>
      </c>
      <c r="N135" s="18" t="s">
        <v>83</v>
      </c>
      <c r="O135" s="55">
        <v>0</v>
      </c>
      <c r="P135" s="61" t="e">
        <f t="shared" ca="1" si="7"/>
        <v>#VALUE!</v>
      </c>
      <c r="Q135" s="61" t="e">
        <f t="shared" ca="1" si="7"/>
        <v>#VALUE!</v>
      </c>
      <c r="R135" s="61" t="e">
        <f t="shared" ca="1" si="6"/>
        <v>#VALUE!</v>
      </c>
      <c r="S135" s="61" t="e">
        <f t="shared" ca="1" si="6"/>
        <v>#VALUE!</v>
      </c>
      <c r="T135" s="61" t="e">
        <f t="shared" ca="1" si="6"/>
        <v>#VALUE!</v>
      </c>
      <c r="U135" s="61" t="e">
        <f t="shared" ca="1" si="6"/>
        <v>#VALUE!</v>
      </c>
      <c r="V135" s="61" t="e">
        <f t="shared" ca="1" si="6"/>
        <v>#VALUE!</v>
      </c>
      <c r="W135" s="61" t="e">
        <f t="shared" ca="1" si="6"/>
        <v>#VALUE!</v>
      </c>
      <c r="X135" s="61" t="e">
        <f t="shared" ca="1" si="6"/>
        <v>#VALUE!</v>
      </c>
      <c r="Y135" s="61" t="e">
        <f t="shared" ca="1" si="6"/>
        <v>#VALUE!</v>
      </c>
      <c r="Z135" s="61" t="e">
        <f t="shared" ca="1" si="6"/>
        <v>#VALUE!</v>
      </c>
      <c r="AA135" s="61" t="e">
        <f t="shared" ca="1" si="6"/>
        <v>#VALUE!</v>
      </c>
      <c r="AB135" s="61" t="e">
        <f t="shared" ca="1" si="6"/>
        <v>#VALUE!</v>
      </c>
      <c r="AC135" s="61" t="e">
        <f t="shared" ca="1" si="6"/>
        <v>#VALUE!</v>
      </c>
    </row>
    <row r="136" spans="2:29" s="24" customFormat="1" ht="15">
      <c r="B136" s="56" t="s">
        <v>144</v>
      </c>
      <c r="C136" s="18" t="str">
        <f>_xlfn.XLOOKUP($B136,FD_Lists!$B$4:$B$25,FD_Lists!C$4:C$25)</f>
        <v>South East Water</v>
      </c>
      <c r="D136" s="56" t="str">
        <f>_xlfn.XLOOKUP($B136,FD_Lists!$B$4:$B$25,FD_Lists!D$4:D$25)</f>
        <v>England</v>
      </c>
      <c r="E136" s="56" t="str">
        <f>_xlfn.XLOOKUP($B136,FD_Lists!$B$4:$B$25,FD_Lists!E$4:E$25)</f>
        <v>Company</v>
      </c>
      <c r="F136" s="56" t="str">
        <f>_xlfn.XLOOKUP($B136,FD_Lists!$B$4:$B$25,FD_Lists!F$4:F$25)</f>
        <v>WoC</v>
      </c>
      <c r="G136" s="56" t="s">
        <v>127</v>
      </c>
      <c r="H136" s="18" t="s">
        <v>301</v>
      </c>
      <c r="I136" s="7" t="str">
        <f t="shared" si="3"/>
        <v>SEWPR24QA_PR24CA13_POL_OUT2</v>
      </c>
      <c r="J136" s="55" t="s">
        <v>309</v>
      </c>
      <c r="K136" s="55"/>
      <c r="L136" s="55" t="s">
        <v>139</v>
      </c>
      <c r="M136" s="18" t="s">
        <v>313</v>
      </c>
      <c r="N136" s="18" t="s">
        <v>83</v>
      </c>
      <c r="O136" s="55">
        <v>0</v>
      </c>
      <c r="P136" s="61" t="e">
        <f t="shared" ca="1" si="7"/>
        <v>#VALUE!</v>
      </c>
      <c r="Q136" s="61" t="e">
        <f t="shared" ca="1" si="7"/>
        <v>#VALUE!</v>
      </c>
      <c r="R136" s="61" t="e">
        <f t="shared" ca="1" si="6"/>
        <v>#VALUE!</v>
      </c>
      <c r="S136" s="61" t="e">
        <f t="shared" ca="1" si="6"/>
        <v>#VALUE!</v>
      </c>
      <c r="T136" s="61" t="e">
        <f t="shared" ca="1" si="6"/>
        <v>#VALUE!</v>
      </c>
      <c r="U136" s="61" t="e">
        <f t="shared" ca="1" si="6"/>
        <v>#VALUE!</v>
      </c>
      <c r="V136" s="61" t="e">
        <f t="shared" ca="1" si="6"/>
        <v>#VALUE!</v>
      </c>
      <c r="W136" s="61" t="e">
        <f t="shared" ca="1" si="6"/>
        <v>#VALUE!</v>
      </c>
      <c r="X136" s="61" t="e">
        <f t="shared" ca="1" si="6"/>
        <v>#VALUE!</v>
      </c>
      <c r="Y136" s="61" t="e">
        <f t="shared" ca="1" si="6"/>
        <v>#VALUE!</v>
      </c>
      <c r="Z136" s="61" t="e">
        <f t="shared" ca="1" si="6"/>
        <v>#VALUE!</v>
      </c>
      <c r="AA136" s="61" t="e">
        <f t="shared" ca="1" si="6"/>
        <v>#VALUE!</v>
      </c>
      <c r="AB136" s="61" t="e">
        <f t="shared" ca="1" si="6"/>
        <v>#VALUE!</v>
      </c>
      <c r="AC136" s="61" t="e">
        <f t="shared" ca="1" si="6"/>
        <v>#VALUE!</v>
      </c>
    </row>
    <row r="137" spans="2:29" s="24" customFormat="1" ht="15">
      <c r="B137" s="56" t="s">
        <v>145</v>
      </c>
      <c r="C137" s="18" t="str">
        <f>_xlfn.XLOOKUP($B137,FD_Lists!$B$4:$B$25,FD_Lists!C$4:C$25)</f>
        <v>South Staffordshire Water</v>
      </c>
      <c r="D137" s="56" t="str">
        <f>_xlfn.XLOOKUP($B137,FD_Lists!$B$4:$B$25,FD_Lists!D$4:D$25)</f>
        <v>England</v>
      </c>
      <c r="E137" s="56" t="str">
        <f>_xlfn.XLOOKUP($B137,FD_Lists!$B$4:$B$25,FD_Lists!E$4:E$25)</f>
        <v>Company</v>
      </c>
      <c r="F137" s="56" t="str">
        <f>_xlfn.XLOOKUP($B137,FD_Lists!$B$4:$B$25,FD_Lists!F$4:F$25)</f>
        <v>WoC</v>
      </c>
      <c r="G137" s="56" t="s">
        <v>127</v>
      </c>
      <c r="H137" s="18" t="s">
        <v>301</v>
      </c>
      <c r="I137" s="7" t="str">
        <f t="shared" si="3"/>
        <v>SSCPR24QA_PR24CA13_POL_OUT2</v>
      </c>
      <c r="J137" s="55" t="s">
        <v>309</v>
      </c>
      <c r="K137" s="55"/>
      <c r="L137" s="55" t="s">
        <v>139</v>
      </c>
      <c r="M137" s="18" t="s">
        <v>313</v>
      </c>
      <c r="N137" s="18" t="s">
        <v>83</v>
      </c>
      <c r="O137" s="55">
        <v>0</v>
      </c>
      <c r="P137" s="61" t="e">
        <f t="shared" ca="1" si="7"/>
        <v>#VALUE!</v>
      </c>
      <c r="Q137" s="61" t="e">
        <f t="shared" ca="1" si="7"/>
        <v>#VALUE!</v>
      </c>
      <c r="R137" s="61" t="e">
        <f t="shared" ca="1" si="6"/>
        <v>#VALUE!</v>
      </c>
      <c r="S137" s="61" t="e">
        <f t="shared" ca="1" si="6"/>
        <v>#VALUE!</v>
      </c>
      <c r="T137" s="61" t="e">
        <f t="shared" ca="1" si="6"/>
        <v>#VALUE!</v>
      </c>
      <c r="U137" s="61" t="e">
        <f t="shared" ca="1" si="6"/>
        <v>#VALUE!</v>
      </c>
      <c r="V137" s="61" t="e">
        <f t="shared" ca="1" si="6"/>
        <v>#VALUE!</v>
      </c>
      <c r="W137" s="61" t="e">
        <f t="shared" ca="1" si="6"/>
        <v>#VALUE!</v>
      </c>
      <c r="X137" s="61" t="e">
        <f t="shared" ca="1" si="6"/>
        <v>#VALUE!</v>
      </c>
      <c r="Y137" s="61" t="e">
        <f t="shared" ca="1" si="6"/>
        <v>#VALUE!</v>
      </c>
      <c r="Z137" s="61" t="e">
        <f t="shared" ca="1" si="6"/>
        <v>#VALUE!</v>
      </c>
      <c r="AA137" s="61" t="e">
        <f t="shared" ca="1" si="6"/>
        <v>#VALUE!</v>
      </c>
      <c r="AB137" s="61" t="e">
        <f t="shared" ca="1" si="6"/>
        <v>#VALUE!</v>
      </c>
      <c r="AC137" s="61" t="e">
        <f t="shared" ca="1" si="6"/>
        <v>#VALUE!</v>
      </c>
    </row>
    <row r="138" spans="2:29" s="24" customFormat="1" ht="15">
      <c r="B138" s="56" t="s">
        <v>146</v>
      </c>
      <c r="C138" s="18" t="str">
        <f>_xlfn.XLOOKUP($B138,FD_Lists!$B$4:$B$25,FD_Lists!C$4:C$25)</f>
        <v>SES Water</v>
      </c>
      <c r="D138" s="56" t="str">
        <f>_xlfn.XLOOKUP($B138,FD_Lists!$B$4:$B$25,FD_Lists!D$4:D$25)</f>
        <v>England</v>
      </c>
      <c r="E138" s="56" t="str">
        <f>_xlfn.XLOOKUP($B138,FD_Lists!$B$4:$B$25,FD_Lists!E$4:E$25)</f>
        <v>Company</v>
      </c>
      <c r="F138" s="56" t="str">
        <f>_xlfn.XLOOKUP($B138,FD_Lists!$B$4:$B$25,FD_Lists!F$4:F$25)</f>
        <v>WoC</v>
      </c>
      <c r="G138" s="56" t="s">
        <v>127</v>
      </c>
      <c r="H138" s="18" t="s">
        <v>301</v>
      </c>
      <c r="I138" s="7" t="str">
        <f t="shared" si="3"/>
        <v>SESPR24QA_PR24CA13_POL_OUT2</v>
      </c>
      <c r="J138" s="55" t="s">
        <v>309</v>
      </c>
      <c r="K138" s="55"/>
      <c r="L138" s="55" t="s">
        <v>139</v>
      </c>
      <c r="M138" s="18" t="s">
        <v>313</v>
      </c>
      <c r="N138" s="18" t="s">
        <v>83</v>
      </c>
      <c r="O138" s="55">
        <v>0</v>
      </c>
      <c r="P138" s="61" t="e">
        <f t="shared" ca="1" si="7"/>
        <v>#VALUE!</v>
      </c>
      <c r="Q138" s="61" t="e">
        <f t="shared" ca="1" si="7"/>
        <v>#VALUE!</v>
      </c>
      <c r="R138" s="61" t="e">
        <f t="shared" ca="1" si="6"/>
        <v>#VALUE!</v>
      </c>
      <c r="S138" s="61" t="e">
        <f t="shared" ca="1" si="6"/>
        <v>#VALUE!</v>
      </c>
      <c r="T138" s="61" t="e">
        <f t="shared" ca="1" si="6"/>
        <v>#VALUE!</v>
      </c>
      <c r="U138" s="61" t="e">
        <f t="shared" ca="1" si="6"/>
        <v>#VALUE!</v>
      </c>
      <c r="V138" s="61" t="e">
        <f t="shared" ca="1" si="6"/>
        <v>#VALUE!</v>
      </c>
      <c r="W138" s="61" t="e">
        <f t="shared" ca="1" si="6"/>
        <v>#VALUE!</v>
      </c>
      <c r="X138" s="61" t="e">
        <f t="shared" ca="1" si="6"/>
        <v>#VALUE!</v>
      </c>
      <c r="Y138" s="61" t="e">
        <f t="shared" ca="1" si="6"/>
        <v>#VALUE!</v>
      </c>
      <c r="Z138" s="61" t="e">
        <f t="shared" ca="1" si="6"/>
        <v>#VALUE!</v>
      </c>
      <c r="AA138" s="61" t="e">
        <f t="shared" ca="1" si="6"/>
        <v>#VALUE!</v>
      </c>
      <c r="AB138" s="61" t="e">
        <f t="shared" ca="1" si="6"/>
        <v>#VALUE!</v>
      </c>
      <c r="AC138" s="61" t="e">
        <f t="shared" ca="1" si="6"/>
        <v>#VALUE!</v>
      </c>
    </row>
    <row r="139" spans="2:29" s="24" customFormat="1" ht="15">
      <c r="B139" s="56" t="s">
        <v>114</v>
      </c>
      <c r="C139" s="18" t="str">
        <f>_xlfn.XLOOKUP($B139,FD_Lists!$B$4:$B$25,FD_Lists!C$4:C$25)</f>
        <v>South West Water</v>
      </c>
      <c r="D139" s="56" t="str">
        <f>_xlfn.XLOOKUP($B139,FD_Lists!$B$4:$B$25,FD_Lists!D$4:D$25)</f>
        <v>England</v>
      </c>
      <c r="E139" s="56" t="str">
        <f>_xlfn.XLOOKUP($B139,FD_Lists!$B$4:$B$25,FD_Lists!E$4:E$25)</f>
        <v>Company</v>
      </c>
      <c r="F139" s="56" t="str">
        <f>_xlfn.XLOOKUP($B139,FD_Lists!$B$4:$B$25,FD_Lists!F$4:F$25)</f>
        <v>WaSC</v>
      </c>
      <c r="G139" s="56" t="s">
        <v>127</v>
      </c>
      <c r="H139" s="18" t="s">
        <v>301</v>
      </c>
      <c r="I139" s="7" t="str">
        <f t="shared" si="3"/>
        <v>SWBPR24QA_PR24CA13_POL_OUT2</v>
      </c>
      <c r="J139" s="55" t="s">
        <v>309</v>
      </c>
      <c r="K139" s="55"/>
      <c r="L139" s="55" t="s">
        <v>139</v>
      </c>
      <c r="M139" s="18" t="s">
        <v>313</v>
      </c>
      <c r="N139" s="18" t="s">
        <v>83</v>
      </c>
      <c r="O139" s="55">
        <v>0</v>
      </c>
      <c r="P139" s="61" t="e">
        <f t="shared" ca="1" si="7"/>
        <v>#VALUE!</v>
      </c>
      <c r="Q139" s="61" t="e">
        <f t="shared" ca="1" si="7"/>
        <v>#VALUE!</v>
      </c>
      <c r="R139" s="61" t="e">
        <f t="shared" ca="1" si="6"/>
        <v>#VALUE!</v>
      </c>
      <c r="S139" s="61" t="e">
        <f t="shared" ca="1" si="6"/>
        <v>#VALUE!</v>
      </c>
      <c r="T139" s="61" t="e">
        <f t="shared" ca="1" si="6"/>
        <v>#VALUE!</v>
      </c>
      <c r="U139" s="61" t="e">
        <f t="shared" ca="1" si="6"/>
        <v>#VALUE!</v>
      </c>
      <c r="V139" s="61" t="e">
        <f t="shared" ca="1" si="6"/>
        <v>#VALUE!</v>
      </c>
      <c r="W139" s="61" t="e">
        <f t="shared" ca="1" si="6"/>
        <v>#VALUE!</v>
      </c>
      <c r="X139" s="61" t="e">
        <f t="shared" ca="1" si="6"/>
        <v>#VALUE!</v>
      </c>
      <c r="Y139" s="61" t="e">
        <f t="shared" ca="1" si="6"/>
        <v>#VALUE!</v>
      </c>
      <c r="Z139" s="61" t="e">
        <f t="shared" ca="1" si="6"/>
        <v>#VALUE!</v>
      </c>
      <c r="AA139" s="61" t="e">
        <f t="shared" ca="1" si="6"/>
        <v>#VALUE!</v>
      </c>
      <c r="AB139" s="61" t="e">
        <f t="shared" ca="1" si="6"/>
        <v>#VALUE!</v>
      </c>
      <c r="AC139" s="61" t="e">
        <f t="shared" ca="1" si="6"/>
        <v>#VALUE!</v>
      </c>
    </row>
    <row r="140" spans="2:29" s="24" customFormat="1" ht="15">
      <c r="B140" s="56" t="s">
        <v>147</v>
      </c>
      <c r="C140" s="18" t="str">
        <f>_xlfn.XLOOKUP($B140,FD_Lists!$B$4:$B$25,FD_Lists!C$4:C$25)</f>
        <v>Bristol Water</v>
      </c>
      <c r="D140" s="56" t="str">
        <f>_xlfn.XLOOKUP($B140,FD_Lists!$B$4:$B$25,FD_Lists!D$4:D$25)</f>
        <v>England</v>
      </c>
      <c r="E140" s="56" t="str">
        <f>_xlfn.XLOOKUP($B140,FD_Lists!$B$4:$B$25,FD_Lists!E$4:E$25)</f>
        <v>Company</v>
      </c>
      <c r="F140" s="56" t="str">
        <f>_xlfn.XLOOKUP($B140,FD_Lists!$B$4:$B$25,FD_Lists!F$4:F$25)</f>
        <v>WoC</v>
      </c>
      <c r="G140" s="56" t="s">
        <v>127</v>
      </c>
      <c r="H140" s="18" t="s">
        <v>301</v>
      </c>
      <c r="I140" s="7" t="str">
        <f t="shared" si="3"/>
        <v>BRLPR24QA_PR24CA13_POL_OUT2</v>
      </c>
      <c r="J140" s="55" t="s">
        <v>309</v>
      </c>
      <c r="K140" s="55"/>
      <c r="L140" s="55" t="s">
        <v>139</v>
      </c>
      <c r="M140" s="18" t="s">
        <v>313</v>
      </c>
      <c r="N140" s="18" t="s">
        <v>83</v>
      </c>
      <c r="O140" s="55">
        <v>0</v>
      </c>
      <c r="P140" s="61" t="e">
        <f t="shared" ca="1" si="7"/>
        <v>#VALUE!</v>
      </c>
      <c r="Q140" s="61" t="e">
        <f t="shared" ca="1" si="7"/>
        <v>#VALUE!</v>
      </c>
      <c r="R140" s="61" t="e">
        <f t="shared" ca="1" si="6"/>
        <v>#VALUE!</v>
      </c>
      <c r="S140" s="61" t="e">
        <f t="shared" ca="1" si="6"/>
        <v>#VALUE!</v>
      </c>
      <c r="T140" s="61" t="e">
        <f t="shared" ca="1" si="6"/>
        <v>#VALUE!</v>
      </c>
      <c r="U140" s="61" t="e">
        <f t="shared" ca="1" si="6"/>
        <v>#VALUE!</v>
      </c>
      <c r="V140" s="61" t="e">
        <f t="shared" ca="1" si="6"/>
        <v>#VALUE!</v>
      </c>
      <c r="W140" s="61" t="e">
        <f t="shared" ca="1" si="6"/>
        <v>#VALUE!</v>
      </c>
      <c r="X140" s="61" t="e">
        <f t="shared" ca="1" si="6"/>
        <v>#VALUE!</v>
      </c>
      <c r="Y140" s="61" t="e">
        <f t="shared" ca="1" si="6"/>
        <v>#VALUE!</v>
      </c>
      <c r="Z140" s="61" t="e">
        <f t="shared" ca="1" si="6"/>
        <v>#VALUE!</v>
      </c>
      <c r="AA140" s="61" t="e">
        <f t="shared" ca="1" si="6"/>
        <v>#VALUE!</v>
      </c>
      <c r="AB140" s="61" t="e">
        <f t="shared" ca="1" si="6"/>
        <v>#VALUE!</v>
      </c>
      <c r="AC140" s="61" t="e">
        <f t="shared" ca="1" si="6"/>
        <v>#VALUE!</v>
      </c>
    </row>
    <row r="141" spans="2:29" s="24" customFormat="1" ht="15">
      <c r="B141" s="58" t="s">
        <v>80</v>
      </c>
      <c r="C141" s="18" t="str">
        <f>_xlfn.XLOOKUP($B141,FD_Lists!$B$4:$B$25,FD_Lists!C$4:C$25)</f>
        <v>Anglian Water</v>
      </c>
      <c r="D141" s="56" t="str">
        <f>_xlfn.XLOOKUP($B141,FD_Lists!$B$4:$B$25,FD_Lists!D$4:D$25)</f>
        <v>England</v>
      </c>
      <c r="E141" s="56" t="str">
        <f>_xlfn.XLOOKUP($B141,FD_Lists!$B$4:$B$25,FD_Lists!E$4:E$25)</f>
        <v>Company</v>
      </c>
      <c r="F141" s="56" t="str">
        <f>_xlfn.XLOOKUP($B141,FD_Lists!$B$4:$B$25,FD_Lists!F$4:F$25)</f>
        <v>WaSC</v>
      </c>
      <c r="G141" s="56" t="s">
        <v>127</v>
      </c>
      <c r="H141" s="18" t="s">
        <v>303</v>
      </c>
      <c r="I141" s="7" t="str">
        <f t="shared" si="3"/>
        <v>ANHPR24QA_PR24CA13_POL_OUT3</v>
      </c>
      <c r="J141" s="55" t="s">
        <v>309</v>
      </c>
      <c r="K141" s="55"/>
      <c r="L141" s="55" t="s">
        <v>139</v>
      </c>
      <c r="M141" s="18" t="s">
        <v>313</v>
      </c>
      <c r="N141" s="18" t="s">
        <v>83</v>
      </c>
      <c r="O141" s="55">
        <v>0</v>
      </c>
      <c r="P141" s="114" t="s">
        <v>314</v>
      </c>
      <c r="Q141" s="114" t="s">
        <v>314</v>
      </c>
      <c r="R141" s="114" t="s">
        <v>314</v>
      </c>
      <c r="S141" s="114" t="s">
        <v>314</v>
      </c>
      <c r="T141" s="114" t="s">
        <v>314</v>
      </c>
      <c r="U141" s="114" t="s">
        <v>314</v>
      </c>
      <c r="V141" s="114" t="s">
        <v>314</v>
      </c>
      <c r="W141" s="114" t="s">
        <v>314</v>
      </c>
      <c r="X141" s="114" t="s">
        <v>314</v>
      </c>
      <c r="Y141" s="114" t="s">
        <v>314</v>
      </c>
      <c r="Z141" s="114" t="s">
        <v>314</v>
      </c>
      <c r="AA141" s="114" t="s">
        <v>314</v>
      </c>
      <c r="AB141" s="114" t="s">
        <v>314</v>
      </c>
      <c r="AC141" s="114" t="s">
        <v>314</v>
      </c>
    </row>
    <row r="142" spans="2:29" s="24" customFormat="1" ht="15">
      <c r="B142" s="56" t="s">
        <v>110</v>
      </c>
      <c r="C142" s="18" t="str">
        <f>_xlfn.XLOOKUP($B142,FD_Lists!$B$4:$B$25,FD_Lists!C$4:C$25)</f>
        <v>Dŵr Cymru</v>
      </c>
      <c r="D142" s="56" t="str">
        <f>_xlfn.XLOOKUP($B142,FD_Lists!$B$4:$B$25,FD_Lists!D$4:D$25)</f>
        <v>Wales</v>
      </c>
      <c r="E142" s="56" t="str">
        <f>_xlfn.XLOOKUP($B142,FD_Lists!$B$4:$B$25,FD_Lists!E$4:E$25)</f>
        <v>Company</v>
      </c>
      <c r="F142" s="56" t="str">
        <f>_xlfn.XLOOKUP($B142,FD_Lists!$B$4:$B$25,FD_Lists!F$4:F$25)</f>
        <v>WaSC</v>
      </c>
      <c r="G142" s="56" t="s">
        <v>127</v>
      </c>
      <c r="H142" s="18" t="s">
        <v>303</v>
      </c>
      <c r="I142" s="7" t="str">
        <f t="shared" si="3"/>
        <v>WSHPR24QA_PR24CA13_POL_OUT3</v>
      </c>
      <c r="J142" s="55" t="s">
        <v>309</v>
      </c>
      <c r="K142" s="55"/>
      <c r="L142" s="55" t="s">
        <v>139</v>
      </c>
      <c r="M142" s="18" t="s">
        <v>313</v>
      </c>
      <c r="N142" s="18" t="s">
        <v>83</v>
      </c>
      <c r="O142" s="55">
        <v>0</v>
      </c>
      <c r="P142" s="114" t="s">
        <v>314</v>
      </c>
      <c r="Q142" s="114" t="s">
        <v>314</v>
      </c>
      <c r="R142" s="114" t="s">
        <v>314</v>
      </c>
      <c r="S142" s="114" t="s">
        <v>314</v>
      </c>
      <c r="T142" s="114" t="s">
        <v>314</v>
      </c>
      <c r="U142" s="114" t="s">
        <v>314</v>
      </c>
      <c r="V142" s="114" t="s">
        <v>314</v>
      </c>
      <c r="W142" s="114" t="s">
        <v>314</v>
      </c>
      <c r="X142" s="114" t="s">
        <v>314</v>
      </c>
      <c r="Y142" s="114" t="s">
        <v>314</v>
      </c>
      <c r="Z142" s="114" t="s">
        <v>314</v>
      </c>
      <c r="AA142" s="114" t="s">
        <v>314</v>
      </c>
      <c r="AB142" s="114" t="s">
        <v>314</v>
      </c>
      <c r="AC142" s="114" t="s">
        <v>314</v>
      </c>
    </row>
    <row r="143" spans="2:29" s="24" customFormat="1" ht="15">
      <c r="B143" s="56" t="s">
        <v>111</v>
      </c>
      <c r="C143" s="18" t="str">
        <f>_xlfn.XLOOKUP($B143,FD_Lists!$B$4:$B$25,FD_Lists!C$4:C$25)</f>
        <v>Hafren Dyfrdwy</v>
      </c>
      <c r="D143" s="56" t="str">
        <f>_xlfn.XLOOKUP($B143,FD_Lists!$B$4:$B$25,FD_Lists!D$4:D$25)</f>
        <v>Wales</v>
      </c>
      <c r="E143" s="56" t="str">
        <f>_xlfn.XLOOKUP($B143,FD_Lists!$B$4:$B$25,FD_Lists!E$4:E$25)</f>
        <v>Company</v>
      </c>
      <c r="F143" s="56" t="str">
        <f>_xlfn.XLOOKUP($B143,FD_Lists!$B$4:$B$25,FD_Lists!F$4:F$25)</f>
        <v>WaSC</v>
      </c>
      <c r="G143" s="56" t="s">
        <v>127</v>
      </c>
      <c r="H143" s="18" t="s">
        <v>303</v>
      </c>
      <c r="I143" s="7" t="str">
        <f t="shared" si="3"/>
        <v>HDDPR24QA_PR24CA13_POL_OUT3</v>
      </c>
      <c r="J143" s="55" t="s">
        <v>309</v>
      </c>
      <c r="K143" s="55"/>
      <c r="L143" s="55" t="s">
        <v>139</v>
      </c>
      <c r="M143" s="18" t="s">
        <v>313</v>
      </c>
      <c r="N143" s="18" t="s">
        <v>83</v>
      </c>
      <c r="O143" s="55">
        <v>0</v>
      </c>
      <c r="P143" s="114" t="s">
        <v>314</v>
      </c>
      <c r="Q143" s="114" t="s">
        <v>314</v>
      </c>
      <c r="R143" s="114" t="s">
        <v>314</v>
      </c>
      <c r="S143" s="114" t="s">
        <v>314</v>
      </c>
      <c r="T143" s="114" t="s">
        <v>314</v>
      </c>
      <c r="U143" s="114" t="s">
        <v>314</v>
      </c>
      <c r="V143" s="114" t="s">
        <v>314</v>
      </c>
      <c r="W143" s="114" t="s">
        <v>314</v>
      </c>
      <c r="X143" s="114" t="s">
        <v>314</v>
      </c>
      <c r="Y143" s="114" t="s">
        <v>314</v>
      </c>
      <c r="Z143" s="114" t="s">
        <v>314</v>
      </c>
      <c r="AA143" s="114" t="s">
        <v>314</v>
      </c>
      <c r="AB143" s="114" t="s">
        <v>314</v>
      </c>
      <c r="AC143" s="114" t="s">
        <v>314</v>
      </c>
    </row>
    <row r="144" spans="2:29" s="24" customFormat="1" ht="15">
      <c r="B144" s="56" t="s">
        <v>112</v>
      </c>
      <c r="C144" s="18" t="str">
        <f>_xlfn.XLOOKUP($B144,FD_Lists!$B$4:$B$25,FD_Lists!C$4:C$25)</f>
        <v>Northumbrian Water</v>
      </c>
      <c r="D144" s="56" t="str">
        <f>_xlfn.XLOOKUP($B144,FD_Lists!$B$4:$B$25,FD_Lists!D$4:D$25)</f>
        <v>England</v>
      </c>
      <c r="E144" s="56" t="str">
        <f>_xlfn.XLOOKUP($B144,FD_Lists!$B$4:$B$25,FD_Lists!E$4:E$25)</f>
        <v>Company</v>
      </c>
      <c r="F144" s="56" t="str">
        <f>_xlfn.XLOOKUP($B144,FD_Lists!$B$4:$B$25,FD_Lists!F$4:F$25)</f>
        <v>WaSC</v>
      </c>
      <c r="G144" s="56" t="s">
        <v>127</v>
      </c>
      <c r="H144" s="18" t="s">
        <v>303</v>
      </c>
      <c r="I144" s="7" t="str">
        <f t="shared" si="3"/>
        <v>NESPR24QA_PR24CA13_POL_OUT3</v>
      </c>
      <c r="J144" s="55" t="s">
        <v>309</v>
      </c>
      <c r="K144" s="55"/>
      <c r="L144" s="55" t="s">
        <v>139</v>
      </c>
      <c r="M144" s="18" t="s">
        <v>313</v>
      </c>
      <c r="N144" s="18" t="s">
        <v>83</v>
      </c>
      <c r="O144" s="55">
        <v>0</v>
      </c>
      <c r="P144" s="114" t="s">
        <v>314</v>
      </c>
      <c r="Q144" s="114" t="s">
        <v>314</v>
      </c>
      <c r="R144" s="114" t="s">
        <v>314</v>
      </c>
      <c r="S144" s="114" t="s">
        <v>314</v>
      </c>
      <c r="T144" s="114" t="s">
        <v>314</v>
      </c>
      <c r="U144" s="114" t="s">
        <v>314</v>
      </c>
      <c r="V144" s="114" t="s">
        <v>314</v>
      </c>
      <c r="W144" s="114" t="s">
        <v>314</v>
      </c>
      <c r="X144" s="114" t="s">
        <v>314</v>
      </c>
      <c r="Y144" s="114" t="s">
        <v>314</v>
      </c>
      <c r="Z144" s="114" t="s">
        <v>314</v>
      </c>
      <c r="AA144" s="114" t="s">
        <v>314</v>
      </c>
      <c r="AB144" s="114" t="s">
        <v>314</v>
      </c>
      <c r="AC144" s="114" t="s">
        <v>314</v>
      </c>
    </row>
    <row r="145" spans="2:29" s="24" customFormat="1" ht="15">
      <c r="B145" s="56" t="s">
        <v>113</v>
      </c>
      <c r="C145" s="18" t="str">
        <f>_xlfn.XLOOKUP($B145,FD_Lists!$B$4:$B$25,FD_Lists!C$4:C$25)</f>
        <v>Severn Trent Water</v>
      </c>
      <c r="D145" s="56" t="str">
        <f>_xlfn.XLOOKUP($B145,FD_Lists!$B$4:$B$25,FD_Lists!D$4:D$25)</f>
        <v>England</v>
      </c>
      <c r="E145" s="56" t="str">
        <f>_xlfn.XLOOKUP($B145,FD_Lists!$B$4:$B$25,FD_Lists!E$4:E$25)</f>
        <v>Company</v>
      </c>
      <c r="F145" s="56" t="str">
        <f>_xlfn.XLOOKUP($B145,FD_Lists!$B$4:$B$25,FD_Lists!F$4:F$25)</f>
        <v>WaSC</v>
      </c>
      <c r="G145" s="56" t="s">
        <v>127</v>
      </c>
      <c r="H145" s="18" t="s">
        <v>303</v>
      </c>
      <c r="I145" s="7" t="str">
        <f t="shared" si="3"/>
        <v>SVEPR24QA_PR24CA13_POL_OUT3</v>
      </c>
      <c r="J145" s="55" t="s">
        <v>309</v>
      </c>
      <c r="K145" s="55"/>
      <c r="L145" s="55" t="s">
        <v>139</v>
      </c>
      <c r="M145" s="18" t="s">
        <v>313</v>
      </c>
      <c r="N145" s="18" t="s">
        <v>83</v>
      </c>
      <c r="O145" s="55">
        <v>0</v>
      </c>
      <c r="P145" s="114" t="s">
        <v>314</v>
      </c>
      <c r="Q145" s="114" t="s">
        <v>314</v>
      </c>
      <c r="R145" s="114" t="s">
        <v>314</v>
      </c>
      <c r="S145" s="114" t="s">
        <v>314</v>
      </c>
      <c r="T145" s="114" t="s">
        <v>314</v>
      </c>
      <c r="U145" s="114" t="s">
        <v>314</v>
      </c>
      <c r="V145" s="114" t="s">
        <v>314</v>
      </c>
      <c r="W145" s="114" t="s">
        <v>314</v>
      </c>
      <c r="X145" s="114" t="s">
        <v>314</v>
      </c>
      <c r="Y145" s="114" t="s">
        <v>314</v>
      </c>
      <c r="Z145" s="114" t="s">
        <v>314</v>
      </c>
      <c r="AA145" s="114" t="s">
        <v>314</v>
      </c>
      <c r="AB145" s="114" t="s">
        <v>314</v>
      </c>
      <c r="AC145" s="114" t="s">
        <v>314</v>
      </c>
    </row>
    <row r="146" spans="2:29" s="24" customFormat="1" ht="15">
      <c r="B146" s="56" t="s">
        <v>116</v>
      </c>
      <c r="C146" s="18" t="str">
        <f>_xlfn.XLOOKUP($B146,FD_Lists!$B$4:$B$25,FD_Lists!C$4:C$25)</f>
        <v>Southern Water</v>
      </c>
      <c r="D146" s="56" t="str">
        <f>_xlfn.XLOOKUP($B146,FD_Lists!$B$4:$B$25,FD_Lists!D$4:D$25)</f>
        <v>England</v>
      </c>
      <c r="E146" s="56" t="str">
        <f>_xlfn.XLOOKUP($B146,FD_Lists!$B$4:$B$25,FD_Lists!E$4:E$25)</f>
        <v>Company</v>
      </c>
      <c r="F146" s="56" t="str">
        <f>_xlfn.XLOOKUP($B146,FD_Lists!$B$4:$B$25,FD_Lists!F$4:F$25)</f>
        <v>WaSC</v>
      </c>
      <c r="G146" s="56" t="s">
        <v>127</v>
      </c>
      <c r="H146" s="18" t="s">
        <v>303</v>
      </c>
      <c r="I146" s="7" t="str">
        <f t="shared" si="3"/>
        <v>SRNPR24QA_PR24CA13_POL_OUT3</v>
      </c>
      <c r="J146" s="55" t="s">
        <v>309</v>
      </c>
      <c r="K146" s="55"/>
      <c r="L146" s="55" t="s">
        <v>139</v>
      </c>
      <c r="M146" s="18" t="s">
        <v>313</v>
      </c>
      <c r="N146" s="18" t="s">
        <v>83</v>
      </c>
      <c r="O146" s="55">
        <v>0</v>
      </c>
      <c r="P146" s="114" t="s">
        <v>314</v>
      </c>
      <c r="Q146" s="114" t="s">
        <v>314</v>
      </c>
      <c r="R146" s="114" t="s">
        <v>314</v>
      </c>
      <c r="S146" s="114" t="s">
        <v>314</v>
      </c>
      <c r="T146" s="114" t="s">
        <v>314</v>
      </c>
      <c r="U146" s="114" t="s">
        <v>314</v>
      </c>
      <c r="V146" s="114" t="s">
        <v>314</v>
      </c>
      <c r="W146" s="114" t="s">
        <v>314</v>
      </c>
      <c r="X146" s="114" t="s">
        <v>314</v>
      </c>
      <c r="Y146" s="114" t="s">
        <v>314</v>
      </c>
      <c r="Z146" s="114" t="s">
        <v>314</v>
      </c>
      <c r="AA146" s="114" t="s">
        <v>314</v>
      </c>
      <c r="AB146" s="114" t="s">
        <v>314</v>
      </c>
      <c r="AC146" s="114" t="s">
        <v>314</v>
      </c>
    </row>
    <row r="147" spans="2:29" s="24" customFormat="1" ht="15">
      <c r="B147" s="56" t="s">
        <v>117</v>
      </c>
      <c r="C147" s="18" t="str">
        <f>_xlfn.XLOOKUP($B147,FD_Lists!$B$4:$B$25,FD_Lists!C$4:C$25)</f>
        <v>Thames Water</v>
      </c>
      <c r="D147" s="56" t="str">
        <f>_xlfn.XLOOKUP($B147,FD_Lists!$B$4:$B$25,FD_Lists!D$4:D$25)</f>
        <v>England</v>
      </c>
      <c r="E147" s="56" t="str">
        <f>_xlfn.XLOOKUP($B147,FD_Lists!$B$4:$B$25,FD_Lists!E$4:E$25)</f>
        <v>Company</v>
      </c>
      <c r="F147" s="56" t="str">
        <f>_xlfn.XLOOKUP($B147,FD_Lists!$B$4:$B$25,FD_Lists!F$4:F$25)</f>
        <v>WaSC</v>
      </c>
      <c r="G147" s="56" t="s">
        <v>127</v>
      </c>
      <c r="H147" s="18" t="s">
        <v>303</v>
      </c>
      <c r="I147" s="7" t="str">
        <f t="shared" si="3"/>
        <v>TMSPR24QA_PR24CA13_POL_OUT3</v>
      </c>
      <c r="J147" s="55" t="s">
        <v>309</v>
      </c>
      <c r="K147" s="55"/>
      <c r="L147" s="55" t="s">
        <v>139</v>
      </c>
      <c r="M147" s="18" t="s">
        <v>313</v>
      </c>
      <c r="N147" s="18" t="s">
        <v>83</v>
      </c>
      <c r="O147" s="55">
        <v>0</v>
      </c>
      <c r="P147" s="114" t="s">
        <v>314</v>
      </c>
      <c r="Q147" s="114" t="s">
        <v>314</v>
      </c>
      <c r="R147" s="114" t="s">
        <v>314</v>
      </c>
      <c r="S147" s="114" t="s">
        <v>314</v>
      </c>
      <c r="T147" s="114" t="s">
        <v>314</v>
      </c>
      <c r="U147" s="114" t="s">
        <v>314</v>
      </c>
      <c r="V147" s="114" t="s">
        <v>314</v>
      </c>
      <c r="W147" s="114" t="s">
        <v>314</v>
      </c>
      <c r="X147" s="114" t="s">
        <v>314</v>
      </c>
      <c r="Y147" s="114" t="s">
        <v>314</v>
      </c>
      <c r="Z147" s="114" t="s">
        <v>314</v>
      </c>
      <c r="AA147" s="114" t="s">
        <v>314</v>
      </c>
      <c r="AB147" s="114" t="s">
        <v>314</v>
      </c>
      <c r="AC147" s="114" t="s">
        <v>314</v>
      </c>
    </row>
    <row r="148" spans="2:29" s="24" customFormat="1" ht="15">
      <c r="B148" s="56" t="s">
        <v>118</v>
      </c>
      <c r="C148" s="18" t="str">
        <f>_xlfn.XLOOKUP($B148,FD_Lists!$B$4:$B$25,FD_Lists!C$4:C$25)</f>
        <v xml:space="preserve">United Utilities </v>
      </c>
      <c r="D148" s="56" t="str">
        <f>_xlfn.XLOOKUP($B148,FD_Lists!$B$4:$B$25,FD_Lists!D$4:D$25)</f>
        <v>England</v>
      </c>
      <c r="E148" s="56" t="str">
        <f>_xlfn.XLOOKUP($B148,FD_Lists!$B$4:$B$25,FD_Lists!E$4:E$25)</f>
        <v>Company</v>
      </c>
      <c r="F148" s="56" t="str">
        <f>_xlfn.XLOOKUP($B148,FD_Lists!$B$4:$B$25,FD_Lists!F$4:F$25)</f>
        <v>WaSC</v>
      </c>
      <c r="G148" s="56" t="s">
        <v>127</v>
      </c>
      <c r="H148" s="18" t="s">
        <v>303</v>
      </c>
      <c r="I148" s="7" t="str">
        <f t="shared" si="3"/>
        <v>NWTPR24QA_PR24CA13_POL_OUT3</v>
      </c>
      <c r="J148" s="55" t="s">
        <v>309</v>
      </c>
      <c r="K148" s="55"/>
      <c r="L148" s="55" t="s">
        <v>139</v>
      </c>
      <c r="M148" s="18" t="s">
        <v>313</v>
      </c>
      <c r="N148" s="18" t="s">
        <v>83</v>
      </c>
      <c r="O148" s="55">
        <v>0</v>
      </c>
      <c r="P148" s="114" t="s">
        <v>314</v>
      </c>
      <c r="Q148" s="114" t="s">
        <v>314</v>
      </c>
      <c r="R148" s="114" t="s">
        <v>314</v>
      </c>
      <c r="S148" s="114" t="s">
        <v>314</v>
      </c>
      <c r="T148" s="114" t="s">
        <v>314</v>
      </c>
      <c r="U148" s="114" t="s">
        <v>314</v>
      </c>
      <c r="V148" s="114" t="s">
        <v>314</v>
      </c>
      <c r="W148" s="114" t="s">
        <v>314</v>
      </c>
      <c r="X148" s="114" t="s">
        <v>314</v>
      </c>
      <c r="Y148" s="114" t="s">
        <v>314</v>
      </c>
      <c r="Z148" s="114" t="s">
        <v>314</v>
      </c>
      <c r="AA148" s="114" t="s">
        <v>314</v>
      </c>
      <c r="AB148" s="114" t="s">
        <v>314</v>
      </c>
      <c r="AC148" s="114" t="s">
        <v>314</v>
      </c>
    </row>
    <row r="149" spans="2:29" s="24" customFormat="1" ht="15">
      <c r="B149" s="56" t="s">
        <v>119</v>
      </c>
      <c r="C149" s="18" t="str">
        <f>_xlfn.XLOOKUP($B149,FD_Lists!$B$4:$B$25,FD_Lists!C$4:C$25)</f>
        <v>Wessex Water</v>
      </c>
      <c r="D149" s="56" t="str">
        <f>_xlfn.XLOOKUP($B149,FD_Lists!$B$4:$B$25,FD_Lists!D$4:D$25)</f>
        <v>England</v>
      </c>
      <c r="E149" s="56" t="str">
        <f>_xlfn.XLOOKUP($B149,FD_Lists!$B$4:$B$25,FD_Lists!E$4:E$25)</f>
        <v>Company</v>
      </c>
      <c r="F149" s="56" t="str">
        <f>_xlfn.XLOOKUP($B149,FD_Lists!$B$4:$B$25,FD_Lists!F$4:F$25)</f>
        <v>WaSC</v>
      </c>
      <c r="G149" s="56" t="s">
        <v>127</v>
      </c>
      <c r="H149" s="18" t="s">
        <v>303</v>
      </c>
      <c r="I149" s="7" t="str">
        <f t="shared" si="3"/>
        <v>WSXPR24QA_PR24CA13_POL_OUT3</v>
      </c>
      <c r="J149" s="55" t="s">
        <v>309</v>
      </c>
      <c r="K149" s="55"/>
      <c r="L149" s="55" t="s">
        <v>139</v>
      </c>
      <c r="M149" s="18" t="s">
        <v>313</v>
      </c>
      <c r="N149" s="18" t="s">
        <v>83</v>
      </c>
      <c r="O149" s="55">
        <v>0</v>
      </c>
      <c r="P149" s="114" t="s">
        <v>314</v>
      </c>
      <c r="Q149" s="114" t="s">
        <v>314</v>
      </c>
      <c r="R149" s="114" t="s">
        <v>314</v>
      </c>
      <c r="S149" s="114" t="s">
        <v>314</v>
      </c>
      <c r="T149" s="114" t="s">
        <v>314</v>
      </c>
      <c r="U149" s="114" t="s">
        <v>314</v>
      </c>
      <c r="V149" s="114" t="s">
        <v>314</v>
      </c>
      <c r="W149" s="114" t="s">
        <v>314</v>
      </c>
      <c r="X149" s="114" t="s">
        <v>314</v>
      </c>
      <c r="Y149" s="114" t="s">
        <v>314</v>
      </c>
      <c r="Z149" s="114" t="s">
        <v>314</v>
      </c>
      <c r="AA149" s="114" t="s">
        <v>314</v>
      </c>
      <c r="AB149" s="114" t="s">
        <v>314</v>
      </c>
      <c r="AC149" s="114" t="s">
        <v>314</v>
      </c>
    </row>
    <row r="150" spans="2:29" s="24" customFormat="1" ht="15">
      <c r="B150" s="56" t="s">
        <v>120</v>
      </c>
      <c r="C150" s="18" t="str">
        <f>_xlfn.XLOOKUP($B150,FD_Lists!$B$4:$B$25,FD_Lists!C$4:C$25)</f>
        <v>Yorkshire Water</v>
      </c>
      <c r="D150" s="56" t="str">
        <f>_xlfn.XLOOKUP($B150,FD_Lists!$B$4:$B$25,FD_Lists!D$4:D$25)</f>
        <v>England</v>
      </c>
      <c r="E150" s="56" t="str">
        <f>_xlfn.XLOOKUP($B150,FD_Lists!$B$4:$B$25,FD_Lists!E$4:E$25)</f>
        <v>Company</v>
      </c>
      <c r="F150" s="56" t="str">
        <f>_xlfn.XLOOKUP($B150,FD_Lists!$B$4:$B$25,FD_Lists!F$4:F$25)</f>
        <v>WaSC</v>
      </c>
      <c r="G150" s="56" t="s">
        <v>127</v>
      </c>
      <c r="H150" s="18" t="s">
        <v>303</v>
      </c>
      <c r="I150" s="7" t="str">
        <f t="shared" si="3"/>
        <v>YKYPR24QA_PR24CA13_POL_OUT3</v>
      </c>
      <c r="J150" s="55" t="s">
        <v>309</v>
      </c>
      <c r="K150" s="55"/>
      <c r="L150" s="55" t="s">
        <v>139</v>
      </c>
      <c r="M150" s="18" t="s">
        <v>313</v>
      </c>
      <c r="N150" s="18" t="s">
        <v>83</v>
      </c>
      <c r="O150" s="55">
        <v>0</v>
      </c>
      <c r="P150" s="114" t="s">
        <v>314</v>
      </c>
      <c r="Q150" s="114" t="s">
        <v>314</v>
      </c>
      <c r="R150" s="114" t="s">
        <v>314</v>
      </c>
      <c r="S150" s="114" t="s">
        <v>314</v>
      </c>
      <c r="T150" s="114" t="s">
        <v>314</v>
      </c>
      <c r="U150" s="114" t="s">
        <v>314</v>
      </c>
      <c r="V150" s="114" t="s">
        <v>314</v>
      </c>
      <c r="W150" s="114" t="s">
        <v>314</v>
      </c>
      <c r="X150" s="114" t="s">
        <v>314</v>
      </c>
      <c r="Y150" s="114" t="s">
        <v>314</v>
      </c>
      <c r="Z150" s="114" t="s">
        <v>314</v>
      </c>
      <c r="AA150" s="114" t="s">
        <v>314</v>
      </c>
      <c r="AB150" s="114" t="s">
        <v>314</v>
      </c>
      <c r="AC150" s="114" t="s">
        <v>314</v>
      </c>
    </row>
    <row r="151" spans="2:29" s="24" customFormat="1" ht="15">
      <c r="B151" s="56" t="s">
        <v>142</v>
      </c>
      <c r="C151" s="18" t="str">
        <f>_xlfn.XLOOKUP($B151,FD_Lists!$B$4:$B$25,FD_Lists!C$4:C$25)</f>
        <v>Affinity Water</v>
      </c>
      <c r="D151" s="56" t="str">
        <f>_xlfn.XLOOKUP($B151,FD_Lists!$B$4:$B$25,FD_Lists!D$4:D$25)</f>
        <v>England</v>
      </c>
      <c r="E151" s="56" t="str">
        <f>_xlfn.XLOOKUP($B151,FD_Lists!$B$4:$B$25,FD_Lists!E$4:E$25)</f>
        <v>Company</v>
      </c>
      <c r="F151" s="56" t="str">
        <f>_xlfn.XLOOKUP($B151,FD_Lists!$B$4:$B$25,FD_Lists!F$4:F$25)</f>
        <v>WoC</v>
      </c>
      <c r="G151" s="56" t="s">
        <v>127</v>
      </c>
      <c r="H151" s="18" t="s">
        <v>303</v>
      </c>
      <c r="I151" s="7" t="str">
        <f t="shared" si="3"/>
        <v>AFWPR24QA_PR24CA13_POL_OUT3</v>
      </c>
      <c r="J151" s="55" t="s">
        <v>309</v>
      </c>
      <c r="K151" s="55"/>
      <c r="L151" s="55" t="s">
        <v>139</v>
      </c>
      <c r="M151" s="18" t="s">
        <v>313</v>
      </c>
      <c r="N151" s="18" t="s">
        <v>83</v>
      </c>
      <c r="O151" s="55">
        <v>0</v>
      </c>
      <c r="P151" s="114" t="s">
        <v>314</v>
      </c>
      <c r="Q151" s="114" t="s">
        <v>314</v>
      </c>
      <c r="R151" s="114" t="s">
        <v>314</v>
      </c>
      <c r="S151" s="114" t="s">
        <v>314</v>
      </c>
      <c r="T151" s="114" t="s">
        <v>314</v>
      </c>
      <c r="U151" s="114" t="s">
        <v>314</v>
      </c>
      <c r="V151" s="114" t="s">
        <v>314</v>
      </c>
      <c r="W151" s="114" t="s">
        <v>314</v>
      </c>
      <c r="X151" s="114" t="s">
        <v>314</v>
      </c>
      <c r="Y151" s="114" t="s">
        <v>314</v>
      </c>
      <c r="Z151" s="114" t="s">
        <v>314</v>
      </c>
      <c r="AA151" s="114" t="s">
        <v>314</v>
      </c>
      <c r="AB151" s="114" t="s">
        <v>314</v>
      </c>
      <c r="AC151" s="114" t="s">
        <v>314</v>
      </c>
    </row>
    <row r="152" spans="2:29" s="24" customFormat="1" ht="15">
      <c r="B152" s="56" t="s">
        <v>143</v>
      </c>
      <c r="C152" s="18" t="str">
        <f>_xlfn.XLOOKUP($B152,FD_Lists!$B$4:$B$25,FD_Lists!C$4:C$25)</f>
        <v>Portsmouth Water</v>
      </c>
      <c r="D152" s="56" t="str">
        <f>_xlfn.XLOOKUP($B152,FD_Lists!$B$4:$B$25,FD_Lists!D$4:D$25)</f>
        <v>England</v>
      </c>
      <c r="E152" s="56" t="str">
        <f>_xlfn.XLOOKUP($B152,FD_Lists!$B$4:$B$25,FD_Lists!E$4:E$25)</f>
        <v>Company</v>
      </c>
      <c r="F152" s="56" t="str">
        <f>_xlfn.XLOOKUP($B152,FD_Lists!$B$4:$B$25,FD_Lists!F$4:F$25)</f>
        <v>WoC</v>
      </c>
      <c r="G152" s="56" t="s">
        <v>127</v>
      </c>
      <c r="H152" s="18" t="s">
        <v>303</v>
      </c>
      <c r="I152" s="7" t="str">
        <f t="shared" si="3"/>
        <v>PRTPR24QA_PR24CA13_POL_OUT3</v>
      </c>
      <c r="J152" s="55" t="s">
        <v>309</v>
      </c>
      <c r="K152" s="55"/>
      <c r="L152" s="55" t="s">
        <v>139</v>
      </c>
      <c r="M152" s="18" t="s">
        <v>313</v>
      </c>
      <c r="N152" s="18" t="s">
        <v>83</v>
      </c>
      <c r="O152" s="55">
        <v>0</v>
      </c>
      <c r="P152" s="114" t="s">
        <v>314</v>
      </c>
      <c r="Q152" s="114" t="s">
        <v>314</v>
      </c>
      <c r="R152" s="114" t="s">
        <v>314</v>
      </c>
      <c r="S152" s="114" t="s">
        <v>314</v>
      </c>
      <c r="T152" s="114" t="s">
        <v>314</v>
      </c>
      <c r="U152" s="114" t="s">
        <v>314</v>
      </c>
      <c r="V152" s="114" t="s">
        <v>314</v>
      </c>
      <c r="W152" s="114" t="s">
        <v>314</v>
      </c>
      <c r="X152" s="114" t="s">
        <v>314</v>
      </c>
      <c r="Y152" s="114" t="s">
        <v>314</v>
      </c>
      <c r="Z152" s="114" t="s">
        <v>314</v>
      </c>
      <c r="AA152" s="114" t="s">
        <v>314</v>
      </c>
      <c r="AB152" s="114" t="s">
        <v>314</v>
      </c>
      <c r="AC152" s="114" t="s">
        <v>314</v>
      </c>
    </row>
    <row r="153" spans="2:29" s="24" customFormat="1" ht="15">
      <c r="B153" s="56" t="s">
        <v>144</v>
      </c>
      <c r="C153" s="18" t="str">
        <f>_xlfn.XLOOKUP($B153,FD_Lists!$B$4:$B$25,FD_Lists!C$4:C$25)</f>
        <v>South East Water</v>
      </c>
      <c r="D153" s="56" t="str">
        <f>_xlfn.XLOOKUP($B153,FD_Lists!$B$4:$B$25,FD_Lists!D$4:D$25)</f>
        <v>England</v>
      </c>
      <c r="E153" s="56" t="str">
        <f>_xlfn.XLOOKUP($B153,FD_Lists!$B$4:$B$25,FD_Lists!E$4:E$25)</f>
        <v>Company</v>
      </c>
      <c r="F153" s="56" t="str">
        <f>_xlfn.XLOOKUP($B153,FD_Lists!$B$4:$B$25,FD_Lists!F$4:F$25)</f>
        <v>WoC</v>
      </c>
      <c r="G153" s="56" t="s">
        <v>127</v>
      </c>
      <c r="H153" s="18" t="s">
        <v>303</v>
      </c>
      <c r="I153" s="7" t="str">
        <f t="shared" si="3"/>
        <v>SEWPR24QA_PR24CA13_POL_OUT3</v>
      </c>
      <c r="J153" s="55" t="s">
        <v>309</v>
      </c>
      <c r="K153" s="55"/>
      <c r="L153" s="55" t="s">
        <v>139</v>
      </c>
      <c r="M153" s="18" t="s">
        <v>313</v>
      </c>
      <c r="N153" s="18" t="s">
        <v>83</v>
      </c>
      <c r="O153" s="55">
        <v>0</v>
      </c>
      <c r="P153" s="114" t="s">
        <v>314</v>
      </c>
      <c r="Q153" s="114" t="s">
        <v>314</v>
      </c>
      <c r="R153" s="114" t="s">
        <v>314</v>
      </c>
      <c r="S153" s="114" t="s">
        <v>314</v>
      </c>
      <c r="T153" s="114" t="s">
        <v>314</v>
      </c>
      <c r="U153" s="114" t="s">
        <v>314</v>
      </c>
      <c r="V153" s="114" t="s">
        <v>314</v>
      </c>
      <c r="W153" s="114" t="s">
        <v>314</v>
      </c>
      <c r="X153" s="114" t="s">
        <v>314</v>
      </c>
      <c r="Y153" s="114" t="s">
        <v>314</v>
      </c>
      <c r="Z153" s="114" t="s">
        <v>314</v>
      </c>
      <c r="AA153" s="114" t="s">
        <v>314</v>
      </c>
      <c r="AB153" s="114" t="s">
        <v>314</v>
      </c>
      <c r="AC153" s="114" t="s">
        <v>314</v>
      </c>
    </row>
    <row r="154" spans="2:29" s="24" customFormat="1" ht="15">
      <c r="B154" s="56" t="s">
        <v>145</v>
      </c>
      <c r="C154" s="18" t="str">
        <f>_xlfn.XLOOKUP($B154,FD_Lists!$B$4:$B$25,FD_Lists!C$4:C$25)</f>
        <v>South Staffordshire Water</v>
      </c>
      <c r="D154" s="56" t="str">
        <f>_xlfn.XLOOKUP($B154,FD_Lists!$B$4:$B$25,FD_Lists!D$4:D$25)</f>
        <v>England</v>
      </c>
      <c r="E154" s="56" t="str">
        <f>_xlfn.XLOOKUP($B154,FD_Lists!$B$4:$B$25,FD_Lists!E$4:E$25)</f>
        <v>Company</v>
      </c>
      <c r="F154" s="56" t="str">
        <f>_xlfn.XLOOKUP($B154,FD_Lists!$B$4:$B$25,FD_Lists!F$4:F$25)</f>
        <v>WoC</v>
      </c>
      <c r="G154" s="56" t="s">
        <v>127</v>
      </c>
      <c r="H154" s="18" t="s">
        <v>303</v>
      </c>
      <c r="I154" s="7" t="str">
        <f t="shared" si="3"/>
        <v>SSCPR24QA_PR24CA13_POL_OUT3</v>
      </c>
      <c r="J154" s="55" t="s">
        <v>309</v>
      </c>
      <c r="K154" s="55"/>
      <c r="L154" s="55" t="s">
        <v>139</v>
      </c>
      <c r="M154" s="18" t="s">
        <v>313</v>
      </c>
      <c r="N154" s="18" t="s">
        <v>83</v>
      </c>
      <c r="O154" s="55">
        <v>0</v>
      </c>
      <c r="P154" s="114" t="s">
        <v>314</v>
      </c>
      <c r="Q154" s="114" t="s">
        <v>314</v>
      </c>
      <c r="R154" s="114" t="s">
        <v>314</v>
      </c>
      <c r="S154" s="114" t="s">
        <v>314</v>
      </c>
      <c r="T154" s="114" t="s">
        <v>314</v>
      </c>
      <c r="U154" s="114" t="s">
        <v>314</v>
      </c>
      <c r="V154" s="114" t="s">
        <v>314</v>
      </c>
      <c r="W154" s="114" t="s">
        <v>314</v>
      </c>
      <c r="X154" s="114" t="s">
        <v>314</v>
      </c>
      <c r="Y154" s="114" t="s">
        <v>314</v>
      </c>
      <c r="Z154" s="114" t="s">
        <v>314</v>
      </c>
      <c r="AA154" s="114" t="s">
        <v>314</v>
      </c>
      <c r="AB154" s="114" t="s">
        <v>314</v>
      </c>
      <c r="AC154" s="114" t="s">
        <v>314</v>
      </c>
    </row>
    <row r="155" spans="2:29" s="24" customFormat="1" ht="15">
      <c r="B155" s="56" t="s">
        <v>146</v>
      </c>
      <c r="C155" s="18" t="str">
        <f>_xlfn.XLOOKUP($B155,FD_Lists!$B$4:$B$25,FD_Lists!C$4:C$25)</f>
        <v>SES Water</v>
      </c>
      <c r="D155" s="56" t="str">
        <f>_xlfn.XLOOKUP($B155,FD_Lists!$B$4:$B$25,FD_Lists!D$4:D$25)</f>
        <v>England</v>
      </c>
      <c r="E155" s="56" t="str">
        <f>_xlfn.XLOOKUP($B155,FD_Lists!$B$4:$B$25,FD_Lists!E$4:E$25)</f>
        <v>Company</v>
      </c>
      <c r="F155" s="56" t="str">
        <f>_xlfn.XLOOKUP($B155,FD_Lists!$B$4:$B$25,FD_Lists!F$4:F$25)</f>
        <v>WoC</v>
      </c>
      <c r="G155" s="56" t="s">
        <v>127</v>
      </c>
      <c r="H155" s="18" t="s">
        <v>303</v>
      </c>
      <c r="I155" s="7" t="str">
        <f t="shared" si="3"/>
        <v>SESPR24QA_PR24CA13_POL_OUT3</v>
      </c>
      <c r="J155" s="55" t="s">
        <v>309</v>
      </c>
      <c r="K155" s="55"/>
      <c r="L155" s="55" t="s">
        <v>139</v>
      </c>
      <c r="M155" s="18" t="s">
        <v>313</v>
      </c>
      <c r="N155" s="18" t="s">
        <v>83</v>
      </c>
      <c r="O155" s="55">
        <v>0</v>
      </c>
      <c r="P155" s="114" t="s">
        <v>314</v>
      </c>
      <c r="Q155" s="114" t="s">
        <v>314</v>
      </c>
      <c r="R155" s="114" t="s">
        <v>314</v>
      </c>
      <c r="S155" s="114" t="s">
        <v>314</v>
      </c>
      <c r="T155" s="114" t="s">
        <v>314</v>
      </c>
      <c r="U155" s="114" t="s">
        <v>314</v>
      </c>
      <c r="V155" s="114" t="s">
        <v>314</v>
      </c>
      <c r="W155" s="114" t="s">
        <v>314</v>
      </c>
      <c r="X155" s="114" t="s">
        <v>314</v>
      </c>
      <c r="Y155" s="114" t="s">
        <v>314</v>
      </c>
      <c r="Z155" s="114" t="s">
        <v>314</v>
      </c>
      <c r="AA155" s="114" t="s">
        <v>314</v>
      </c>
      <c r="AB155" s="114" t="s">
        <v>314</v>
      </c>
      <c r="AC155" s="114" t="s">
        <v>314</v>
      </c>
    </row>
    <row r="156" spans="2:29" s="24" customFormat="1" ht="15">
      <c r="B156" s="56" t="s">
        <v>114</v>
      </c>
      <c r="C156" s="18" t="str">
        <f>_xlfn.XLOOKUP($B156,FD_Lists!$B$4:$B$25,FD_Lists!C$4:C$25)</f>
        <v>South West Water</v>
      </c>
      <c r="D156" s="56" t="str">
        <f>_xlfn.XLOOKUP($B156,FD_Lists!$B$4:$B$25,FD_Lists!D$4:D$25)</f>
        <v>England</v>
      </c>
      <c r="E156" s="56" t="str">
        <f>_xlfn.XLOOKUP($B156,FD_Lists!$B$4:$B$25,FD_Lists!E$4:E$25)</f>
        <v>Company</v>
      </c>
      <c r="F156" s="56" t="str">
        <f>_xlfn.XLOOKUP($B156,FD_Lists!$B$4:$B$25,FD_Lists!F$4:F$25)</f>
        <v>WaSC</v>
      </c>
      <c r="G156" s="56" t="s">
        <v>127</v>
      </c>
      <c r="H156" s="18" t="s">
        <v>303</v>
      </c>
      <c r="I156" s="7" t="str">
        <f t="shared" si="3"/>
        <v>SWBPR24QA_PR24CA13_POL_OUT3</v>
      </c>
      <c r="J156" s="55" t="s">
        <v>309</v>
      </c>
      <c r="K156" s="55"/>
      <c r="L156" s="55" t="s">
        <v>139</v>
      </c>
      <c r="M156" s="18" t="s">
        <v>313</v>
      </c>
      <c r="N156" s="18" t="s">
        <v>83</v>
      </c>
      <c r="O156" s="55">
        <v>0</v>
      </c>
      <c r="P156" s="114" t="s">
        <v>314</v>
      </c>
      <c r="Q156" s="114" t="s">
        <v>314</v>
      </c>
      <c r="R156" s="114" t="s">
        <v>314</v>
      </c>
      <c r="S156" s="114" t="s">
        <v>314</v>
      </c>
      <c r="T156" s="114" t="s">
        <v>314</v>
      </c>
      <c r="U156" s="114" t="s">
        <v>314</v>
      </c>
      <c r="V156" s="114" t="s">
        <v>314</v>
      </c>
      <c r="W156" s="114" t="s">
        <v>314</v>
      </c>
      <c r="X156" s="114" t="s">
        <v>314</v>
      </c>
      <c r="Y156" s="114" t="s">
        <v>314</v>
      </c>
      <c r="Z156" s="114" t="s">
        <v>314</v>
      </c>
      <c r="AA156" s="114" t="s">
        <v>314</v>
      </c>
      <c r="AB156" s="114" t="s">
        <v>314</v>
      </c>
      <c r="AC156" s="114" t="s">
        <v>314</v>
      </c>
    </row>
    <row r="157" spans="2:29" s="24" customFormat="1" ht="15">
      <c r="B157" s="56" t="s">
        <v>147</v>
      </c>
      <c r="C157" s="18" t="str">
        <f>_xlfn.XLOOKUP($B157,FD_Lists!$B$4:$B$25,FD_Lists!C$4:C$25)</f>
        <v>Bristol Water</v>
      </c>
      <c r="D157" s="56" t="str">
        <f>_xlfn.XLOOKUP($B157,FD_Lists!$B$4:$B$25,FD_Lists!D$4:D$25)</f>
        <v>England</v>
      </c>
      <c r="E157" s="56" t="str">
        <f>_xlfn.XLOOKUP($B157,FD_Lists!$B$4:$B$25,FD_Lists!E$4:E$25)</f>
        <v>Company</v>
      </c>
      <c r="F157" s="56" t="str">
        <f>_xlfn.XLOOKUP($B157,FD_Lists!$B$4:$B$25,FD_Lists!F$4:F$25)</f>
        <v>WoC</v>
      </c>
      <c r="G157" s="56" t="s">
        <v>127</v>
      </c>
      <c r="H157" s="18" t="s">
        <v>303</v>
      </c>
      <c r="I157" s="7" t="str">
        <f t="shared" si="3"/>
        <v>BRLPR24QA_PR24CA13_POL_OUT3</v>
      </c>
      <c r="J157" s="55" t="s">
        <v>309</v>
      </c>
      <c r="K157" s="55"/>
      <c r="L157" s="55" t="s">
        <v>139</v>
      </c>
      <c r="M157" s="18" t="s">
        <v>313</v>
      </c>
      <c r="N157" s="18" t="s">
        <v>83</v>
      </c>
      <c r="O157" s="55">
        <v>0</v>
      </c>
      <c r="P157" s="114" t="s">
        <v>314</v>
      </c>
      <c r="Q157" s="114" t="s">
        <v>314</v>
      </c>
      <c r="R157" s="114" t="s">
        <v>314</v>
      </c>
      <c r="S157" s="114" t="s">
        <v>314</v>
      </c>
      <c r="T157" s="114" t="s">
        <v>314</v>
      </c>
      <c r="U157" s="114" t="s">
        <v>314</v>
      </c>
      <c r="V157" s="114" t="s">
        <v>314</v>
      </c>
      <c r="W157" s="114" t="s">
        <v>314</v>
      </c>
      <c r="X157" s="114" t="s">
        <v>314</v>
      </c>
      <c r="Y157" s="114" t="s">
        <v>314</v>
      </c>
      <c r="Z157" s="114" t="s">
        <v>314</v>
      </c>
      <c r="AA157" s="114" t="s">
        <v>314</v>
      </c>
      <c r="AB157" s="114" t="s">
        <v>314</v>
      </c>
      <c r="AC157" s="114" t="s">
        <v>314</v>
      </c>
    </row>
    <row r="158" spans="2:29" s="24" customFormat="1" ht="15">
      <c r="B158" s="58" t="s">
        <v>80</v>
      </c>
      <c r="C158" s="18" t="str">
        <f>_xlfn.XLOOKUP($B158,FD_Lists!$B$4:$B$25,FD_Lists!C$4:C$25)</f>
        <v>Anglian Water</v>
      </c>
      <c r="D158" s="56" t="str">
        <f>_xlfn.XLOOKUP($B158,FD_Lists!$B$4:$B$25,FD_Lists!D$4:D$25)</f>
        <v>England</v>
      </c>
      <c r="E158" s="56" t="str">
        <f>_xlfn.XLOOKUP($B158,FD_Lists!$B$4:$B$25,FD_Lists!E$4:E$25)</f>
        <v>Company</v>
      </c>
      <c r="F158" s="56" t="str">
        <f>_xlfn.XLOOKUP($B158,FD_Lists!$B$4:$B$25,FD_Lists!F$4:F$25)</f>
        <v>WaSC</v>
      </c>
      <c r="G158" s="56" t="s">
        <v>127</v>
      </c>
      <c r="H158" s="18" t="s">
        <v>305</v>
      </c>
      <c r="I158" s="7" t="str">
        <f t="shared" si="3"/>
        <v>ANHPR24QA_PR24CA13_POL_OUT4</v>
      </c>
      <c r="J158" s="55" t="s">
        <v>309</v>
      </c>
      <c r="K158" s="55"/>
      <c r="L158" s="55" t="s">
        <v>139</v>
      </c>
      <c r="M158" s="18" t="s">
        <v>313</v>
      </c>
      <c r="N158" s="18" t="s">
        <v>83</v>
      </c>
      <c r="O158" s="55">
        <v>0</v>
      </c>
      <c r="P158" s="114">
        <v>0</v>
      </c>
      <c r="Q158" s="114">
        <v>0</v>
      </c>
      <c r="R158" s="114">
        <v>0</v>
      </c>
      <c r="S158" s="114">
        <v>0</v>
      </c>
      <c r="T158" s="114">
        <v>0</v>
      </c>
      <c r="U158" s="114">
        <v>0</v>
      </c>
      <c r="V158" s="114">
        <v>0</v>
      </c>
      <c r="W158" s="114">
        <v>0</v>
      </c>
      <c r="X158" s="114">
        <v>0</v>
      </c>
      <c r="Y158" s="114">
        <v>0</v>
      </c>
      <c r="Z158" s="114">
        <v>0</v>
      </c>
      <c r="AA158" s="114">
        <v>0</v>
      </c>
      <c r="AB158" s="114">
        <v>0</v>
      </c>
      <c r="AC158" s="114">
        <v>0</v>
      </c>
    </row>
    <row r="159" spans="2:29" s="24" customFormat="1" ht="15">
      <c r="B159" s="56" t="s">
        <v>110</v>
      </c>
      <c r="C159" s="18" t="str">
        <f>_xlfn.XLOOKUP($B159,FD_Lists!$B$4:$B$25,FD_Lists!C$4:C$25)</f>
        <v>Dŵr Cymru</v>
      </c>
      <c r="D159" s="56" t="str">
        <f>_xlfn.XLOOKUP($B159,FD_Lists!$B$4:$B$25,FD_Lists!D$4:D$25)</f>
        <v>Wales</v>
      </c>
      <c r="E159" s="56" t="str">
        <f>_xlfn.XLOOKUP($B159,FD_Lists!$B$4:$B$25,FD_Lists!E$4:E$25)</f>
        <v>Company</v>
      </c>
      <c r="F159" s="56" t="str">
        <f>_xlfn.XLOOKUP($B159,FD_Lists!$B$4:$B$25,FD_Lists!F$4:F$25)</f>
        <v>WaSC</v>
      </c>
      <c r="G159" s="56" t="s">
        <v>127</v>
      </c>
      <c r="H159" s="18" t="s">
        <v>305</v>
      </c>
      <c r="I159" s="7" t="str">
        <f t="shared" si="3"/>
        <v>WSHPR24QA_PR24CA13_POL_OUT4</v>
      </c>
      <c r="J159" s="55" t="s">
        <v>309</v>
      </c>
      <c r="K159" s="55"/>
      <c r="L159" s="55" t="s">
        <v>139</v>
      </c>
      <c r="M159" s="18" t="s">
        <v>313</v>
      </c>
      <c r="N159" s="18" t="s">
        <v>83</v>
      </c>
      <c r="O159" s="55">
        <v>0</v>
      </c>
      <c r="P159" s="114">
        <v>0</v>
      </c>
      <c r="Q159" s="114">
        <v>0</v>
      </c>
      <c r="R159" s="114">
        <v>0</v>
      </c>
      <c r="S159" s="114">
        <v>0</v>
      </c>
      <c r="T159" s="114">
        <v>0</v>
      </c>
      <c r="U159" s="114">
        <v>0</v>
      </c>
      <c r="V159" s="114">
        <v>0</v>
      </c>
      <c r="W159" s="114">
        <v>0</v>
      </c>
      <c r="X159" s="114">
        <v>0</v>
      </c>
      <c r="Y159" s="114">
        <v>0</v>
      </c>
      <c r="Z159" s="114">
        <v>0</v>
      </c>
      <c r="AA159" s="114">
        <v>0</v>
      </c>
      <c r="AB159" s="114">
        <v>0</v>
      </c>
      <c r="AC159" s="114">
        <v>0</v>
      </c>
    </row>
    <row r="160" spans="2:29" s="24" customFormat="1" ht="15">
      <c r="B160" s="56" t="s">
        <v>111</v>
      </c>
      <c r="C160" s="18" t="str">
        <f>_xlfn.XLOOKUP($B160,FD_Lists!$B$4:$B$25,FD_Lists!C$4:C$25)</f>
        <v>Hafren Dyfrdwy</v>
      </c>
      <c r="D160" s="56" t="str">
        <f>_xlfn.XLOOKUP($B160,FD_Lists!$B$4:$B$25,FD_Lists!D$4:D$25)</f>
        <v>Wales</v>
      </c>
      <c r="E160" s="56" t="str">
        <f>_xlfn.XLOOKUP($B160,FD_Lists!$B$4:$B$25,FD_Lists!E$4:E$25)</f>
        <v>Company</v>
      </c>
      <c r="F160" s="56" t="str">
        <f>_xlfn.XLOOKUP($B160,FD_Lists!$B$4:$B$25,FD_Lists!F$4:F$25)</f>
        <v>WaSC</v>
      </c>
      <c r="G160" s="56" t="s">
        <v>127</v>
      </c>
      <c r="H160" s="18" t="s">
        <v>305</v>
      </c>
      <c r="I160" s="7" t="str">
        <f t="shared" si="3"/>
        <v>HDDPR24QA_PR24CA13_POL_OUT4</v>
      </c>
      <c r="J160" s="55" t="s">
        <v>309</v>
      </c>
      <c r="K160" s="55"/>
      <c r="L160" s="55" t="s">
        <v>139</v>
      </c>
      <c r="M160" s="18" t="s">
        <v>313</v>
      </c>
      <c r="N160" s="18" t="s">
        <v>83</v>
      </c>
      <c r="O160" s="55">
        <v>0</v>
      </c>
      <c r="P160" s="114">
        <v>0</v>
      </c>
      <c r="Q160" s="114">
        <v>0</v>
      </c>
      <c r="R160" s="114">
        <v>0</v>
      </c>
      <c r="S160" s="114">
        <v>0</v>
      </c>
      <c r="T160" s="114">
        <v>0</v>
      </c>
      <c r="U160" s="114">
        <v>0</v>
      </c>
      <c r="V160" s="114">
        <v>0</v>
      </c>
      <c r="W160" s="114">
        <v>0</v>
      </c>
      <c r="X160" s="114">
        <v>0</v>
      </c>
      <c r="Y160" s="114">
        <v>0</v>
      </c>
      <c r="Z160" s="114">
        <v>0</v>
      </c>
      <c r="AA160" s="114">
        <v>0</v>
      </c>
      <c r="AB160" s="114">
        <v>0</v>
      </c>
      <c r="AC160" s="114">
        <v>0</v>
      </c>
    </row>
    <row r="161" spans="1:29" s="24" customFormat="1" ht="15">
      <c r="B161" s="56" t="s">
        <v>112</v>
      </c>
      <c r="C161" s="18" t="str">
        <f>_xlfn.XLOOKUP($B161,FD_Lists!$B$4:$B$25,FD_Lists!C$4:C$25)</f>
        <v>Northumbrian Water</v>
      </c>
      <c r="D161" s="56" t="str">
        <f>_xlfn.XLOOKUP($B161,FD_Lists!$B$4:$B$25,FD_Lists!D$4:D$25)</f>
        <v>England</v>
      </c>
      <c r="E161" s="56" t="str">
        <f>_xlfn.XLOOKUP($B161,FD_Lists!$B$4:$B$25,FD_Lists!E$4:E$25)</f>
        <v>Company</v>
      </c>
      <c r="F161" s="56" t="str">
        <f>_xlfn.XLOOKUP($B161,FD_Lists!$B$4:$B$25,FD_Lists!F$4:F$25)</f>
        <v>WaSC</v>
      </c>
      <c r="G161" s="56" t="s">
        <v>127</v>
      </c>
      <c r="H161" s="18" t="s">
        <v>305</v>
      </c>
      <c r="I161" s="7" t="str">
        <f t="shared" si="3"/>
        <v>NESPR24QA_PR24CA13_POL_OUT4</v>
      </c>
      <c r="J161" s="55" t="s">
        <v>309</v>
      </c>
      <c r="K161" s="55"/>
      <c r="L161" s="55" t="s">
        <v>139</v>
      </c>
      <c r="M161" s="18" t="s">
        <v>313</v>
      </c>
      <c r="N161" s="18" t="s">
        <v>83</v>
      </c>
      <c r="O161" s="55">
        <v>0</v>
      </c>
      <c r="P161" s="114">
        <v>0</v>
      </c>
      <c r="Q161" s="114">
        <v>0</v>
      </c>
      <c r="R161" s="114">
        <v>0</v>
      </c>
      <c r="S161" s="114">
        <v>0</v>
      </c>
      <c r="T161" s="114">
        <v>0</v>
      </c>
      <c r="U161" s="114">
        <v>0</v>
      </c>
      <c r="V161" s="114">
        <v>0</v>
      </c>
      <c r="W161" s="114">
        <v>0</v>
      </c>
      <c r="X161" s="114">
        <v>0</v>
      </c>
      <c r="Y161" s="114">
        <v>0</v>
      </c>
      <c r="Z161" s="114">
        <v>0</v>
      </c>
      <c r="AA161" s="114">
        <v>0</v>
      </c>
      <c r="AB161" s="114">
        <v>0</v>
      </c>
      <c r="AC161" s="114">
        <v>0</v>
      </c>
    </row>
    <row r="162" spans="1:29" s="24" customFormat="1" ht="15">
      <c r="B162" s="56" t="s">
        <v>113</v>
      </c>
      <c r="C162" s="18" t="str">
        <f>_xlfn.XLOOKUP($B162,FD_Lists!$B$4:$B$25,FD_Lists!C$4:C$25)</f>
        <v>Severn Trent Water</v>
      </c>
      <c r="D162" s="56" t="str">
        <f>_xlfn.XLOOKUP($B162,FD_Lists!$B$4:$B$25,FD_Lists!D$4:D$25)</f>
        <v>England</v>
      </c>
      <c r="E162" s="56" t="str">
        <f>_xlfn.XLOOKUP($B162,FD_Lists!$B$4:$B$25,FD_Lists!E$4:E$25)</f>
        <v>Company</v>
      </c>
      <c r="F162" s="56" t="str">
        <f>_xlfn.XLOOKUP($B162,FD_Lists!$B$4:$B$25,FD_Lists!F$4:F$25)</f>
        <v>WaSC</v>
      </c>
      <c r="G162" s="56" t="s">
        <v>127</v>
      </c>
      <c r="H162" s="18" t="s">
        <v>305</v>
      </c>
      <c r="I162" s="7" t="str">
        <f t="shared" si="3"/>
        <v>SVEPR24QA_PR24CA13_POL_OUT4</v>
      </c>
      <c r="J162" s="55" t="s">
        <v>309</v>
      </c>
      <c r="K162" s="55"/>
      <c r="L162" s="55" t="s">
        <v>139</v>
      </c>
      <c r="M162" s="18" t="s">
        <v>313</v>
      </c>
      <c r="N162" s="18" t="s">
        <v>83</v>
      </c>
      <c r="O162" s="55">
        <v>0</v>
      </c>
      <c r="P162" s="114">
        <v>0</v>
      </c>
      <c r="Q162" s="114">
        <v>0</v>
      </c>
      <c r="R162" s="114">
        <v>0</v>
      </c>
      <c r="S162" s="114">
        <v>0</v>
      </c>
      <c r="T162" s="114">
        <v>0</v>
      </c>
      <c r="U162" s="114">
        <v>0</v>
      </c>
      <c r="V162" s="114">
        <v>0</v>
      </c>
      <c r="W162" s="114">
        <v>0</v>
      </c>
      <c r="X162" s="114">
        <v>0</v>
      </c>
      <c r="Y162" s="114">
        <v>0</v>
      </c>
      <c r="Z162" s="114">
        <v>0</v>
      </c>
      <c r="AA162" s="114">
        <v>0</v>
      </c>
      <c r="AB162" s="114">
        <v>0</v>
      </c>
      <c r="AC162" s="114">
        <v>0</v>
      </c>
    </row>
    <row r="163" spans="1:29" s="24" customFormat="1" ht="15">
      <c r="B163" s="56" t="s">
        <v>116</v>
      </c>
      <c r="C163" s="18" t="str">
        <f>_xlfn.XLOOKUP($B163,FD_Lists!$B$4:$B$25,FD_Lists!C$4:C$25)</f>
        <v>Southern Water</v>
      </c>
      <c r="D163" s="56" t="str">
        <f>_xlfn.XLOOKUP($B163,FD_Lists!$B$4:$B$25,FD_Lists!D$4:D$25)</f>
        <v>England</v>
      </c>
      <c r="E163" s="56" t="str">
        <f>_xlfn.XLOOKUP($B163,FD_Lists!$B$4:$B$25,FD_Lists!E$4:E$25)</f>
        <v>Company</v>
      </c>
      <c r="F163" s="56" t="str">
        <f>_xlfn.XLOOKUP($B163,FD_Lists!$B$4:$B$25,FD_Lists!F$4:F$25)</f>
        <v>WaSC</v>
      </c>
      <c r="G163" s="56" t="s">
        <v>127</v>
      </c>
      <c r="H163" s="18" t="s">
        <v>305</v>
      </c>
      <c r="I163" s="7" t="str">
        <f t="shared" si="3"/>
        <v>SRNPR24QA_PR24CA13_POL_OUT4</v>
      </c>
      <c r="J163" s="55" t="s">
        <v>309</v>
      </c>
      <c r="K163" s="55"/>
      <c r="L163" s="55" t="s">
        <v>139</v>
      </c>
      <c r="M163" s="18" t="s">
        <v>313</v>
      </c>
      <c r="N163" s="18" t="s">
        <v>83</v>
      </c>
      <c r="O163" s="55">
        <v>0</v>
      </c>
      <c r="P163" s="114">
        <v>0</v>
      </c>
      <c r="Q163" s="114">
        <v>0</v>
      </c>
      <c r="R163" s="114">
        <v>0</v>
      </c>
      <c r="S163" s="114">
        <v>0</v>
      </c>
      <c r="T163" s="114">
        <v>0</v>
      </c>
      <c r="U163" s="114">
        <v>0</v>
      </c>
      <c r="V163" s="114">
        <v>0</v>
      </c>
      <c r="W163" s="114">
        <v>0</v>
      </c>
      <c r="X163" s="114">
        <v>0</v>
      </c>
      <c r="Y163" s="114">
        <v>0</v>
      </c>
      <c r="Z163" s="114">
        <v>0</v>
      </c>
      <c r="AA163" s="114">
        <v>0</v>
      </c>
      <c r="AB163" s="114">
        <v>0</v>
      </c>
      <c r="AC163" s="114">
        <v>0</v>
      </c>
    </row>
    <row r="164" spans="1:29" s="24" customFormat="1" ht="15">
      <c r="B164" s="56" t="s">
        <v>117</v>
      </c>
      <c r="C164" s="18" t="str">
        <f>_xlfn.XLOOKUP($B164,FD_Lists!$B$4:$B$25,FD_Lists!C$4:C$25)</f>
        <v>Thames Water</v>
      </c>
      <c r="D164" s="56" t="str">
        <f>_xlfn.XLOOKUP($B164,FD_Lists!$B$4:$B$25,FD_Lists!D$4:D$25)</f>
        <v>England</v>
      </c>
      <c r="E164" s="56" t="str">
        <f>_xlfn.XLOOKUP($B164,FD_Lists!$B$4:$B$25,FD_Lists!E$4:E$25)</f>
        <v>Company</v>
      </c>
      <c r="F164" s="56" t="str">
        <f>_xlfn.XLOOKUP($B164,FD_Lists!$B$4:$B$25,FD_Lists!F$4:F$25)</f>
        <v>WaSC</v>
      </c>
      <c r="G164" s="56" t="s">
        <v>127</v>
      </c>
      <c r="H164" s="18" t="s">
        <v>305</v>
      </c>
      <c r="I164" s="7" t="str">
        <f t="shared" si="3"/>
        <v>TMSPR24QA_PR24CA13_POL_OUT4</v>
      </c>
      <c r="J164" s="55" t="s">
        <v>309</v>
      </c>
      <c r="K164" s="55"/>
      <c r="L164" s="55" t="s">
        <v>139</v>
      </c>
      <c r="M164" s="18" t="s">
        <v>313</v>
      </c>
      <c r="N164" s="18" t="s">
        <v>83</v>
      </c>
      <c r="O164" s="55">
        <v>0</v>
      </c>
      <c r="P164" s="114">
        <v>0</v>
      </c>
      <c r="Q164" s="114">
        <v>0</v>
      </c>
      <c r="R164" s="114">
        <v>0</v>
      </c>
      <c r="S164" s="114">
        <v>0</v>
      </c>
      <c r="T164" s="114">
        <v>0</v>
      </c>
      <c r="U164" s="114">
        <v>0</v>
      </c>
      <c r="V164" s="114">
        <v>0</v>
      </c>
      <c r="W164" s="114">
        <v>0</v>
      </c>
      <c r="X164" s="114">
        <v>0</v>
      </c>
      <c r="Y164" s="114">
        <v>0</v>
      </c>
      <c r="Z164" s="114">
        <v>0</v>
      </c>
      <c r="AA164" s="114">
        <v>0</v>
      </c>
      <c r="AB164" s="114">
        <v>0</v>
      </c>
      <c r="AC164" s="114">
        <v>0</v>
      </c>
    </row>
    <row r="165" spans="1:29" s="24" customFormat="1" ht="15">
      <c r="B165" s="56" t="s">
        <v>118</v>
      </c>
      <c r="C165" s="18" t="str">
        <f>_xlfn.XLOOKUP($B165,FD_Lists!$B$4:$B$25,FD_Lists!C$4:C$25)</f>
        <v xml:space="preserve">United Utilities </v>
      </c>
      <c r="D165" s="56" t="str">
        <f>_xlfn.XLOOKUP($B165,FD_Lists!$B$4:$B$25,FD_Lists!D$4:D$25)</f>
        <v>England</v>
      </c>
      <c r="E165" s="56" t="str">
        <f>_xlfn.XLOOKUP($B165,FD_Lists!$B$4:$B$25,FD_Lists!E$4:E$25)</f>
        <v>Company</v>
      </c>
      <c r="F165" s="56" t="str">
        <f>_xlfn.XLOOKUP($B165,FD_Lists!$B$4:$B$25,FD_Lists!F$4:F$25)</f>
        <v>WaSC</v>
      </c>
      <c r="G165" s="56" t="s">
        <v>127</v>
      </c>
      <c r="H165" s="18" t="s">
        <v>305</v>
      </c>
      <c r="I165" s="7" t="str">
        <f t="shared" si="3"/>
        <v>NWTPR24QA_PR24CA13_POL_OUT4</v>
      </c>
      <c r="J165" s="55" t="s">
        <v>309</v>
      </c>
      <c r="K165" s="55"/>
      <c r="L165" s="55" t="s">
        <v>139</v>
      </c>
      <c r="M165" s="18" t="s">
        <v>313</v>
      </c>
      <c r="N165" s="18" t="s">
        <v>83</v>
      </c>
      <c r="O165" s="55">
        <v>0</v>
      </c>
      <c r="P165" s="114">
        <v>0</v>
      </c>
      <c r="Q165" s="114">
        <v>0</v>
      </c>
      <c r="R165" s="114">
        <v>0</v>
      </c>
      <c r="S165" s="114">
        <v>0</v>
      </c>
      <c r="T165" s="114">
        <v>0</v>
      </c>
      <c r="U165" s="114">
        <v>0</v>
      </c>
      <c r="V165" s="114">
        <v>0</v>
      </c>
      <c r="W165" s="114">
        <v>0</v>
      </c>
      <c r="X165" s="114">
        <v>0</v>
      </c>
      <c r="Y165" s="114">
        <v>0</v>
      </c>
      <c r="Z165" s="114">
        <v>0</v>
      </c>
      <c r="AA165" s="114">
        <v>0</v>
      </c>
      <c r="AB165" s="114">
        <v>0</v>
      </c>
      <c r="AC165" s="114">
        <v>0</v>
      </c>
    </row>
    <row r="166" spans="1:29" s="24" customFormat="1" ht="15">
      <c r="B166" s="56" t="s">
        <v>119</v>
      </c>
      <c r="C166" s="18" t="str">
        <f>_xlfn.XLOOKUP($B166,FD_Lists!$B$4:$B$25,FD_Lists!C$4:C$25)</f>
        <v>Wessex Water</v>
      </c>
      <c r="D166" s="56" t="str">
        <f>_xlfn.XLOOKUP($B166,FD_Lists!$B$4:$B$25,FD_Lists!D$4:D$25)</f>
        <v>England</v>
      </c>
      <c r="E166" s="56" t="str">
        <f>_xlfn.XLOOKUP($B166,FD_Lists!$B$4:$B$25,FD_Lists!E$4:E$25)</f>
        <v>Company</v>
      </c>
      <c r="F166" s="56" t="str">
        <f>_xlfn.XLOOKUP($B166,FD_Lists!$B$4:$B$25,FD_Lists!F$4:F$25)</f>
        <v>WaSC</v>
      </c>
      <c r="G166" s="56" t="s">
        <v>127</v>
      </c>
      <c r="H166" s="18" t="s">
        <v>305</v>
      </c>
      <c r="I166" s="7" t="str">
        <f t="shared" si="3"/>
        <v>WSXPR24QA_PR24CA13_POL_OUT4</v>
      </c>
      <c r="J166" s="55" t="s">
        <v>309</v>
      </c>
      <c r="K166" s="55"/>
      <c r="L166" s="55" t="s">
        <v>139</v>
      </c>
      <c r="M166" s="18" t="s">
        <v>313</v>
      </c>
      <c r="N166" s="18" t="s">
        <v>83</v>
      </c>
      <c r="O166" s="55">
        <v>0</v>
      </c>
      <c r="P166" s="114">
        <v>0</v>
      </c>
      <c r="Q166" s="114">
        <v>0</v>
      </c>
      <c r="R166" s="114">
        <v>0</v>
      </c>
      <c r="S166" s="114">
        <v>0</v>
      </c>
      <c r="T166" s="114">
        <v>0</v>
      </c>
      <c r="U166" s="114">
        <v>0</v>
      </c>
      <c r="V166" s="114">
        <v>0</v>
      </c>
      <c r="W166" s="114">
        <v>0</v>
      </c>
      <c r="X166" s="114">
        <v>0</v>
      </c>
      <c r="Y166" s="114">
        <v>0</v>
      </c>
      <c r="Z166" s="114">
        <v>0</v>
      </c>
      <c r="AA166" s="114">
        <v>0</v>
      </c>
      <c r="AB166" s="114">
        <v>0</v>
      </c>
      <c r="AC166" s="114">
        <v>0</v>
      </c>
    </row>
    <row r="167" spans="1:29" s="24" customFormat="1" ht="15">
      <c r="B167" s="56" t="s">
        <v>120</v>
      </c>
      <c r="C167" s="18" t="str">
        <f>_xlfn.XLOOKUP($B167,FD_Lists!$B$4:$B$25,FD_Lists!C$4:C$25)</f>
        <v>Yorkshire Water</v>
      </c>
      <c r="D167" s="56" t="str">
        <f>_xlfn.XLOOKUP($B167,FD_Lists!$B$4:$B$25,FD_Lists!D$4:D$25)</f>
        <v>England</v>
      </c>
      <c r="E167" s="56" t="str">
        <f>_xlfn.XLOOKUP($B167,FD_Lists!$B$4:$B$25,FD_Lists!E$4:E$25)</f>
        <v>Company</v>
      </c>
      <c r="F167" s="56" t="str">
        <f>_xlfn.XLOOKUP($B167,FD_Lists!$B$4:$B$25,FD_Lists!F$4:F$25)</f>
        <v>WaSC</v>
      </c>
      <c r="G167" s="56" t="s">
        <v>127</v>
      </c>
      <c r="H167" s="18" t="s">
        <v>305</v>
      </c>
      <c r="I167" s="7" t="str">
        <f t="shared" si="3"/>
        <v>YKYPR24QA_PR24CA13_POL_OUT4</v>
      </c>
      <c r="J167" s="55" t="s">
        <v>309</v>
      </c>
      <c r="K167" s="55"/>
      <c r="L167" s="55" t="s">
        <v>139</v>
      </c>
      <c r="M167" s="18" t="s">
        <v>313</v>
      </c>
      <c r="N167" s="18" t="s">
        <v>83</v>
      </c>
      <c r="O167" s="55">
        <v>0</v>
      </c>
      <c r="P167" s="114">
        <v>0</v>
      </c>
      <c r="Q167" s="114">
        <v>0</v>
      </c>
      <c r="R167" s="114">
        <v>0</v>
      </c>
      <c r="S167" s="114">
        <v>0</v>
      </c>
      <c r="T167" s="114">
        <v>0</v>
      </c>
      <c r="U167" s="114">
        <v>0</v>
      </c>
      <c r="V167" s="114">
        <v>0</v>
      </c>
      <c r="W167" s="114">
        <v>0</v>
      </c>
      <c r="X167" s="114">
        <v>0</v>
      </c>
      <c r="Y167" s="114">
        <v>0</v>
      </c>
      <c r="Z167" s="114">
        <v>0</v>
      </c>
      <c r="AA167" s="114">
        <v>0</v>
      </c>
      <c r="AB167" s="114">
        <v>0</v>
      </c>
      <c r="AC167" s="114">
        <v>0</v>
      </c>
    </row>
    <row r="168" spans="1:29" s="24" customFormat="1" ht="15">
      <c r="B168" s="56" t="s">
        <v>142</v>
      </c>
      <c r="C168" s="18" t="str">
        <f>_xlfn.XLOOKUP($B168,FD_Lists!$B$4:$B$25,FD_Lists!C$4:C$25)</f>
        <v>Affinity Water</v>
      </c>
      <c r="D168" s="56" t="str">
        <f>_xlfn.XLOOKUP($B168,FD_Lists!$B$4:$B$25,FD_Lists!D$4:D$25)</f>
        <v>England</v>
      </c>
      <c r="E168" s="56" t="str">
        <f>_xlfn.XLOOKUP($B168,FD_Lists!$B$4:$B$25,FD_Lists!E$4:E$25)</f>
        <v>Company</v>
      </c>
      <c r="F168" s="56" t="str">
        <f>_xlfn.XLOOKUP($B168,FD_Lists!$B$4:$B$25,FD_Lists!F$4:F$25)</f>
        <v>WoC</v>
      </c>
      <c r="G168" s="56" t="s">
        <v>127</v>
      </c>
      <c r="H168" s="18" t="s">
        <v>305</v>
      </c>
      <c r="I168" s="7" t="str">
        <f t="shared" ref="I168:I174" si="8">B168&amp;H168</f>
        <v>AFWPR24QA_PR24CA13_POL_OUT4</v>
      </c>
      <c r="J168" s="55" t="s">
        <v>309</v>
      </c>
      <c r="K168" s="55"/>
      <c r="L168" s="55" t="s">
        <v>139</v>
      </c>
      <c r="M168" s="18" t="s">
        <v>313</v>
      </c>
      <c r="N168" s="18" t="s">
        <v>83</v>
      </c>
      <c r="O168" s="55">
        <v>0</v>
      </c>
      <c r="P168" s="114">
        <v>0</v>
      </c>
      <c r="Q168" s="114">
        <v>0</v>
      </c>
      <c r="R168" s="114">
        <v>0</v>
      </c>
      <c r="S168" s="114">
        <v>0</v>
      </c>
      <c r="T168" s="114">
        <v>0</v>
      </c>
      <c r="U168" s="114">
        <v>0</v>
      </c>
      <c r="V168" s="114">
        <v>0</v>
      </c>
      <c r="W168" s="114">
        <v>0</v>
      </c>
      <c r="X168" s="114">
        <v>0</v>
      </c>
      <c r="Y168" s="114">
        <v>0</v>
      </c>
      <c r="Z168" s="114">
        <v>0</v>
      </c>
      <c r="AA168" s="114">
        <v>0</v>
      </c>
      <c r="AB168" s="114">
        <v>0</v>
      </c>
      <c r="AC168" s="114">
        <v>0</v>
      </c>
    </row>
    <row r="169" spans="1:29" s="24" customFormat="1" ht="15">
      <c r="B169" s="56" t="s">
        <v>143</v>
      </c>
      <c r="C169" s="18" t="str">
        <f>_xlfn.XLOOKUP($B169,FD_Lists!$B$4:$B$25,FD_Lists!C$4:C$25)</f>
        <v>Portsmouth Water</v>
      </c>
      <c r="D169" s="56" t="str">
        <f>_xlfn.XLOOKUP($B169,FD_Lists!$B$4:$B$25,FD_Lists!D$4:D$25)</f>
        <v>England</v>
      </c>
      <c r="E169" s="56" t="str">
        <f>_xlfn.XLOOKUP($B169,FD_Lists!$B$4:$B$25,FD_Lists!E$4:E$25)</f>
        <v>Company</v>
      </c>
      <c r="F169" s="56" t="str">
        <f>_xlfn.XLOOKUP($B169,FD_Lists!$B$4:$B$25,FD_Lists!F$4:F$25)</f>
        <v>WoC</v>
      </c>
      <c r="G169" s="56" t="s">
        <v>127</v>
      </c>
      <c r="H169" s="18" t="s">
        <v>305</v>
      </c>
      <c r="I169" s="7" t="str">
        <f t="shared" si="8"/>
        <v>PRTPR24QA_PR24CA13_POL_OUT4</v>
      </c>
      <c r="J169" s="55" t="s">
        <v>309</v>
      </c>
      <c r="K169" s="55"/>
      <c r="L169" s="55" t="s">
        <v>139</v>
      </c>
      <c r="M169" s="18" t="s">
        <v>313</v>
      </c>
      <c r="N169" s="18" t="s">
        <v>83</v>
      </c>
      <c r="O169" s="55">
        <v>0</v>
      </c>
      <c r="P169" s="114">
        <v>0</v>
      </c>
      <c r="Q169" s="114">
        <v>0</v>
      </c>
      <c r="R169" s="114">
        <v>0</v>
      </c>
      <c r="S169" s="114">
        <v>0</v>
      </c>
      <c r="T169" s="114">
        <v>0</v>
      </c>
      <c r="U169" s="114">
        <v>0</v>
      </c>
      <c r="V169" s="114">
        <v>0</v>
      </c>
      <c r="W169" s="114">
        <v>0</v>
      </c>
      <c r="X169" s="114">
        <v>0</v>
      </c>
      <c r="Y169" s="114">
        <v>0</v>
      </c>
      <c r="Z169" s="114">
        <v>0</v>
      </c>
      <c r="AA169" s="114">
        <v>0</v>
      </c>
      <c r="AB169" s="114">
        <v>0</v>
      </c>
      <c r="AC169" s="114">
        <v>0</v>
      </c>
    </row>
    <row r="170" spans="1:29" s="24" customFormat="1" ht="15">
      <c r="B170" s="56" t="s">
        <v>144</v>
      </c>
      <c r="C170" s="18" t="str">
        <f>_xlfn.XLOOKUP($B170,FD_Lists!$B$4:$B$25,FD_Lists!C$4:C$25)</f>
        <v>South East Water</v>
      </c>
      <c r="D170" s="56" t="str">
        <f>_xlfn.XLOOKUP($B170,FD_Lists!$B$4:$B$25,FD_Lists!D$4:D$25)</f>
        <v>England</v>
      </c>
      <c r="E170" s="56" t="str">
        <f>_xlfn.XLOOKUP($B170,FD_Lists!$B$4:$B$25,FD_Lists!E$4:E$25)</f>
        <v>Company</v>
      </c>
      <c r="F170" s="56" t="str">
        <f>_xlfn.XLOOKUP($B170,FD_Lists!$B$4:$B$25,FD_Lists!F$4:F$25)</f>
        <v>WoC</v>
      </c>
      <c r="G170" s="56" t="s">
        <v>127</v>
      </c>
      <c r="H170" s="18" t="s">
        <v>305</v>
      </c>
      <c r="I170" s="7" t="str">
        <f t="shared" si="8"/>
        <v>SEWPR24QA_PR24CA13_POL_OUT4</v>
      </c>
      <c r="J170" s="55" t="s">
        <v>309</v>
      </c>
      <c r="K170" s="55"/>
      <c r="L170" s="55" t="s">
        <v>139</v>
      </c>
      <c r="M170" s="18" t="s">
        <v>313</v>
      </c>
      <c r="N170" s="18" t="s">
        <v>83</v>
      </c>
      <c r="O170" s="55">
        <v>0</v>
      </c>
      <c r="P170" s="114">
        <v>0</v>
      </c>
      <c r="Q170" s="114">
        <v>0</v>
      </c>
      <c r="R170" s="114">
        <v>0</v>
      </c>
      <c r="S170" s="114">
        <v>0</v>
      </c>
      <c r="T170" s="114">
        <v>0</v>
      </c>
      <c r="U170" s="114">
        <v>0</v>
      </c>
      <c r="V170" s="114">
        <v>0</v>
      </c>
      <c r="W170" s="114">
        <v>0</v>
      </c>
      <c r="X170" s="114">
        <v>0</v>
      </c>
      <c r="Y170" s="114">
        <v>0</v>
      </c>
      <c r="Z170" s="114">
        <v>0</v>
      </c>
      <c r="AA170" s="114">
        <v>0</v>
      </c>
      <c r="AB170" s="114">
        <v>0</v>
      </c>
      <c r="AC170" s="114">
        <v>0</v>
      </c>
    </row>
    <row r="171" spans="1:29" s="24" customFormat="1" ht="15">
      <c r="B171" s="56" t="s">
        <v>145</v>
      </c>
      <c r="C171" s="18" t="str">
        <f>_xlfn.XLOOKUP($B171,FD_Lists!$B$4:$B$25,FD_Lists!C$4:C$25)</f>
        <v>South Staffordshire Water</v>
      </c>
      <c r="D171" s="56" t="str">
        <f>_xlfn.XLOOKUP($B171,FD_Lists!$B$4:$B$25,FD_Lists!D$4:D$25)</f>
        <v>England</v>
      </c>
      <c r="E171" s="56" t="str">
        <f>_xlfn.XLOOKUP($B171,FD_Lists!$B$4:$B$25,FD_Lists!E$4:E$25)</f>
        <v>Company</v>
      </c>
      <c r="F171" s="56" t="str">
        <f>_xlfn.XLOOKUP($B171,FD_Lists!$B$4:$B$25,FD_Lists!F$4:F$25)</f>
        <v>WoC</v>
      </c>
      <c r="G171" s="56" t="s">
        <v>127</v>
      </c>
      <c r="H171" s="18" t="s">
        <v>305</v>
      </c>
      <c r="I171" s="7" t="str">
        <f t="shared" si="8"/>
        <v>SSCPR24QA_PR24CA13_POL_OUT4</v>
      </c>
      <c r="J171" s="55" t="s">
        <v>309</v>
      </c>
      <c r="K171" s="55"/>
      <c r="L171" s="55" t="s">
        <v>139</v>
      </c>
      <c r="M171" s="18" t="s">
        <v>313</v>
      </c>
      <c r="N171" s="18" t="s">
        <v>83</v>
      </c>
      <c r="O171" s="55">
        <v>0</v>
      </c>
      <c r="P171" s="114">
        <v>0</v>
      </c>
      <c r="Q171" s="114">
        <v>0</v>
      </c>
      <c r="R171" s="114">
        <v>0</v>
      </c>
      <c r="S171" s="114">
        <v>0</v>
      </c>
      <c r="T171" s="114">
        <v>0</v>
      </c>
      <c r="U171" s="114">
        <v>0</v>
      </c>
      <c r="V171" s="114">
        <v>0</v>
      </c>
      <c r="W171" s="114">
        <v>0</v>
      </c>
      <c r="X171" s="114">
        <v>0</v>
      </c>
      <c r="Y171" s="114">
        <v>0</v>
      </c>
      <c r="Z171" s="114">
        <v>0</v>
      </c>
      <c r="AA171" s="114">
        <v>0</v>
      </c>
      <c r="AB171" s="114">
        <v>0</v>
      </c>
      <c r="AC171" s="114">
        <v>0</v>
      </c>
    </row>
    <row r="172" spans="1:29" s="24" customFormat="1" ht="15">
      <c r="B172" s="56" t="s">
        <v>146</v>
      </c>
      <c r="C172" s="18" t="str">
        <f>_xlfn.XLOOKUP($B172,FD_Lists!$B$4:$B$25,FD_Lists!C$4:C$25)</f>
        <v>SES Water</v>
      </c>
      <c r="D172" s="56" t="str">
        <f>_xlfn.XLOOKUP($B172,FD_Lists!$B$4:$B$25,FD_Lists!D$4:D$25)</f>
        <v>England</v>
      </c>
      <c r="E172" s="56" t="str">
        <f>_xlfn.XLOOKUP($B172,FD_Lists!$B$4:$B$25,FD_Lists!E$4:E$25)</f>
        <v>Company</v>
      </c>
      <c r="F172" s="56" t="str">
        <f>_xlfn.XLOOKUP($B172,FD_Lists!$B$4:$B$25,FD_Lists!F$4:F$25)</f>
        <v>WoC</v>
      </c>
      <c r="G172" s="56" t="s">
        <v>127</v>
      </c>
      <c r="H172" s="18" t="s">
        <v>305</v>
      </c>
      <c r="I172" s="7" t="str">
        <f t="shared" si="8"/>
        <v>SESPR24QA_PR24CA13_POL_OUT4</v>
      </c>
      <c r="J172" s="55" t="s">
        <v>309</v>
      </c>
      <c r="K172" s="55"/>
      <c r="L172" s="55" t="s">
        <v>139</v>
      </c>
      <c r="M172" s="18" t="s">
        <v>313</v>
      </c>
      <c r="N172" s="18" t="s">
        <v>83</v>
      </c>
      <c r="O172" s="55">
        <v>0</v>
      </c>
      <c r="P172" s="114">
        <v>0</v>
      </c>
      <c r="Q172" s="114">
        <v>0</v>
      </c>
      <c r="R172" s="114">
        <v>0</v>
      </c>
      <c r="S172" s="114">
        <v>0</v>
      </c>
      <c r="T172" s="114">
        <v>0</v>
      </c>
      <c r="U172" s="114">
        <v>0</v>
      </c>
      <c r="V172" s="114">
        <v>0</v>
      </c>
      <c r="W172" s="114">
        <v>0</v>
      </c>
      <c r="X172" s="114">
        <v>0</v>
      </c>
      <c r="Y172" s="114">
        <v>0</v>
      </c>
      <c r="Z172" s="114">
        <v>0</v>
      </c>
      <c r="AA172" s="114">
        <v>0</v>
      </c>
      <c r="AB172" s="114">
        <v>0</v>
      </c>
      <c r="AC172" s="114">
        <v>0</v>
      </c>
    </row>
    <row r="173" spans="1:29" s="24" customFormat="1" ht="15">
      <c r="B173" s="56" t="s">
        <v>114</v>
      </c>
      <c r="C173" s="18" t="str">
        <f>_xlfn.XLOOKUP($B173,FD_Lists!$B$4:$B$25,FD_Lists!C$4:C$25)</f>
        <v>South West Water</v>
      </c>
      <c r="D173" s="56" t="str">
        <f>_xlfn.XLOOKUP($B173,FD_Lists!$B$4:$B$25,FD_Lists!D$4:D$25)</f>
        <v>England</v>
      </c>
      <c r="E173" s="56" t="str">
        <f>_xlfn.XLOOKUP($B173,FD_Lists!$B$4:$B$25,FD_Lists!E$4:E$25)</f>
        <v>Company</v>
      </c>
      <c r="F173" s="56" t="str">
        <f>_xlfn.XLOOKUP($B173,FD_Lists!$B$4:$B$25,FD_Lists!F$4:F$25)</f>
        <v>WaSC</v>
      </c>
      <c r="G173" s="56" t="s">
        <v>127</v>
      </c>
      <c r="H173" s="18" t="s">
        <v>305</v>
      </c>
      <c r="I173" s="7" t="str">
        <f t="shared" si="8"/>
        <v>SWBPR24QA_PR24CA13_POL_OUT4</v>
      </c>
      <c r="J173" s="55" t="s">
        <v>309</v>
      </c>
      <c r="K173" s="55"/>
      <c r="L173" s="55" t="s">
        <v>139</v>
      </c>
      <c r="M173" s="18" t="s">
        <v>313</v>
      </c>
      <c r="N173" s="18" t="s">
        <v>83</v>
      </c>
      <c r="O173" s="55">
        <v>0</v>
      </c>
      <c r="P173" s="114">
        <v>0</v>
      </c>
      <c r="Q173" s="114">
        <v>0</v>
      </c>
      <c r="R173" s="114">
        <v>0</v>
      </c>
      <c r="S173" s="114">
        <v>0</v>
      </c>
      <c r="T173" s="114">
        <v>0</v>
      </c>
      <c r="U173" s="114">
        <v>0</v>
      </c>
      <c r="V173" s="114">
        <v>0</v>
      </c>
      <c r="W173" s="114">
        <v>0</v>
      </c>
      <c r="X173" s="114">
        <v>0</v>
      </c>
      <c r="Y173" s="114">
        <v>0</v>
      </c>
      <c r="Z173" s="114">
        <v>0</v>
      </c>
      <c r="AA173" s="114">
        <v>0</v>
      </c>
      <c r="AB173" s="114">
        <v>0</v>
      </c>
      <c r="AC173" s="114">
        <v>0</v>
      </c>
    </row>
    <row r="174" spans="1:29" s="24" customFormat="1" ht="15">
      <c r="B174" s="56" t="s">
        <v>147</v>
      </c>
      <c r="C174" s="18" t="str">
        <f>_xlfn.XLOOKUP($B174,FD_Lists!$B$4:$B$25,FD_Lists!C$4:C$25)</f>
        <v>Bristol Water</v>
      </c>
      <c r="D174" s="56" t="str">
        <f>_xlfn.XLOOKUP($B174,FD_Lists!$B$4:$B$25,FD_Lists!D$4:D$25)</f>
        <v>England</v>
      </c>
      <c r="E174" s="56" t="str">
        <f>_xlfn.XLOOKUP($B174,FD_Lists!$B$4:$B$25,FD_Lists!E$4:E$25)</f>
        <v>Company</v>
      </c>
      <c r="F174" s="56" t="str">
        <f>_xlfn.XLOOKUP($B174,FD_Lists!$B$4:$B$25,FD_Lists!F$4:F$25)</f>
        <v>WoC</v>
      </c>
      <c r="G174" s="56" t="s">
        <v>127</v>
      </c>
      <c r="H174" s="18" t="s">
        <v>305</v>
      </c>
      <c r="I174" s="7" t="str">
        <f t="shared" si="8"/>
        <v>BRLPR24QA_PR24CA13_POL_OUT4</v>
      </c>
      <c r="J174" s="55" t="s">
        <v>309</v>
      </c>
      <c r="K174" s="55"/>
      <c r="L174" s="55" t="s">
        <v>139</v>
      </c>
      <c r="M174" s="18" t="s">
        <v>313</v>
      </c>
      <c r="N174" s="18" t="s">
        <v>83</v>
      </c>
      <c r="O174" s="55">
        <v>0</v>
      </c>
      <c r="P174" s="114">
        <v>0</v>
      </c>
      <c r="Q174" s="114">
        <v>0</v>
      </c>
      <c r="R174" s="114">
        <v>0</v>
      </c>
      <c r="S174" s="114">
        <v>0</v>
      </c>
      <c r="T174" s="114">
        <v>0</v>
      </c>
      <c r="U174" s="114">
        <v>0</v>
      </c>
      <c r="V174" s="114">
        <v>0</v>
      </c>
      <c r="W174" s="114">
        <v>0</v>
      </c>
      <c r="X174" s="114">
        <v>0</v>
      </c>
      <c r="Y174" s="114">
        <v>0</v>
      </c>
      <c r="Z174" s="114">
        <v>0</v>
      </c>
      <c r="AA174" s="114">
        <v>0</v>
      </c>
      <c r="AB174" s="114">
        <v>0</v>
      </c>
      <c r="AC174" s="114">
        <v>0</v>
      </c>
    </row>
    <row r="175" spans="1:29" s="24" customFormat="1" ht="15">
      <c r="B175" s="75"/>
      <c r="C175" s="75"/>
      <c r="D175" s="75"/>
      <c r="E175" s="75"/>
      <c r="F175" s="75"/>
      <c r="G175" s="75"/>
      <c r="H175" s="75"/>
      <c r="I175" s="75"/>
      <c r="J175" s="75"/>
      <c r="K175" s="75"/>
      <c r="L175" s="75"/>
      <c r="M175" s="75"/>
      <c r="N175" s="75"/>
      <c r="O175" s="75"/>
      <c r="P175" s="75"/>
    </row>
    <row r="176" spans="1:29" s="24" customFormat="1" ht="15">
      <c r="A176" s="8"/>
      <c r="B176" s="43" t="s">
        <v>18</v>
      </c>
      <c r="C176" s="42"/>
      <c r="D176" s="42"/>
      <c r="E176" s="42"/>
      <c r="F176" s="42"/>
      <c r="G176" s="42"/>
      <c r="H176" s="42"/>
      <c r="I176" s="42"/>
      <c r="J176" s="42"/>
      <c r="K176" s="42"/>
      <c r="L176" s="42"/>
      <c r="M176" s="42"/>
      <c r="N176" s="42"/>
      <c r="O176" s="42"/>
      <c r="P176" s="42"/>
      <c r="Q176" s="8"/>
      <c r="R176" s="8"/>
      <c r="S176" s="8"/>
      <c r="T176" s="8"/>
      <c r="U176" s="8"/>
      <c r="V176" s="8"/>
      <c r="W176" s="8"/>
      <c r="X176" s="8"/>
      <c r="Y176" s="8"/>
      <c r="Z176" s="8"/>
      <c r="AA176" s="8"/>
      <c r="AB176" s="8"/>
      <c r="AC176" s="8"/>
    </row>
  </sheetData>
  <autoFilter ref="A4:AC55" xr:uid="{9BDD1438-195D-4A14-A8A7-54F2F96E0ACF}"/>
  <mergeCells count="2">
    <mergeCell ref="A1:B1"/>
    <mergeCell ref="A3:B3"/>
  </mergeCells>
  <phoneticPr fontId="4"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B7B90-CEA6-415A-A66B-B06FC484FDDE}">
  <sheetPr>
    <tabColor theme="7" tint="0.79998168889431442"/>
  </sheetPr>
  <dimension ref="A1:W115"/>
  <sheetViews>
    <sheetView showGridLines="0" zoomScale="80" zoomScaleNormal="80" workbookViewId="0"/>
  </sheetViews>
  <sheetFormatPr defaultRowHeight="12.75"/>
  <cols>
    <col min="1" max="1" width="9" style="93"/>
    <col min="2" max="2" width="34" style="93" customWidth="1"/>
    <col min="3" max="3" width="61.375" style="93" customWidth="1"/>
    <col min="4" max="4" width="9" style="93"/>
    <col min="5" max="5" width="25.875" style="93" customWidth="1"/>
    <col min="6" max="19" width="11.375" style="93" customWidth="1"/>
    <col min="20" max="16384" width="9" style="93"/>
  </cols>
  <sheetData>
    <row r="1" spans="1:23" s="24" customFormat="1" ht="10.5" customHeight="1">
      <c r="A1" s="5"/>
      <c r="B1" s="5"/>
      <c r="C1" s="62" t="s">
        <v>315</v>
      </c>
      <c r="D1" s="5"/>
      <c r="E1" s="62" t="s">
        <v>316</v>
      </c>
      <c r="F1" s="62"/>
      <c r="G1" s="62"/>
      <c r="H1" s="62"/>
      <c r="I1" s="62"/>
      <c r="J1" s="62"/>
      <c r="K1" s="62"/>
      <c r="L1" s="62"/>
      <c r="M1" s="62"/>
      <c r="N1" s="5"/>
      <c r="O1" s="5"/>
      <c r="P1" s="5"/>
      <c r="Q1" s="5"/>
      <c r="R1" s="5"/>
      <c r="S1" s="5"/>
    </row>
    <row r="2" spans="1:23" ht="21.4" customHeight="1">
      <c r="A2" s="30" t="s">
        <v>21</v>
      </c>
      <c r="B2" s="30" t="s">
        <v>22</v>
      </c>
      <c r="C2" s="30" t="s">
        <v>23</v>
      </c>
      <c r="D2" s="30" t="s">
        <v>24</v>
      </c>
      <c r="E2" s="30" t="s">
        <v>25</v>
      </c>
      <c r="F2" s="30" t="s">
        <v>31</v>
      </c>
      <c r="G2" s="30" t="s">
        <v>32</v>
      </c>
      <c r="H2" s="30" t="s">
        <v>33</v>
      </c>
      <c r="I2" s="30" t="s">
        <v>34</v>
      </c>
      <c r="J2" s="30" t="s">
        <v>35</v>
      </c>
      <c r="K2" s="30" t="s">
        <v>36</v>
      </c>
      <c r="L2" s="30" t="s">
        <v>37</v>
      </c>
      <c r="M2" s="30" t="s">
        <v>38</v>
      </c>
      <c r="N2" s="30" t="s">
        <v>39</v>
      </c>
      <c r="O2" s="30" t="s">
        <v>40</v>
      </c>
      <c r="P2" s="30" t="s">
        <v>41</v>
      </c>
      <c r="Q2" s="30" t="s">
        <v>42</v>
      </c>
      <c r="R2" s="30" t="s">
        <v>43</v>
      </c>
      <c r="S2" s="30" t="s">
        <v>44</v>
      </c>
    </row>
    <row r="3" spans="1:23" ht="18" customHeight="1">
      <c r="A3" s="29"/>
      <c r="B3" s="29"/>
      <c r="C3" s="29"/>
      <c r="D3" s="29"/>
      <c r="E3" s="29"/>
      <c r="F3" s="29"/>
      <c r="G3" s="29"/>
      <c r="H3" s="29"/>
      <c r="I3" s="29"/>
      <c r="J3" s="29"/>
      <c r="K3" s="29"/>
      <c r="L3" s="29"/>
      <c r="M3" s="29"/>
      <c r="N3" s="29"/>
      <c r="O3" s="29"/>
      <c r="P3" s="29"/>
      <c r="Q3" s="29"/>
      <c r="R3" s="29"/>
      <c r="S3" s="29"/>
    </row>
    <row r="4" spans="1:23" ht="22.5" customHeight="1">
      <c r="A4" s="29" t="s">
        <v>80</v>
      </c>
      <c r="B4" s="29" t="s">
        <v>210</v>
      </c>
      <c r="C4" s="29" t="s">
        <v>292</v>
      </c>
      <c r="D4" s="29" t="s">
        <v>83</v>
      </c>
      <c r="E4" s="29" t="s">
        <v>317</v>
      </c>
      <c r="F4" s="29">
        <f ca="1">INDEX(F_Outputs_Prep!$B$4:$AI$174,MATCH(F_Outputs!$A4&amp;F_Outputs!$B4,F_Outputs_Prep!$I$4:$I$174,0),MATCH(F_Outputs!F$2,F_Outputs_Prep!$B$4:$AI$4,0))</f>
        <v>29.76</v>
      </c>
      <c r="G4" s="29">
        <f ca="1">INDEX(F_Outputs_Prep!$B$4:$AI$174,MATCH(F_Outputs!$A4&amp;F_Outputs!$B4,F_Outputs_Prep!$I$4:$I$174,0),MATCH(F_Outputs!G$2,F_Outputs_Prep!$B$4:$AI$4,0))</f>
        <v>29.83</v>
      </c>
      <c r="H4" s="29">
        <f ca="1">INDEX(F_Outputs_Prep!$B$4:$AI$174,MATCH(F_Outputs!$A4&amp;F_Outputs!$B4,F_Outputs_Prep!$I$4:$I$174,0),MATCH(F_Outputs!H$2,F_Outputs_Prep!$B$4:$AI$4,0))</f>
        <v>24.99</v>
      </c>
      <c r="I4" s="29">
        <f ca="1">INDEX(F_Outputs_Prep!$B$4:$AI$174,MATCH(F_Outputs!$A4&amp;F_Outputs!$B4,F_Outputs_Prep!$I$4:$I$174,0),MATCH(F_Outputs!I$2,F_Outputs_Prep!$B$4:$AI$4,0))</f>
        <v>34.799999999999997</v>
      </c>
      <c r="J4" s="29">
        <f ca="1">INDEX(F_Outputs_Prep!$B$4:$AI$174,MATCH(F_Outputs!$A4&amp;F_Outputs!$B4,F_Outputs_Prep!$I$4:$I$174,0),MATCH(F_Outputs!J$2,F_Outputs_Prep!$B$4:$AI$4,0))</f>
        <v>27.47</v>
      </c>
      <c r="K4" s="29">
        <f ca="1">INDEX(F_Outputs_Prep!$B$4:$AI$174,MATCH(F_Outputs!$A4&amp;F_Outputs!$B4,F_Outputs_Prep!$I$4:$I$174,0),MATCH(F_Outputs!K$2,F_Outputs_Prep!$B$4:$AI$4,0))</f>
        <v>33.75</v>
      </c>
      <c r="L4" s="29">
        <f ca="1">INDEX(F_Outputs_Prep!$B$4:$AI$174,MATCH(F_Outputs!$A4&amp;F_Outputs!$B4,F_Outputs_Prep!$I$4:$I$174,0),MATCH(F_Outputs!L$2,F_Outputs_Prep!$B$4:$AI$4,0))</f>
        <v>33.36</v>
      </c>
      <c r="M4" s="29">
        <f ca="1">INDEX(F_Outputs_Prep!$B$4:$AI$174,MATCH(F_Outputs!$A4&amp;F_Outputs!$B4,F_Outputs_Prep!$I$4:$I$174,0),MATCH(F_Outputs!M$2,F_Outputs_Prep!$B$4:$AI$4,0))</f>
        <v>40.159999999999997</v>
      </c>
      <c r="N4" s="29">
        <f ca="1">INDEX(F_Outputs_Prep!$B$4:$AI$174,MATCH(F_Outputs!$A4&amp;F_Outputs!$B4,F_Outputs_Prep!$I$4:$I$174,0),MATCH(F_Outputs!N$2,F_Outputs_Prep!$B$4:$AI$4,0))</f>
        <v>40.159999999999997</v>
      </c>
      <c r="O4" s="29">
        <f ca="1">INDEX(F_Outputs_Prep!$B$4:$AI$174,MATCH(F_Outputs!$A4&amp;F_Outputs!$B4,F_Outputs_Prep!$I$4:$I$174,0),MATCH(F_Outputs!O$2,F_Outputs_Prep!$B$4:$AI$4,0))</f>
        <v>26.52</v>
      </c>
      <c r="P4" s="29">
        <f ca="1">INDEX(F_Outputs_Prep!$B$4:$AI$174,MATCH(F_Outputs!$A4&amp;F_Outputs!$B4,F_Outputs_Prep!$I$4:$I$174,0),MATCH(F_Outputs!P$2,F_Outputs_Prep!$B$4:$AI$4,0))</f>
        <v>24.27</v>
      </c>
      <c r="Q4" s="29">
        <f ca="1">INDEX(F_Outputs_Prep!$B$4:$AI$174,MATCH(F_Outputs!$A4&amp;F_Outputs!$B4,F_Outputs_Prep!$I$4:$I$174,0),MATCH(F_Outputs!Q$2,F_Outputs_Prep!$B$4:$AI$4,0))</f>
        <v>22.02</v>
      </c>
      <c r="R4" s="29">
        <f ca="1">INDEX(F_Outputs_Prep!$B$4:$AI$174,MATCH(F_Outputs!$A4&amp;F_Outputs!$B4,F_Outputs_Prep!$I$4:$I$174,0),MATCH(F_Outputs!R$2,F_Outputs_Prep!$B$4:$AI$4,0))</f>
        <v>19.760000000000002</v>
      </c>
      <c r="S4" s="29">
        <f ca="1">INDEX(F_Outputs_Prep!$B$4:$AI$174,MATCH(F_Outputs!$A4&amp;F_Outputs!$B4,F_Outputs_Prep!$I$4:$I$174,0),MATCH(F_Outputs!S$2,F_Outputs_Prep!$B$4:$AI$4,0))</f>
        <v>16.38</v>
      </c>
      <c r="W4" s="120"/>
    </row>
    <row r="5" spans="1:23" ht="22.5" customHeight="1">
      <c r="A5" s="29" t="s">
        <v>80</v>
      </c>
      <c r="B5" s="29" t="s">
        <v>286</v>
      </c>
      <c r="C5" s="21" t="s">
        <v>293</v>
      </c>
      <c r="D5" s="29" t="s">
        <v>103</v>
      </c>
      <c r="E5" s="29" t="s">
        <v>317</v>
      </c>
      <c r="F5" s="29">
        <f ca="1">INDEX(F_Outputs_Prep!$B$4:$AI$174,MATCH(F_Outputs!$A5&amp;F_Outputs!$B5,F_Outputs_Prep!$I$4:$I$174,0),MATCH(F_Outputs!F$2,F_Outputs_Prep!$B$4:$AI$4,0))</f>
        <v>76437</v>
      </c>
      <c r="G5" s="29">
        <f ca="1">INDEX(F_Outputs_Prep!$B$4:$AI$174,MATCH(F_Outputs!$A5&amp;F_Outputs!$B5,F_Outputs_Prep!$I$4:$I$174,0),MATCH(F_Outputs!G$2,F_Outputs_Prep!$B$4:$AI$4,0))</f>
        <v>76437</v>
      </c>
      <c r="H5" s="29">
        <f ca="1">INDEX(F_Outputs_Prep!$B$4:$AI$174,MATCH(F_Outputs!$A5&amp;F_Outputs!$B5,F_Outputs_Prep!$I$4:$I$174,0),MATCH(F_Outputs!H$2,F_Outputs_Prep!$B$4:$AI$4,0))</f>
        <v>76437</v>
      </c>
      <c r="I5" s="29">
        <f ca="1">INDEX(F_Outputs_Prep!$B$4:$AI$174,MATCH(F_Outputs!$A5&amp;F_Outputs!$B5,F_Outputs_Prep!$I$4:$I$174,0),MATCH(F_Outputs!I$2,F_Outputs_Prep!$B$4:$AI$4,0))</f>
        <v>76437</v>
      </c>
      <c r="J5" s="29">
        <f ca="1">INDEX(F_Outputs_Prep!$B$4:$AI$174,MATCH(F_Outputs!$A5&amp;F_Outputs!$B5,F_Outputs_Prep!$I$4:$I$174,0),MATCH(F_Outputs!J$2,F_Outputs_Prep!$B$4:$AI$4,0))</f>
        <v>76437</v>
      </c>
      <c r="K5" s="29">
        <f ca="1">INDEX(F_Outputs_Prep!$B$4:$AI$174,MATCH(F_Outputs!$A5&amp;F_Outputs!$B5,F_Outputs_Prep!$I$4:$I$174,0),MATCH(F_Outputs!K$2,F_Outputs_Prep!$B$4:$AI$4,0))</f>
        <v>76437</v>
      </c>
      <c r="L5" s="29">
        <f ca="1">INDEX(F_Outputs_Prep!$B$4:$AI$174,MATCH(F_Outputs!$A5&amp;F_Outputs!$B5,F_Outputs_Prep!$I$4:$I$174,0),MATCH(F_Outputs!L$2,F_Outputs_Prep!$B$4:$AI$4,0))</f>
        <v>76437</v>
      </c>
      <c r="M5" s="29">
        <f ca="1">INDEX(F_Outputs_Prep!$B$4:$AI$174,MATCH(F_Outputs!$A5&amp;F_Outputs!$B5,F_Outputs_Prep!$I$4:$I$174,0),MATCH(F_Outputs!M$2,F_Outputs_Prep!$B$4:$AI$4,0))</f>
        <v>76437</v>
      </c>
      <c r="N5" s="29">
        <f ca="1">INDEX(F_Outputs_Prep!$B$4:$AI$174,MATCH(F_Outputs!$A5&amp;F_Outputs!$B5,F_Outputs_Prep!$I$4:$I$174,0),MATCH(F_Outputs!N$2,F_Outputs_Prep!$B$4:$AI$4,0))</f>
        <v>76437</v>
      </c>
      <c r="O5" s="29">
        <f ca="1">INDEX(F_Outputs_Prep!$B$4:$AI$174,MATCH(F_Outputs!$A5&amp;F_Outputs!$B5,F_Outputs_Prep!$I$4:$I$174,0),MATCH(F_Outputs!O$2,F_Outputs_Prep!$B$4:$AI$4,0))</f>
        <v>76437</v>
      </c>
      <c r="P5" s="29">
        <f ca="1">INDEX(F_Outputs_Prep!$B$4:$AI$174,MATCH(F_Outputs!$A5&amp;F_Outputs!$B5,F_Outputs_Prep!$I$4:$I$174,0),MATCH(F_Outputs!P$2,F_Outputs_Prep!$B$4:$AI$4,0))</f>
        <v>76437</v>
      </c>
      <c r="Q5" s="29">
        <f ca="1">INDEX(F_Outputs_Prep!$B$4:$AI$174,MATCH(F_Outputs!$A5&amp;F_Outputs!$B5,F_Outputs_Prep!$I$4:$I$174,0),MATCH(F_Outputs!Q$2,F_Outputs_Prep!$B$4:$AI$4,0))</f>
        <v>76437</v>
      </c>
      <c r="R5" s="29">
        <f ca="1">INDEX(F_Outputs_Prep!$B$4:$AI$174,MATCH(F_Outputs!$A5&amp;F_Outputs!$B5,F_Outputs_Prep!$I$4:$I$174,0),MATCH(F_Outputs!R$2,F_Outputs_Prep!$B$4:$AI$4,0))</f>
        <v>76437</v>
      </c>
      <c r="S5" s="29">
        <f ca="1">INDEX(F_Outputs_Prep!$B$4:$AI$174,MATCH(F_Outputs!$A5&amp;F_Outputs!$B5,F_Outputs_Prep!$I$4:$I$174,0),MATCH(F_Outputs!S$2,F_Outputs_Prep!$B$4:$AI$4,0))</f>
        <v>76437</v>
      </c>
      <c r="W5" s="121"/>
    </row>
    <row r="6" spans="1:23" ht="22.5" customHeight="1">
      <c r="A6" s="29" t="s">
        <v>80</v>
      </c>
      <c r="B6" s="29" t="s">
        <v>289</v>
      </c>
      <c r="C6" s="21" t="s">
        <v>294</v>
      </c>
      <c r="D6" s="29" t="s">
        <v>83</v>
      </c>
      <c r="E6" s="29" t="s">
        <v>317</v>
      </c>
      <c r="F6" s="29">
        <f ca="1">INDEX(F_Outputs_Prep!$B$4:$AI$174,MATCH(F_Outputs!$A6&amp;F_Outputs!$B6,F_Outputs_Prep!$I$4:$I$174,0),MATCH(F_Outputs!F$2,F_Outputs_Prep!$B$4:$AI$4,0))</f>
        <v>226</v>
      </c>
      <c r="G6" s="29">
        <f ca="1">INDEX(F_Outputs_Prep!$B$4:$AI$174,MATCH(F_Outputs!$A6&amp;F_Outputs!$B6,F_Outputs_Prep!$I$4:$I$174,0),MATCH(F_Outputs!G$2,F_Outputs_Prep!$B$4:$AI$4,0))</f>
        <v>228</v>
      </c>
      <c r="H6" s="29">
        <f ca="1">INDEX(F_Outputs_Prep!$B$4:$AI$174,MATCH(F_Outputs!$A6&amp;F_Outputs!$B6,F_Outputs_Prep!$I$4:$I$174,0),MATCH(F_Outputs!H$2,F_Outputs_Prep!$B$4:$AI$4,0))</f>
        <v>191</v>
      </c>
      <c r="I6" s="29">
        <f ca="1">INDEX(F_Outputs_Prep!$B$4:$AI$174,MATCH(F_Outputs!$A6&amp;F_Outputs!$B6,F_Outputs_Prep!$I$4:$I$174,0),MATCH(F_Outputs!I$2,F_Outputs_Prep!$B$4:$AI$4,0))</f>
        <v>266</v>
      </c>
      <c r="J6" s="29">
        <f ca="1">INDEX(F_Outputs_Prep!$B$4:$AI$174,MATCH(F_Outputs!$A6&amp;F_Outputs!$B6,F_Outputs_Prep!$I$4:$I$174,0),MATCH(F_Outputs!J$2,F_Outputs_Prep!$B$4:$AI$4,0))</f>
        <v>210</v>
      </c>
      <c r="K6" s="29">
        <f ca="1">INDEX(F_Outputs_Prep!$B$4:$AI$174,MATCH(F_Outputs!$A6&amp;F_Outputs!$B6,F_Outputs_Prep!$I$4:$I$174,0),MATCH(F_Outputs!K$2,F_Outputs_Prep!$B$4:$AI$4,0))</f>
        <v>258</v>
      </c>
      <c r="L6" s="29">
        <f ca="1">INDEX(F_Outputs_Prep!$B$4:$AI$174,MATCH(F_Outputs!$A6&amp;F_Outputs!$B6,F_Outputs_Prep!$I$4:$I$174,0),MATCH(F_Outputs!L$2,F_Outputs_Prep!$B$4:$AI$4,0))</f>
        <v>255</v>
      </c>
      <c r="M6" s="29">
        <f ca="1">INDEX(F_Outputs_Prep!$B$4:$AI$174,MATCH(F_Outputs!$A6&amp;F_Outputs!$B6,F_Outputs_Prep!$I$4:$I$174,0),MATCH(F_Outputs!M$2,F_Outputs_Prep!$B$4:$AI$4,0))</f>
        <v>307</v>
      </c>
      <c r="N6" s="29">
        <f ca="1">INDEX(F_Outputs_Prep!$B$4:$AI$174,MATCH(F_Outputs!$A6&amp;F_Outputs!$B6,F_Outputs_Prep!$I$4:$I$174,0),MATCH(F_Outputs!N$2,F_Outputs_Prep!$B$4:$AI$4,0))</f>
        <v>307</v>
      </c>
      <c r="O6" s="29">
        <f ca="1">INDEX(F_Outputs_Prep!$B$4:$AI$174,MATCH(F_Outputs!$A6&amp;F_Outputs!$B6,F_Outputs_Prep!$I$4:$I$174,0),MATCH(F_Outputs!O$2,F_Outputs_Prep!$B$4:$AI$4,0))</f>
        <v>203</v>
      </c>
      <c r="P6" s="29">
        <f ca="1">INDEX(F_Outputs_Prep!$B$4:$AI$174,MATCH(F_Outputs!$A6&amp;F_Outputs!$B6,F_Outputs_Prep!$I$4:$I$174,0),MATCH(F_Outputs!P$2,F_Outputs_Prep!$B$4:$AI$4,0))</f>
        <v>188</v>
      </c>
      <c r="Q6" s="29">
        <f ca="1">INDEX(F_Outputs_Prep!$B$4:$AI$174,MATCH(F_Outputs!$A6&amp;F_Outputs!$B6,F_Outputs_Prep!$I$4:$I$174,0),MATCH(F_Outputs!Q$2,F_Outputs_Prep!$B$4:$AI$4,0))</f>
        <v>170</v>
      </c>
      <c r="R6" s="29">
        <f ca="1">INDEX(F_Outputs_Prep!$B$4:$AI$174,MATCH(F_Outputs!$A6&amp;F_Outputs!$B6,F_Outputs_Prep!$I$4:$I$174,0),MATCH(F_Outputs!R$2,F_Outputs_Prep!$B$4:$AI$4,0))</f>
        <v>153</v>
      </c>
      <c r="S6" s="29">
        <f ca="1">INDEX(F_Outputs_Prep!$B$4:$AI$174,MATCH(F_Outputs!$A6&amp;F_Outputs!$B6,F_Outputs_Prep!$I$4:$I$174,0),MATCH(F_Outputs!S$2,F_Outputs_Prep!$B$4:$AI$4,0))</f>
        <v>127</v>
      </c>
      <c r="W6" s="120"/>
    </row>
    <row r="7" spans="1:23" ht="22.5" customHeight="1">
      <c r="A7" s="29" t="s">
        <v>80</v>
      </c>
      <c r="B7" s="29" t="s">
        <v>182</v>
      </c>
      <c r="C7" s="21" t="s">
        <v>295</v>
      </c>
      <c r="D7" s="29" t="s">
        <v>83</v>
      </c>
      <c r="E7" s="29" t="s">
        <v>317</v>
      </c>
      <c r="F7" s="29" t="str">
        <f ca="1">INDEX(F_Outputs_Prep!$B$4:$AI$174,MATCH(F_Outputs!$A7&amp;F_Outputs!$B7,F_Outputs_Prep!$I$4:$I$174,0),MATCH(F_Outputs!F$2,F_Outputs_Prep!$B$4:$AI$4,0))</f>
        <v>##BLANK</v>
      </c>
      <c r="G7" s="29" t="str">
        <f ca="1">INDEX(F_Outputs_Prep!$B$4:$AI$174,MATCH(F_Outputs!$A7&amp;F_Outputs!$B7,F_Outputs_Prep!$I$4:$I$174,0),MATCH(F_Outputs!G$2,F_Outputs_Prep!$B$4:$AI$4,0))</f>
        <v>##BLANK</v>
      </c>
      <c r="H7" s="29" t="str">
        <f ca="1">INDEX(F_Outputs_Prep!$B$4:$AI$174,MATCH(F_Outputs!$A7&amp;F_Outputs!$B7,F_Outputs_Prep!$I$4:$I$174,0),MATCH(F_Outputs!H$2,F_Outputs_Prep!$B$4:$AI$4,0))</f>
        <v>##BLANK</v>
      </c>
      <c r="I7" s="29" t="str">
        <f ca="1">INDEX(F_Outputs_Prep!$B$4:$AI$174,MATCH(F_Outputs!$A7&amp;F_Outputs!$B7,F_Outputs_Prep!$I$4:$I$174,0),MATCH(F_Outputs!I$2,F_Outputs_Prep!$B$4:$AI$4,0))</f>
        <v>##BLANK</v>
      </c>
      <c r="J7" s="29" t="str">
        <f ca="1">INDEX(F_Outputs_Prep!$B$4:$AI$174,MATCH(F_Outputs!$A7&amp;F_Outputs!$B7,F_Outputs_Prep!$I$4:$I$174,0),MATCH(F_Outputs!J$2,F_Outputs_Prep!$B$4:$AI$4,0))</f>
        <v>##BLANK</v>
      </c>
      <c r="K7" s="29" t="str">
        <f ca="1">INDEX(F_Outputs_Prep!$B$4:$AI$174,MATCH(F_Outputs!$A7&amp;F_Outputs!$B7,F_Outputs_Prep!$I$4:$I$174,0),MATCH(F_Outputs!K$2,F_Outputs_Prep!$B$4:$AI$4,0))</f>
        <v>##BLANK</v>
      </c>
      <c r="L7" s="29" t="str">
        <f ca="1">INDEX(F_Outputs_Prep!$B$4:$AI$174,MATCH(F_Outputs!$A7&amp;F_Outputs!$B7,F_Outputs_Prep!$I$4:$I$174,0),MATCH(F_Outputs!L$2,F_Outputs_Prep!$B$4:$AI$4,0))</f>
        <v>##BLANK</v>
      </c>
      <c r="M7" s="29" t="str">
        <f ca="1">INDEX(F_Outputs_Prep!$B$4:$AI$174,MATCH(F_Outputs!$A7&amp;F_Outputs!$B7,F_Outputs_Prep!$I$4:$I$174,0),MATCH(F_Outputs!M$2,F_Outputs_Prep!$B$4:$AI$4,0))</f>
        <v>##BLANK</v>
      </c>
      <c r="N7" s="98">
        <f ca="1">INDEX(F_Outputs_Prep!$B$4:$AI$174,MATCH(F_Outputs!$A7&amp;F_Outputs!$B7,F_Outputs_Prep!$I$4:$I$174,0),MATCH(F_Outputs!N$2,F_Outputs_Prep!$B$4:$AI$4,0))</f>
        <v>29.19</v>
      </c>
      <c r="O7" s="98">
        <f ca="1">INDEX(F_Outputs_Prep!$B$4:$AI$174,MATCH(F_Outputs!$A7&amp;F_Outputs!$B7,F_Outputs_Prep!$I$4:$I$174,0),MATCH(F_Outputs!O$2,F_Outputs_Prep!$B$4:$AI$4,0))</f>
        <v>27.44</v>
      </c>
      <c r="P7" s="98">
        <f ca="1">INDEX(F_Outputs_Prep!$B$4:$AI$174,MATCH(F_Outputs!$A7&amp;F_Outputs!$B7,F_Outputs_Prep!$I$4:$I$174,0),MATCH(F_Outputs!P$2,F_Outputs_Prep!$B$4:$AI$4,0))</f>
        <v>25.69</v>
      </c>
      <c r="Q7" s="98">
        <f ca="1">INDEX(F_Outputs_Prep!$B$4:$AI$174,MATCH(F_Outputs!$A7&amp;F_Outputs!$B7,F_Outputs_Prep!$I$4:$I$174,0),MATCH(F_Outputs!Q$2,F_Outputs_Prep!$B$4:$AI$4,0))</f>
        <v>23.93</v>
      </c>
      <c r="R7" s="98">
        <f ca="1">INDEX(F_Outputs_Prep!$B$4:$AI$174,MATCH(F_Outputs!$A7&amp;F_Outputs!$B7,F_Outputs_Prep!$I$4:$I$174,0),MATCH(F_Outputs!R$2,F_Outputs_Prep!$B$4:$AI$4,0))</f>
        <v>22.18</v>
      </c>
      <c r="S7" s="98">
        <f ca="1">INDEX(F_Outputs_Prep!$B$4:$AI$174,MATCH(F_Outputs!$A7&amp;F_Outputs!$B7,F_Outputs_Prep!$I$4:$I$174,0),MATCH(F_Outputs!S$2,F_Outputs_Prep!$B$4:$AI$4,0))</f>
        <v>20.43</v>
      </c>
      <c r="W7" s="120"/>
    </row>
    <row r="8" spans="1:23" ht="22.5" customHeight="1">
      <c r="A8" s="29" t="s">
        <v>80</v>
      </c>
      <c r="B8" s="29" t="s">
        <v>180</v>
      </c>
      <c r="C8" s="21" t="s">
        <v>296</v>
      </c>
      <c r="D8" s="29" t="s">
        <v>83</v>
      </c>
      <c r="E8" s="29" t="s">
        <v>317</v>
      </c>
      <c r="F8" s="29" t="str">
        <f ca="1">INDEX(F_Outputs_Prep!$B$4:$AI$174,MATCH(F_Outputs!$A8&amp;F_Outputs!$B8,F_Outputs_Prep!$I$4:$I$174,0),MATCH(F_Outputs!F$2,F_Outputs_Prep!$B$4:$AI$4,0))</f>
        <v>##BLANK</v>
      </c>
      <c r="G8" s="29" t="str">
        <f ca="1">INDEX(F_Outputs_Prep!$B$4:$AI$174,MATCH(F_Outputs!$A8&amp;F_Outputs!$B8,F_Outputs_Prep!$I$4:$I$174,0),MATCH(F_Outputs!G$2,F_Outputs_Prep!$B$4:$AI$4,0))</f>
        <v>##BLANK</v>
      </c>
      <c r="H8" s="29" t="str">
        <f ca="1">INDEX(F_Outputs_Prep!$B$4:$AI$174,MATCH(F_Outputs!$A8&amp;F_Outputs!$B8,F_Outputs_Prep!$I$4:$I$174,0),MATCH(F_Outputs!H$2,F_Outputs_Prep!$B$4:$AI$4,0))</f>
        <v>##BLANK</v>
      </c>
      <c r="I8" s="29" t="str">
        <f ca="1">INDEX(F_Outputs_Prep!$B$4:$AI$174,MATCH(F_Outputs!$A8&amp;F_Outputs!$B8,F_Outputs_Prep!$I$4:$I$174,0),MATCH(F_Outputs!I$2,F_Outputs_Prep!$B$4:$AI$4,0))</f>
        <v>##BLANK</v>
      </c>
      <c r="J8" s="29" t="str">
        <f ca="1">INDEX(F_Outputs_Prep!$B$4:$AI$174,MATCH(F_Outputs!$A8&amp;F_Outputs!$B8,F_Outputs_Prep!$I$4:$I$174,0),MATCH(F_Outputs!J$2,F_Outputs_Prep!$B$4:$AI$4,0))</f>
        <v>##BLANK</v>
      </c>
      <c r="K8" s="29" t="str">
        <f ca="1">INDEX(F_Outputs_Prep!$B$4:$AI$174,MATCH(F_Outputs!$A8&amp;F_Outputs!$B8,F_Outputs_Prep!$I$4:$I$174,0),MATCH(F_Outputs!K$2,F_Outputs_Prep!$B$4:$AI$4,0))</f>
        <v>##BLANK</v>
      </c>
      <c r="L8" s="29" t="str">
        <f ca="1">INDEX(F_Outputs_Prep!$B$4:$AI$174,MATCH(F_Outputs!$A8&amp;F_Outputs!$B8,F_Outputs_Prep!$I$4:$I$174,0),MATCH(F_Outputs!L$2,F_Outputs_Prep!$B$4:$AI$4,0))</f>
        <v>##BLANK</v>
      </c>
      <c r="M8" s="29" t="str">
        <f ca="1">INDEX(F_Outputs_Prep!$B$4:$AI$174,MATCH(F_Outputs!$A8&amp;F_Outputs!$B8,F_Outputs_Prep!$I$4:$I$174,0),MATCH(F_Outputs!M$2,F_Outputs_Prep!$B$4:$AI$4,0))</f>
        <v>##BLANK</v>
      </c>
      <c r="N8" s="29">
        <f ca="1">INDEX(F_Outputs_Prep!$B$4:$AI$174,MATCH(F_Outputs!$A8&amp;F_Outputs!$B8,F_Outputs_Prep!$I$4:$I$174,0),MATCH(F_Outputs!N$2,F_Outputs_Prep!$B$4:$AI$4,0))</f>
        <v>76437</v>
      </c>
      <c r="O8" s="29">
        <f ca="1">INDEX(F_Outputs_Prep!$B$4:$AI$174,MATCH(F_Outputs!$A8&amp;F_Outputs!$B8,F_Outputs_Prep!$I$4:$I$174,0),MATCH(F_Outputs!O$2,F_Outputs_Prep!$B$4:$AI$4,0))</f>
        <v>76437</v>
      </c>
      <c r="P8" s="29">
        <f ca="1">INDEX(F_Outputs_Prep!$B$4:$AI$174,MATCH(F_Outputs!$A8&amp;F_Outputs!$B8,F_Outputs_Prep!$I$4:$I$174,0),MATCH(F_Outputs!P$2,F_Outputs_Prep!$B$4:$AI$4,0))</f>
        <v>76437</v>
      </c>
      <c r="Q8" s="29">
        <f ca="1">INDEX(F_Outputs_Prep!$B$4:$AI$174,MATCH(F_Outputs!$A8&amp;F_Outputs!$B8,F_Outputs_Prep!$I$4:$I$174,0),MATCH(F_Outputs!Q$2,F_Outputs_Prep!$B$4:$AI$4,0))</f>
        <v>76437</v>
      </c>
      <c r="R8" s="29">
        <f ca="1">INDEX(F_Outputs_Prep!$B$4:$AI$174,MATCH(F_Outputs!$A8&amp;F_Outputs!$B8,F_Outputs_Prep!$I$4:$I$174,0),MATCH(F_Outputs!R$2,F_Outputs_Prep!$B$4:$AI$4,0))</f>
        <v>76437</v>
      </c>
      <c r="S8" s="29">
        <f ca="1">INDEX(F_Outputs_Prep!$B$4:$AI$174,MATCH(F_Outputs!$A8&amp;F_Outputs!$B8,F_Outputs_Prep!$I$4:$I$174,0),MATCH(F_Outputs!S$2,F_Outputs_Prep!$B$4:$AI$4,0))</f>
        <v>76437</v>
      </c>
      <c r="W8" s="120"/>
    </row>
    <row r="9" spans="1:23" ht="22.5" customHeight="1">
      <c r="A9" s="29" t="s">
        <v>80</v>
      </c>
      <c r="B9" s="29" t="s">
        <v>108</v>
      </c>
      <c r="C9" s="21" t="s">
        <v>297</v>
      </c>
      <c r="D9" s="29" t="s">
        <v>83</v>
      </c>
      <c r="E9" s="29" t="s">
        <v>317</v>
      </c>
      <c r="F9" s="29" t="str">
        <f ca="1">INDEX(F_Outputs_Prep!$B$4:$AI$174,MATCH(F_Outputs!$A9&amp;F_Outputs!$B9,F_Outputs_Prep!$I$4:$I$174,0),MATCH(F_Outputs!F$2,F_Outputs_Prep!$B$4:$AI$4,0))</f>
        <v>##BLANK</v>
      </c>
      <c r="G9" s="29" t="str">
        <f ca="1">INDEX(F_Outputs_Prep!$B$4:$AI$174,MATCH(F_Outputs!$A9&amp;F_Outputs!$B9,F_Outputs_Prep!$I$4:$I$174,0),MATCH(F_Outputs!G$2,F_Outputs_Prep!$B$4:$AI$4,0))</f>
        <v>##BLANK</v>
      </c>
      <c r="H9" s="29" t="str">
        <f ca="1">INDEX(F_Outputs_Prep!$B$4:$AI$174,MATCH(F_Outputs!$A9&amp;F_Outputs!$B9,F_Outputs_Prep!$I$4:$I$174,0),MATCH(F_Outputs!H$2,F_Outputs_Prep!$B$4:$AI$4,0))</f>
        <v>##BLANK</v>
      </c>
      <c r="I9" s="29" t="str">
        <f ca="1">INDEX(F_Outputs_Prep!$B$4:$AI$174,MATCH(F_Outputs!$A9&amp;F_Outputs!$B9,F_Outputs_Prep!$I$4:$I$174,0),MATCH(F_Outputs!I$2,F_Outputs_Prep!$B$4:$AI$4,0))</f>
        <v>##BLANK</v>
      </c>
      <c r="J9" s="29" t="str">
        <f ca="1">INDEX(F_Outputs_Prep!$B$4:$AI$174,MATCH(F_Outputs!$A9&amp;F_Outputs!$B9,F_Outputs_Prep!$I$4:$I$174,0),MATCH(F_Outputs!J$2,F_Outputs_Prep!$B$4:$AI$4,0))</f>
        <v>##BLANK</v>
      </c>
      <c r="K9" s="29" t="str">
        <f ca="1">INDEX(F_Outputs_Prep!$B$4:$AI$174,MATCH(F_Outputs!$A9&amp;F_Outputs!$B9,F_Outputs_Prep!$I$4:$I$174,0),MATCH(F_Outputs!K$2,F_Outputs_Prep!$B$4:$AI$4,0))</f>
        <v>##BLANK</v>
      </c>
      <c r="L9" s="29" t="str">
        <f ca="1">INDEX(F_Outputs_Prep!$B$4:$AI$174,MATCH(F_Outputs!$A9&amp;F_Outputs!$B9,F_Outputs_Prep!$I$4:$I$174,0),MATCH(F_Outputs!L$2,F_Outputs_Prep!$B$4:$AI$4,0))</f>
        <v>##BLANK</v>
      </c>
      <c r="M9" s="29" t="str">
        <f ca="1">INDEX(F_Outputs_Prep!$B$4:$AI$174,MATCH(F_Outputs!$A9&amp;F_Outputs!$B9,F_Outputs_Prep!$I$4:$I$174,0),MATCH(F_Outputs!M$2,F_Outputs_Prep!$B$4:$AI$4,0))</f>
        <v>##BLANK</v>
      </c>
      <c r="N9" s="29">
        <f ca="1">INDEX(F_Outputs_Prep!$B$4:$AI$174,MATCH(F_Outputs!$A9&amp;F_Outputs!$B9,F_Outputs_Prep!$I$4:$I$174,0),MATCH(F_Outputs!N$2,F_Outputs_Prep!$B$4:$AI$4,0))</f>
        <v>223</v>
      </c>
      <c r="O9" s="29">
        <f ca="1">INDEX(F_Outputs_Prep!$B$4:$AI$174,MATCH(F_Outputs!$A9&amp;F_Outputs!$B9,F_Outputs_Prep!$I$4:$I$174,0),MATCH(F_Outputs!O$2,F_Outputs_Prep!$B$4:$AI$4,0))</f>
        <v>210</v>
      </c>
      <c r="P9" s="29">
        <f ca="1">INDEX(F_Outputs_Prep!$B$4:$AI$174,MATCH(F_Outputs!$A9&amp;F_Outputs!$B9,F_Outputs_Prep!$I$4:$I$174,0),MATCH(F_Outputs!P$2,F_Outputs_Prep!$B$4:$AI$4,0))</f>
        <v>196</v>
      </c>
      <c r="Q9" s="29">
        <f ca="1">INDEX(F_Outputs_Prep!$B$4:$AI$174,MATCH(F_Outputs!$A9&amp;F_Outputs!$B9,F_Outputs_Prep!$I$4:$I$174,0),MATCH(F_Outputs!Q$2,F_Outputs_Prep!$B$4:$AI$4,0))</f>
        <v>183</v>
      </c>
      <c r="R9" s="29">
        <f ca="1">INDEX(F_Outputs_Prep!$B$4:$AI$174,MATCH(F_Outputs!$A9&amp;F_Outputs!$B9,F_Outputs_Prep!$I$4:$I$174,0),MATCH(F_Outputs!R$2,F_Outputs_Prep!$B$4:$AI$4,0))</f>
        <v>170</v>
      </c>
      <c r="S9" s="29">
        <f ca="1">INDEX(F_Outputs_Prep!$B$4:$AI$174,MATCH(F_Outputs!$A9&amp;F_Outputs!$B9,F_Outputs_Prep!$I$4:$I$174,0),MATCH(F_Outputs!S$2,F_Outputs_Prep!$B$4:$AI$4,0))</f>
        <v>156</v>
      </c>
      <c r="W9" s="120"/>
    </row>
    <row r="10" spans="1:23" ht="22.5" customHeight="1">
      <c r="A10" s="29" t="s">
        <v>80</v>
      </c>
      <c r="B10" s="31" t="s">
        <v>298</v>
      </c>
      <c r="C10" s="29" t="s">
        <v>299</v>
      </c>
      <c r="D10" s="29" t="s">
        <v>300</v>
      </c>
      <c r="E10" s="29" t="s">
        <v>317</v>
      </c>
      <c r="F10" s="29" t="str">
        <f ca="1">INDEX(F_Outputs_Prep!$B$4:$AI$174,MATCH(F_Outputs!$A10&amp;F_Outputs!$B10,F_Outputs_Prep!$I$4:$I$174,0),MATCH(F_Outputs!F$2,F_Outputs_Prep!$B$4:$AI$4,0))</f>
        <v>[…]07/04/2026 09:48:12</v>
      </c>
      <c r="G10" s="29" t="str">
        <f ca="1">INDEX(F_Outputs_Prep!$B$4:$AI$174,MATCH(F_Outputs!$A10&amp;F_Outputs!$B10,F_Outputs_Prep!$I$4:$I$174,0),MATCH(F_Outputs!G$2,F_Outputs_Prep!$B$4:$AI$4,0))</f>
        <v>[…]07/04/2026 09:48:12</v>
      </c>
      <c r="H10" s="29" t="str">
        <f ca="1">INDEX(F_Outputs_Prep!$B$4:$AI$174,MATCH(F_Outputs!$A10&amp;F_Outputs!$B10,F_Outputs_Prep!$I$4:$I$174,0),MATCH(F_Outputs!H$2,F_Outputs_Prep!$B$4:$AI$4,0))</f>
        <v>[…]07/04/2026 09:48:12</v>
      </c>
      <c r="I10" s="29" t="str">
        <f ca="1">INDEX(F_Outputs_Prep!$B$4:$AI$174,MATCH(F_Outputs!$A10&amp;F_Outputs!$B10,F_Outputs_Prep!$I$4:$I$174,0),MATCH(F_Outputs!I$2,F_Outputs_Prep!$B$4:$AI$4,0))</f>
        <v>[…]07/04/2026 09:48:12</v>
      </c>
      <c r="J10" s="29" t="str">
        <f ca="1">INDEX(F_Outputs_Prep!$B$4:$AI$174,MATCH(F_Outputs!$A10&amp;F_Outputs!$B10,F_Outputs_Prep!$I$4:$I$174,0),MATCH(F_Outputs!J$2,F_Outputs_Prep!$B$4:$AI$4,0))</f>
        <v>[…]07/04/2026 09:48:12</v>
      </c>
      <c r="K10" s="29" t="str">
        <f ca="1">INDEX(F_Outputs_Prep!$B$4:$AI$174,MATCH(F_Outputs!$A10&amp;F_Outputs!$B10,F_Outputs_Prep!$I$4:$I$174,0),MATCH(F_Outputs!K$2,F_Outputs_Prep!$B$4:$AI$4,0))</f>
        <v>[…]07/04/2026 09:48:12</v>
      </c>
      <c r="L10" s="29" t="str">
        <f ca="1">INDEX(F_Outputs_Prep!$B$4:$AI$174,MATCH(F_Outputs!$A10&amp;F_Outputs!$B10,F_Outputs_Prep!$I$4:$I$174,0),MATCH(F_Outputs!L$2,F_Outputs_Prep!$B$4:$AI$4,0))</f>
        <v>[…]07/04/2026 09:48:12</v>
      </c>
      <c r="M10" s="29" t="str">
        <f ca="1">INDEX(F_Outputs_Prep!$B$4:$AI$174,MATCH(F_Outputs!$A10&amp;F_Outputs!$B10,F_Outputs_Prep!$I$4:$I$174,0),MATCH(F_Outputs!M$2,F_Outputs_Prep!$B$4:$AI$4,0))</f>
        <v>[…]07/04/2026 09:48:12</v>
      </c>
      <c r="N10" s="29" t="str">
        <f ca="1">INDEX(F_Outputs_Prep!$B$4:$AI$174,MATCH(F_Outputs!$A10&amp;F_Outputs!$B10,F_Outputs_Prep!$I$4:$I$174,0),MATCH(F_Outputs!N$2,F_Outputs_Prep!$B$4:$AI$4,0))</f>
        <v>[…]07/04/2026 09:48:12</v>
      </c>
      <c r="O10" s="29" t="str">
        <f ca="1">INDEX(F_Outputs_Prep!$B$4:$AI$174,MATCH(F_Outputs!$A10&amp;F_Outputs!$B10,F_Outputs_Prep!$I$4:$I$174,0),MATCH(F_Outputs!O$2,F_Outputs_Prep!$B$4:$AI$4,0))</f>
        <v>[…]07/04/2026 09:48:12</v>
      </c>
      <c r="P10" s="29" t="str">
        <f ca="1">INDEX(F_Outputs_Prep!$B$4:$AI$174,MATCH(F_Outputs!$A10&amp;F_Outputs!$B10,F_Outputs_Prep!$I$4:$I$174,0),MATCH(F_Outputs!P$2,F_Outputs_Prep!$B$4:$AI$4,0))</f>
        <v>[…]07/04/2026 09:48:12</v>
      </c>
      <c r="Q10" s="29" t="str">
        <f ca="1">INDEX(F_Outputs_Prep!$B$4:$AI$174,MATCH(F_Outputs!$A10&amp;F_Outputs!$B10,F_Outputs_Prep!$I$4:$I$174,0),MATCH(F_Outputs!Q$2,F_Outputs_Prep!$B$4:$AI$4,0))</f>
        <v>[…]07/04/2026 09:48:12</v>
      </c>
      <c r="R10" s="29" t="str">
        <f ca="1">INDEX(F_Outputs_Prep!$B$4:$AI$174,MATCH(F_Outputs!$A10&amp;F_Outputs!$B10,F_Outputs_Prep!$I$4:$I$174,0),MATCH(F_Outputs!R$2,F_Outputs_Prep!$B$4:$AI$4,0))</f>
        <v>[…]07/04/2026 09:48:12</v>
      </c>
      <c r="S10" s="29" t="str">
        <f ca="1">INDEX(F_Outputs_Prep!$B$4:$AI$174,MATCH(F_Outputs!$A10&amp;F_Outputs!$B10,F_Outputs_Prep!$I$4:$I$174,0),MATCH(F_Outputs!S$2,F_Outputs_Prep!$B$4:$AI$4,0))</f>
        <v>[…]07/04/2026 09:48:12</v>
      </c>
    </row>
    <row r="11" spans="1:23" ht="22.5" customHeight="1">
      <c r="A11" s="29" t="s">
        <v>80</v>
      </c>
      <c r="B11" s="31" t="s">
        <v>301</v>
      </c>
      <c r="C11" s="29" t="s">
        <v>302</v>
      </c>
      <c r="D11" s="29" t="s">
        <v>300</v>
      </c>
      <c r="E11" s="29" t="s">
        <v>317</v>
      </c>
      <c r="F11" s="29" t="e">
        <f ca="1">INDEX(F_Outputs_Prep!$B$4:$AI$174,MATCH(F_Outputs!$A11&amp;F_Outputs!$B11,F_Outputs_Prep!$I$4:$I$174,0),MATCH(F_Outputs!F$2,F_Outputs_Prep!$B$4:$AI$4,0))</f>
        <v>#VALUE!</v>
      </c>
      <c r="G11" s="29" t="e">
        <f ca="1">INDEX(F_Outputs_Prep!$B$4:$AI$174,MATCH(F_Outputs!$A11&amp;F_Outputs!$B11,F_Outputs_Prep!$I$4:$I$174,0),MATCH(F_Outputs!G$2,F_Outputs_Prep!$B$4:$AI$4,0))</f>
        <v>#VALUE!</v>
      </c>
      <c r="H11" s="29" t="e">
        <f ca="1">INDEX(F_Outputs_Prep!$B$4:$AI$174,MATCH(F_Outputs!$A11&amp;F_Outputs!$B11,F_Outputs_Prep!$I$4:$I$174,0),MATCH(F_Outputs!H$2,F_Outputs_Prep!$B$4:$AI$4,0))</f>
        <v>#VALUE!</v>
      </c>
      <c r="I11" s="29" t="e">
        <f ca="1">INDEX(F_Outputs_Prep!$B$4:$AI$174,MATCH(F_Outputs!$A11&amp;F_Outputs!$B11,F_Outputs_Prep!$I$4:$I$174,0),MATCH(F_Outputs!I$2,F_Outputs_Prep!$B$4:$AI$4,0))</f>
        <v>#VALUE!</v>
      </c>
      <c r="J11" s="29" t="e">
        <f ca="1">INDEX(F_Outputs_Prep!$B$4:$AI$174,MATCH(F_Outputs!$A11&amp;F_Outputs!$B11,F_Outputs_Prep!$I$4:$I$174,0),MATCH(F_Outputs!J$2,F_Outputs_Prep!$B$4:$AI$4,0))</f>
        <v>#VALUE!</v>
      </c>
      <c r="K11" s="29" t="e">
        <f ca="1">INDEX(F_Outputs_Prep!$B$4:$AI$174,MATCH(F_Outputs!$A11&amp;F_Outputs!$B11,F_Outputs_Prep!$I$4:$I$174,0),MATCH(F_Outputs!K$2,F_Outputs_Prep!$B$4:$AI$4,0))</f>
        <v>#VALUE!</v>
      </c>
      <c r="L11" s="29" t="e">
        <f ca="1">INDEX(F_Outputs_Prep!$B$4:$AI$174,MATCH(F_Outputs!$A11&amp;F_Outputs!$B11,F_Outputs_Prep!$I$4:$I$174,0),MATCH(F_Outputs!L$2,F_Outputs_Prep!$B$4:$AI$4,0))</f>
        <v>#VALUE!</v>
      </c>
      <c r="M11" s="29" t="e">
        <f ca="1">INDEX(F_Outputs_Prep!$B$4:$AI$174,MATCH(F_Outputs!$A11&amp;F_Outputs!$B11,F_Outputs_Prep!$I$4:$I$174,0),MATCH(F_Outputs!M$2,F_Outputs_Prep!$B$4:$AI$4,0))</f>
        <v>#VALUE!</v>
      </c>
      <c r="N11" s="29" t="e">
        <f ca="1">INDEX(F_Outputs_Prep!$B$4:$AI$174,MATCH(F_Outputs!$A11&amp;F_Outputs!$B11,F_Outputs_Prep!$I$4:$I$174,0),MATCH(F_Outputs!N$2,F_Outputs_Prep!$B$4:$AI$4,0))</f>
        <v>#VALUE!</v>
      </c>
      <c r="O11" s="29" t="e">
        <f ca="1">INDEX(F_Outputs_Prep!$B$4:$AI$174,MATCH(F_Outputs!$A11&amp;F_Outputs!$B11,F_Outputs_Prep!$I$4:$I$174,0),MATCH(F_Outputs!O$2,F_Outputs_Prep!$B$4:$AI$4,0))</f>
        <v>#VALUE!</v>
      </c>
      <c r="P11" s="29" t="e">
        <f ca="1">INDEX(F_Outputs_Prep!$B$4:$AI$174,MATCH(F_Outputs!$A11&amp;F_Outputs!$B11,F_Outputs_Prep!$I$4:$I$174,0),MATCH(F_Outputs!P$2,F_Outputs_Prep!$B$4:$AI$4,0))</f>
        <v>#VALUE!</v>
      </c>
      <c r="Q11" s="29" t="e">
        <f ca="1">INDEX(F_Outputs_Prep!$B$4:$AI$174,MATCH(F_Outputs!$A11&amp;F_Outputs!$B11,F_Outputs_Prep!$I$4:$I$174,0),MATCH(F_Outputs!Q$2,F_Outputs_Prep!$B$4:$AI$4,0))</f>
        <v>#VALUE!</v>
      </c>
      <c r="R11" s="29" t="e">
        <f ca="1">INDEX(F_Outputs_Prep!$B$4:$AI$174,MATCH(F_Outputs!$A11&amp;F_Outputs!$B11,F_Outputs_Prep!$I$4:$I$174,0),MATCH(F_Outputs!R$2,F_Outputs_Prep!$B$4:$AI$4,0))</f>
        <v>#VALUE!</v>
      </c>
      <c r="S11" s="29" t="e">
        <f ca="1">INDEX(F_Outputs_Prep!$B$4:$AI$174,MATCH(F_Outputs!$A11&amp;F_Outputs!$B11,F_Outputs_Prep!$I$4:$I$174,0),MATCH(F_Outputs!S$2,F_Outputs_Prep!$B$4:$AI$4,0))</f>
        <v>#VALUE!</v>
      </c>
      <c r="W11" s="121"/>
    </row>
    <row r="12" spans="1:23" ht="22.5" customHeight="1">
      <c r="A12" s="29" t="s">
        <v>80</v>
      </c>
      <c r="B12" s="31" t="s">
        <v>303</v>
      </c>
      <c r="C12" s="29" t="s">
        <v>304</v>
      </c>
      <c r="D12" s="29" t="s">
        <v>300</v>
      </c>
      <c r="E12" s="29" t="s">
        <v>317</v>
      </c>
      <c r="F12" s="29" t="str">
        <f ca="1">INDEX(F_Outputs_Prep!$B$4:$AI$174,MATCH(F_Outputs!$A12&amp;F_Outputs!$B12,F_Outputs_Prep!$I$4:$I$174,0),MATCH(F_Outputs!F$2,F_Outputs_Prep!$B$4:$AI$4,0))</f>
        <v>NA</v>
      </c>
      <c r="G12" s="29" t="str">
        <f ca="1">INDEX(F_Outputs_Prep!$B$4:$AI$174,MATCH(F_Outputs!$A12&amp;F_Outputs!$B12,F_Outputs_Prep!$I$4:$I$174,0),MATCH(F_Outputs!G$2,F_Outputs_Prep!$B$4:$AI$4,0))</f>
        <v>NA</v>
      </c>
      <c r="H12" s="29" t="str">
        <f ca="1">INDEX(F_Outputs_Prep!$B$4:$AI$174,MATCH(F_Outputs!$A12&amp;F_Outputs!$B12,F_Outputs_Prep!$I$4:$I$174,0),MATCH(F_Outputs!H$2,F_Outputs_Prep!$B$4:$AI$4,0))</f>
        <v>NA</v>
      </c>
      <c r="I12" s="29" t="str">
        <f ca="1">INDEX(F_Outputs_Prep!$B$4:$AI$174,MATCH(F_Outputs!$A12&amp;F_Outputs!$B12,F_Outputs_Prep!$I$4:$I$174,0),MATCH(F_Outputs!I$2,F_Outputs_Prep!$B$4:$AI$4,0))</f>
        <v>NA</v>
      </c>
      <c r="J12" s="29" t="str">
        <f ca="1">INDEX(F_Outputs_Prep!$B$4:$AI$174,MATCH(F_Outputs!$A12&amp;F_Outputs!$B12,F_Outputs_Prep!$I$4:$I$174,0),MATCH(F_Outputs!J$2,F_Outputs_Prep!$B$4:$AI$4,0))</f>
        <v>NA</v>
      </c>
      <c r="K12" s="29" t="str">
        <f ca="1">INDEX(F_Outputs_Prep!$B$4:$AI$174,MATCH(F_Outputs!$A12&amp;F_Outputs!$B12,F_Outputs_Prep!$I$4:$I$174,0),MATCH(F_Outputs!K$2,F_Outputs_Prep!$B$4:$AI$4,0))</f>
        <v>NA</v>
      </c>
      <c r="L12" s="29" t="str">
        <f ca="1">INDEX(F_Outputs_Prep!$B$4:$AI$174,MATCH(F_Outputs!$A12&amp;F_Outputs!$B12,F_Outputs_Prep!$I$4:$I$174,0),MATCH(F_Outputs!L$2,F_Outputs_Prep!$B$4:$AI$4,0))</f>
        <v>NA</v>
      </c>
      <c r="M12" s="29" t="str">
        <f ca="1">INDEX(F_Outputs_Prep!$B$4:$AI$174,MATCH(F_Outputs!$A12&amp;F_Outputs!$B12,F_Outputs_Prep!$I$4:$I$174,0),MATCH(F_Outputs!M$2,F_Outputs_Prep!$B$4:$AI$4,0))</f>
        <v>NA</v>
      </c>
      <c r="N12" s="29" t="str">
        <f ca="1">INDEX(F_Outputs_Prep!$B$4:$AI$174,MATCH(F_Outputs!$A12&amp;F_Outputs!$B12,F_Outputs_Prep!$I$4:$I$174,0),MATCH(F_Outputs!N$2,F_Outputs_Prep!$B$4:$AI$4,0))</f>
        <v>NA</v>
      </c>
      <c r="O12" s="29" t="str">
        <f ca="1">INDEX(F_Outputs_Prep!$B$4:$AI$174,MATCH(F_Outputs!$A12&amp;F_Outputs!$B12,F_Outputs_Prep!$I$4:$I$174,0),MATCH(F_Outputs!O$2,F_Outputs_Prep!$B$4:$AI$4,0))</f>
        <v>NA</v>
      </c>
      <c r="P12" s="29" t="str">
        <f ca="1">INDEX(F_Outputs_Prep!$B$4:$AI$174,MATCH(F_Outputs!$A12&amp;F_Outputs!$B12,F_Outputs_Prep!$I$4:$I$174,0),MATCH(F_Outputs!P$2,F_Outputs_Prep!$B$4:$AI$4,0))</f>
        <v>NA</v>
      </c>
      <c r="Q12" s="29" t="str">
        <f ca="1">INDEX(F_Outputs_Prep!$B$4:$AI$174,MATCH(F_Outputs!$A12&amp;F_Outputs!$B12,F_Outputs_Prep!$I$4:$I$174,0),MATCH(F_Outputs!Q$2,F_Outputs_Prep!$B$4:$AI$4,0))</f>
        <v>NA</v>
      </c>
      <c r="R12" s="29" t="str">
        <f ca="1">INDEX(F_Outputs_Prep!$B$4:$AI$174,MATCH(F_Outputs!$A12&amp;F_Outputs!$B12,F_Outputs_Prep!$I$4:$I$174,0),MATCH(F_Outputs!R$2,F_Outputs_Prep!$B$4:$AI$4,0))</f>
        <v>NA</v>
      </c>
      <c r="S12" s="29" t="str">
        <f ca="1">INDEX(F_Outputs_Prep!$B$4:$AI$174,MATCH(F_Outputs!$A12&amp;F_Outputs!$B12,F_Outputs_Prep!$I$4:$I$174,0),MATCH(F_Outputs!S$2,F_Outputs_Prep!$B$4:$AI$4,0))</f>
        <v>NA</v>
      </c>
    </row>
    <row r="13" spans="1:23" ht="22.5" customHeight="1">
      <c r="A13" s="29" t="s">
        <v>80</v>
      </c>
      <c r="B13" s="31" t="s">
        <v>305</v>
      </c>
      <c r="C13" s="29" t="s">
        <v>306</v>
      </c>
      <c r="D13" s="29" t="s">
        <v>307</v>
      </c>
      <c r="E13" s="29" t="s">
        <v>317</v>
      </c>
      <c r="F13" s="29">
        <f ca="1">INDEX(F_Outputs_Prep!$B$4:$AI$174,MATCH(F_Outputs!$A13&amp;F_Outputs!$B13,F_Outputs_Prep!$I$4:$I$174,0),MATCH(F_Outputs!F$2,F_Outputs_Prep!$B$4:$AI$4,0))</f>
        <v>0</v>
      </c>
      <c r="G13" s="29">
        <f ca="1">INDEX(F_Outputs_Prep!$B$4:$AI$174,MATCH(F_Outputs!$A13&amp;F_Outputs!$B13,F_Outputs_Prep!$I$4:$I$174,0),MATCH(F_Outputs!G$2,F_Outputs_Prep!$B$4:$AI$4,0))</f>
        <v>0</v>
      </c>
      <c r="H13" s="29">
        <f ca="1">INDEX(F_Outputs_Prep!$B$4:$AI$174,MATCH(F_Outputs!$A13&amp;F_Outputs!$B13,F_Outputs_Prep!$I$4:$I$174,0),MATCH(F_Outputs!H$2,F_Outputs_Prep!$B$4:$AI$4,0))</f>
        <v>0</v>
      </c>
      <c r="I13" s="29">
        <f ca="1">INDEX(F_Outputs_Prep!$B$4:$AI$174,MATCH(F_Outputs!$A13&amp;F_Outputs!$B13,F_Outputs_Prep!$I$4:$I$174,0),MATCH(F_Outputs!I$2,F_Outputs_Prep!$B$4:$AI$4,0))</f>
        <v>0</v>
      </c>
      <c r="J13" s="29">
        <f ca="1">INDEX(F_Outputs_Prep!$B$4:$AI$174,MATCH(F_Outputs!$A13&amp;F_Outputs!$B13,F_Outputs_Prep!$I$4:$I$174,0),MATCH(F_Outputs!J$2,F_Outputs_Prep!$B$4:$AI$4,0))</f>
        <v>0</v>
      </c>
      <c r="K13" s="29">
        <f ca="1">INDEX(F_Outputs_Prep!$B$4:$AI$174,MATCH(F_Outputs!$A13&amp;F_Outputs!$B13,F_Outputs_Prep!$I$4:$I$174,0),MATCH(F_Outputs!K$2,F_Outputs_Prep!$B$4:$AI$4,0))</f>
        <v>0</v>
      </c>
      <c r="L13" s="29">
        <f ca="1">INDEX(F_Outputs_Prep!$B$4:$AI$174,MATCH(F_Outputs!$A13&amp;F_Outputs!$B13,F_Outputs_Prep!$I$4:$I$174,0),MATCH(F_Outputs!L$2,F_Outputs_Prep!$B$4:$AI$4,0))</f>
        <v>0</v>
      </c>
      <c r="M13" s="29">
        <f ca="1">INDEX(F_Outputs_Prep!$B$4:$AI$174,MATCH(F_Outputs!$A13&amp;F_Outputs!$B13,F_Outputs_Prep!$I$4:$I$174,0),MATCH(F_Outputs!M$2,F_Outputs_Prep!$B$4:$AI$4,0))</f>
        <v>0</v>
      </c>
      <c r="N13" s="29">
        <f ca="1">INDEX(F_Outputs_Prep!$B$4:$AI$174,MATCH(F_Outputs!$A13&amp;F_Outputs!$B13,F_Outputs_Prep!$I$4:$I$174,0),MATCH(F_Outputs!N$2,F_Outputs_Prep!$B$4:$AI$4,0))</f>
        <v>0</v>
      </c>
      <c r="O13" s="29">
        <f ca="1">INDEX(F_Outputs_Prep!$B$4:$AI$174,MATCH(F_Outputs!$A13&amp;F_Outputs!$B13,F_Outputs_Prep!$I$4:$I$174,0),MATCH(F_Outputs!O$2,F_Outputs_Prep!$B$4:$AI$4,0))</f>
        <v>0</v>
      </c>
      <c r="P13" s="29">
        <f ca="1">INDEX(F_Outputs_Prep!$B$4:$AI$174,MATCH(F_Outputs!$A13&amp;F_Outputs!$B13,F_Outputs_Prep!$I$4:$I$174,0),MATCH(F_Outputs!P$2,F_Outputs_Prep!$B$4:$AI$4,0))</f>
        <v>0</v>
      </c>
      <c r="Q13" s="29">
        <f ca="1">INDEX(F_Outputs_Prep!$B$4:$AI$174,MATCH(F_Outputs!$A13&amp;F_Outputs!$B13,F_Outputs_Prep!$I$4:$I$174,0),MATCH(F_Outputs!Q$2,F_Outputs_Prep!$B$4:$AI$4,0))</f>
        <v>0</v>
      </c>
      <c r="R13" s="29">
        <f ca="1">INDEX(F_Outputs_Prep!$B$4:$AI$174,MATCH(F_Outputs!$A13&amp;F_Outputs!$B13,F_Outputs_Prep!$I$4:$I$174,0),MATCH(F_Outputs!R$2,F_Outputs_Prep!$B$4:$AI$4,0))</f>
        <v>0</v>
      </c>
      <c r="S13" s="29">
        <f ca="1">INDEX(F_Outputs_Prep!$B$4:$AI$174,MATCH(F_Outputs!$A13&amp;F_Outputs!$B13,F_Outputs_Prep!$I$4:$I$174,0),MATCH(F_Outputs!S$2,F_Outputs_Prep!$B$4:$AI$4,0))</f>
        <v>0</v>
      </c>
    </row>
    <row r="14" spans="1:23" ht="22.5" customHeight="1">
      <c r="A14" s="29" t="s">
        <v>110</v>
      </c>
      <c r="B14" s="29" t="s">
        <v>210</v>
      </c>
      <c r="C14" s="29" t="s">
        <v>292</v>
      </c>
      <c r="D14" s="29" t="s">
        <v>83</v>
      </c>
      <c r="E14" s="29" t="s">
        <v>317</v>
      </c>
      <c r="F14" s="29">
        <f ca="1">INDEX(F_Outputs_Prep!$B$4:$AI$174,MATCH(F_Outputs!$A14&amp;F_Outputs!$B14,F_Outputs_Prep!$I$4:$I$174,0),MATCH(F_Outputs!F$2,F_Outputs_Prep!$B$4:$AI$4,0))</f>
        <v>29.52</v>
      </c>
      <c r="G14" s="29">
        <f ca="1">INDEX(F_Outputs_Prep!$B$4:$AI$174,MATCH(F_Outputs!$A14&amp;F_Outputs!$B14,F_Outputs_Prep!$I$4:$I$174,0),MATCH(F_Outputs!G$2,F_Outputs_Prep!$B$4:$AI$4,0))</f>
        <v>28.41</v>
      </c>
      <c r="H14" s="29">
        <f ca="1">INDEX(F_Outputs_Prep!$B$4:$AI$174,MATCH(F_Outputs!$A14&amp;F_Outputs!$B14,F_Outputs_Prep!$I$4:$I$174,0),MATCH(F_Outputs!H$2,F_Outputs_Prep!$B$4:$AI$4,0))</f>
        <v>28.14</v>
      </c>
      <c r="I14" s="29">
        <f ca="1">INDEX(F_Outputs_Prep!$B$4:$AI$174,MATCH(F_Outputs!$A14&amp;F_Outputs!$B14,F_Outputs_Prep!$I$4:$I$174,0),MATCH(F_Outputs!I$2,F_Outputs_Prep!$B$4:$AI$4,0))</f>
        <v>25.93</v>
      </c>
      <c r="J14" s="29">
        <f ca="1">INDEX(F_Outputs_Prep!$B$4:$AI$174,MATCH(F_Outputs!$A14&amp;F_Outputs!$B14,F_Outputs_Prep!$I$4:$I$174,0),MATCH(F_Outputs!J$2,F_Outputs_Prep!$B$4:$AI$4,0))</f>
        <v>21.24</v>
      </c>
      <c r="K14" s="29">
        <f ca="1">INDEX(F_Outputs_Prep!$B$4:$AI$174,MATCH(F_Outputs!$A14&amp;F_Outputs!$B14,F_Outputs_Prep!$I$4:$I$174,0),MATCH(F_Outputs!K$2,F_Outputs_Prep!$B$4:$AI$4,0))</f>
        <v>22.9</v>
      </c>
      <c r="L14" s="29">
        <f ca="1">INDEX(F_Outputs_Prep!$B$4:$AI$174,MATCH(F_Outputs!$A14&amp;F_Outputs!$B14,F_Outputs_Prep!$I$4:$I$174,0),MATCH(F_Outputs!L$2,F_Outputs_Prep!$B$4:$AI$4,0))</f>
        <v>24.55</v>
      </c>
      <c r="M14" s="29">
        <f ca="1">INDEX(F_Outputs_Prep!$B$4:$AI$174,MATCH(F_Outputs!$A14&amp;F_Outputs!$B14,F_Outputs_Prep!$I$4:$I$174,0),MATCH(F_Outputs!M$2,F_Outputs_Prep!$B$4:$AI$4,0))</f>
        <v>29.52</v>
      </c>
      <c r="N14" s="97">
        <f ca="1">INDEX(F_Outputs_Prep!$B$4:$AI$174,MATCH(F_Outputs!$A14&amp;F_Outputs!$B14,F_Outputs_Prep!$I$4:$I$174,0),MATCH(F_Outputs!N$2,F_Outputs_Prep!$B$4:$AI$4,0))</f>
        <v>21.52</v>
      </c>
      <c r="O14" s="29">
        <f ca="1">INDEX(F_Outputs_Prep!$B$4:$AI$174,MATCH(F_Outputs!$A14&amp;F_Outputs!$B14,F_Outputs_Prep!$I$4:$I$174,0),MATCH(F_Outputs!O$2,F_Outputs_Prep!$B$4:$AI$4,0))</f>
        <v>19.309999999999999</v>
      </c>
      <c r="P14" s="29">
        <f ca="1">INDEX(F_Outputs_Prep!$B$4:$AI$174,MATCH(F_Outputs!$A14&amp;F_Outputs!$B14,F_Outputs_Prep!$I$4:$I$174,0),MATCH(F_Outputs!P$2,F_Outputs_Prep!$B$4:$AI$4,0))</f>
        <v>19.309999999999999</v>
      </c>
      <c r="Q14" s="29">
        <f ca="1">INDEX(F_Outputs_Prep!$B$4:$AI$174,MATCH(F_Outputs!$A14&amp;F_Outputs!$B14,F_Outputs_Prep!$I$4:$I$174,0),MATCH(F_Outputs!Q$2,F_Outputs_Prep!$B$4:$AI$4,0))</f>
        <v>19.04</v>
      </c>
      <c r="R14" s="29">
        <f ca="1">INDEX(F_Outputs_Prep!$B$4:$AI$174,MATCH(F_Outputs!$A14&amp;F_Outputs!$B14,F_Outputs_Prep!$I$4:$I$174,0),MATCH(F_Outputs!R$2,F_Outputs_Prep!$B$4:$AI$4,0))</f>
        <v>19.04</v>
      </c>
      <c r="S14" s="29">
        <f ca="1">INDEX(F_Outputs_Prep!$B$4:$AI$174,MATCH(F_Outputs!$A14&amp;F_Outputs!$B14,F_Outputs_Prep!$I$4:$I$174,0),MATCH(F_Outputs!S$2,F_Outputs_Prep!$B$4:$AI$4,0))</f>
        <v>18.760000000000002</v>
      </c>
    </row>
    <row r="15" spans="1:23" ht="22.5" customHeight="1">
      <c r="A15" s="29" t="s">
        <v>110</v>
      </c>
      <c r="B15" s="29" t="s">
        <v>286</v>
      </c>
      <c r="C15" s="21" t="s">
        <v>293</v>
      </c>
      <c r="D15" s="29" t="s">
        <v>103</v>
      </c>
      <c r="E15" s="29" t="s">
        <v>317</v>
      </c>
      <c r="F15" s="29">
        <f ca="1">INDEX(F_Outputs_Prep!$B$4:$AI$174,MATCH(F_Outputs!$A15&amp;F_Outputs!$B15,F_Outputs_Prep!$I$4:$I$174,0),MATCH(F_Outputs!F$2,F_Outputs_Prep!$B$4:$AI$4,0))</f>
        <v>36249</v>
      </c>
      <c r="G15" s="29">
        <f ca="1">INDEX(F_Outputs_Prep!$B$4:$AI$174,MATCH(F_Outputs!$A15&amp;F_Outputs!$B15,F_Outputs_Prep!$I$4:$I$174,0),MATCH(F_Outputs!G$2,F_Outputs_Prep!$B$4:$AI$4,0))</f>
        <v>36249</v>
      </c>
      <c r="H15" s="29">
        <f ca="1">INDEX(F_Outputs_Prep!$B$4:$AI$174,MATCH(F_Outputs!$A15&amp;F_Outputs!$B15,F_Outputs_Prep!$I$4:$I$174,0),MATCH(F_Outputs!H$2,F_Outputs_Prep!$B$4:$AI$4,0))</f>
        <v>36249</v>
      </c>
      <c r="I15" s="29">
        <f ca="1">INDEX(F_Outputs_Prep!$B$4:$AI$174,MATCH(F_Outputs!$A15&amp;F_Outputs!$B15,F_Outputs_Prep!$I$4:$I$174,0),MATCH(F_Outputs!I$2,F_Outputs_Prep!$B$4:$AI$4,0))</f>
        <v>36249</v>
      </c>
      <c r="J15" s="29">
        <f ca="1">INDEX(F_Outputs_Prep!$B$4:$AI$174,MATCH(F_Outputs!$A15&amp;F_Outputs!$B15,F_Outputs_Prep!$I$4:$I$174,0),MATCH(F_Outputs!J$2,F_Outputs_Prep!$B$4:$AI$4,0))</f>
        <v>36249</v>
      </c>
      <c r="K15" s="29">
        <f ca="1">INDEX(F_Outputs_Prep!$B$4:$AI$174,MATCH(F_Outputs!$A15&amp;F_Outputs!$B15,F_Outputs_Prep!$I$4:$I$174,0),MATCH(F_Outputs!K$2,F_Outputs_Prep!$B$4:$AI$4,0))</f>
        <v>36249</v>
      </c>
      <c r="L15" s="29">
        <f ca="1">INDEX(F_Outputs_Prep!$B$4:$AI$174,MATCH(F_Outputs!$A15&amp;F_Outputs!$B15,F_Outputs_Prep!$I$4:$I$174,0),MATCH(F_Outputs!L$2,F_Outputs_Prep!$B$4:$AI$4,0))</f>
        <v>36249</v>
      </c>
      <c r="M15" s="29">
        <f ca="1">INDEX(F_Outputs_Prep!$B$4:$AI$174,MATCH(F_Outputs!$A15&amp;F_Outputs!$B15,F_Outputs_Prep!$I$4:$I$174,0),MATCH(F_Outputs!M$2,F_Outputs_Prep!$B$4:$AI$4,0))</f>
        <v>36249</v>
      </c>
      <c r="N15" s="29">
        <f ca="1">INDEX(F_Outputs_Prep!$B$4:$AI$174,MATCH(F_Outputs!$A15&amp;F_Outputs!$B15,F_Outputs_Prep!$I$4:$I$174,0),MATCH(F_Outputs!N$2,F_Outputs_Prep!$B$4:$AI$4,0))</f>
        <v>36249</v>
      </c>
      <c r="O15" s="29">
        <f ca="1">INDEX(F_Outputs_Prep!$B$4:$AI$174,MATCH(F_Outputs!$A15&amp;F_Outputs!$B15,F_Outputs_Prep!$I$4:$I$174,0),MATCH(F_Outputs!O$2,F_Outputs_Prep!$B$4:$AI$4,0))</f>
        <v>36249</v>
      </c>
      <c r="P15" s="29">
        <f ca="1">INDEX(F_Outputs_Prep!$B$4:$AI$174,MATCH(F_Outputs!$A15&amp;F_Outputs!$B15,F_Outputs_Prep!$I$4:$I$174,0),MATCH(F_Outputs!P$2,F_Outputs_Prep!$B$4:$AI$4,0))</f>
        <v>36249</v>
      </c>
      <c r="Q15" s="29">
        <f ca="1">INDEX(F_Outputs_Prep!$B$4:$AI$174,MATCH(F_Outputs!$A15&amp;F_Outputs!$B15,F_Outputs_Prep!$I$4:$I$174,0),MATCH(F_Outputs!Q$2,F_Outputs_Prep!$B$4:$AI$4,0))</f>
        <v>36249</v>
      </c>
      <c r="R15" s="29">
        <f ca="1">INDEX(F_Outputs_Prep!$B$4:$AI$174,MATCH(F_Outputs!$A15&amp;F_Outputs!$B15,F_Outputs_Prep!$I$4:$I$174,0),MATCH(F_Outputs!R$2,F_Outputs_Prep!$B$4:$AI$4,0))</f>
        <v>36249</v>
      </c>
      <c r="S15" s="29">
        <f ca="1">INDEX(F_Outputs_Prep!$B$4:$AI$174,MATCH(F_Outputs!$A15&amp;F_Outputs!$B15,F_Outputs_Prep!$I$4:$I$174,0),MATCH(F_Outputs!S$2,F_Outputs_Prep!$B$4:$AI$4,0))</f>
        <v>36249</v>
      </c>
    </row>
    <row r="16" spans="1:23" ht="15">
      <c r="A16" s="29" t="s">
        <v>110</v>
      </c>
      <c r="B16" s="29" t="s">
        <v>289</v>
      </c>
      <c r="C16" s="21" t="s">
        <v>294</v>
      </c>
      <c r="D16" s="29" t="s">
        <v>83</v>
      </c>
      <c r="E16" s="29" t="s">
        <v>317</v>
      </c>
      <c r="F16" s="29">
        <f ca="1">INDEX(F_Outputs_Prep!$B$4:$AI$174,MATCH(F_Outputs!$A16&amp;F_Outputs!$B16,F_Outputs_Prep!$I$4:$I$174,0),MATCH(F_Outputs!F$2,F_Outputs_Prep!$B$4:$AI$4,0))</f>
        <v>107</v>
      </c>
      <c r="G16" s="29">
        <f ca="1">INDEX(F_Outputs_Prep!$B$4:$AI$174,MATCH(F_Outputs!$A16&amp;F_Outputs!$B16,F_Outputs_Prep!$I$4:$I$174,0),MATCH(F_Outputs!G$2,F_Outputs_Prep!$B$4:$AI$4,0))</f>
        <v>103</v>
      </c>
      <c r="H16" s="29">
        <f ca="1">INDEX(F_Outputs_Prep!$B$4:$AI$174,MATCH(F_Outputs!$A16&amp;F_Outputs!$B16,F_Outputs_Prep!$I$4:$I$174,0),MATCH(F_Outputs!H$2,F_Outputs_Prep!$B$4:$AI$4,0))</f>
        <v>102</v>
      </c>
      <c r="I16" s="29">
        <f ca="1">INDEX(F_Outputs_Prep!$B$4:$AI$174,MATCH(F_Outputs!$A16&amp;F_Outputs!$B16,F_Outputs_Prep!$I$4:$I$174,0),MATCH(F_Outputs!I$2,F_Outputs_Prep!$B$4:$AI$4,0))</f>
        <v>94</v>
      </c>
      <c r="J16" s="29">
        <f ca="1">INDEX(F_Outputs_Prep!$B$4:$AI$174,MATCH(F_Outputs!$A16&amp;F_Outputs!$B16,F_Outputs_Prep!$I$4:$I$174,0),MATCH(F_Outputs!J$2,F_Outputs_Prep!$B$4:$AI$4,0))</f>
        <v>77</v>
      </c>
      <c r="K16" s="29">
        <f ca="1">INDEX(F_Outputs_Prep!$B$4:$AI$174,MATCH(F_Outputs!$A16&amp;F_Outputs!$B16,F_Outputs_Prep!$I$4:$I$174,0),MATCH(F_Outputs!K$2,F_Outputs_Prep!$B$4:$AI$4,0))</f>
        <v>83</v>
      </c>
      <c r="L16" s="29">
        <f ca="1">INDEX(F_Outputs_Prep!$B$4:$AI$174,MATCH(F_Outputs!$A16&amp;F_Outputs!$B16,F_Outputs_Prep!$I$4:$I$174,0),MATCH(F_Outputs!L$2,F_Outputs_Prep!$B$4:$AI$4,0))</f>
        <v>89</v>
      </c>
      <c r="M16" s="29">
        <f ca="1">INDEX(F_Outputs_Prep!$B$4:$AI$174,MATCH(F_Outputs!$A16&amp;F_Outputs!$B16,F_Outputs_Prep!$I$4:$I$174,0),MATCH(F_Outputs!M$2,F_Outputs_Prep!$B$4:$AI$4,0))</f>
        <v>107</v>
      </c>
      <c r="N16" s="29">
        <f ca="1">INDEX(F_Outputs_Prep!$B$4:$AI$174,MATCH(F_Outputs!$A16&amp;F_Outputs!$B16,F_Outputs_Prep!$I$4:$I$174,0),MATCH(F_Outputs!N$2,F_Outputs_Prep!$B$4:$AI$4,0))</f>
        <v>78</v>
      </c>
      <c r="O16" s="29">
        <f ca="1">INDEX(F_Outputs_Prep!$B$4:$AI$174,MATCH(F_Outputs!$A16&amp;F_Outputs!$B16,F_Outputs_Prep!$I$4:$I$174,0),MATCH(F_Outputs!O$2,F_Outputs_Prep!$B$4:$AI$4,0))</f>
        <v>70</v>
      </c>
      <c r="P16" s="29">
        <f ca="1">INDEX(F_Outputs_Prep!$B$4:$AI$174,MATCH(F_Outputs!$A16&amp;F_Outputs!$B16,F_Outputs_Prep!$I$4:$I$174,0),MATCH(F_Outputs!P$2,F_Outputs_Prep!$B$4:$AI$4,0))</f>
        <v>70</v>
      </c>
      <c r="Q16" s="29">
        <f ca="1">INDEX(F_Outputs_Prep!$B$4:$AI$174,MATCH(F_Outputs!$A16&amp;F_Outputs!$B16,F_Outputs_Prep!$I$4:$I$174,0),MATCH(F_Outputs!Q$2,F_Outputs_Prep!$B$4:$AI$4,0))</f>
        <v>69</v>
      </c>
      <c r="R16" s="29">
        <f ca="1">INDEX(F_Outputs_Prep!$B$4:$AI$174,MATCH(F_Outputs!$A16&amp;F_Outputs!$B16,F_Outputs_Prep!$I$4:$I$174,0),MATCH(F_Outputs!R$2,F_Outputs_Prep!$B$4:$AI$4,0))</f>
        <v>69</v>
      </c>
      <c r="S16" s="29">
        <f ca="1">INDEX(F_Outputs_Prep!$B$4:$AI$174,MATCH(F_Outputs!$A16&amp;F_Outputs!$B16,F_Outputs_Prep!$I$4:$I$174,0),MATCH(F_Outputs!S$2,F_Outputs_Prep!$B$4:$AI$4,0))</f>
        <v>68</v>
      </c>
    </row>
    <row r="17" spans="1:19" ht="15">
      <c r="A17" s="29" t="s">
        <v>110</v>
      </c>
      <c r="B17" s="29" t="s">
        <v>182</v>
      </c>
      <c r="C17" s="21" t="s">
        <v>295</v>
      </c>
      <c r="D17" s="29"/>
      <c r="E17" s="29"/>
      <c r="F17" s="29" t="str">
        <f ca="1">INDEX(F_Outputs_Prep!$B$4:$AI$174,MATCH(F_Outputs!$A17&amp;F_Outputs!$B17,F_Outputs_Prep!$I$4:$I$174,0),MATCH(F_Outputs!F$2,F_Outputs_Prep!$B$4:$AI$4,0))</f>
        <v>##BLANK</v>
      </c>
      <c r="G17" s="29" t="str">
        <f ca="1">INDEX(F_Outputs_Prep!$B$4:$AI$174,MATCH(F_Outputs!$A17&amp;F_Outputs!$B17,F_Outputs_Prep!$I$4:$I$174,0),MATCH(F_Outputs!G$2,F_Outputs_Prep!$B$4:$AI$4,0))</f>
        <v>##BLANK</v>
      </c>
      <c r="H17" s="29" t="str">
        <f ca="1">INDEX(F_Outputs_Prep!$B$4:$AI$174,MATCH(F_Outputs!$A17&amp;F_Outputs!$B17,F_Outputs_Prep!$I$4:$I$174,0),MATCH(F_Outputs!H$2,F_Outputs_Prep!$B$4:$AI$4,0))</f>
        <v>##BLANK</v>
      </c>
      <c r="I17" s="29" t="str">
        <f ca="1">INDEX(F_Outputs_Prep!$B$4:$AI$174,MATCH(F_Outputs!$A17&amp;F_Outputs!$B17,F_Outputs_Prep!$I$4:$I$174,0),MATCH(F_Outputs!I$2,F_Outputs_Prep!$B$4:$AI$4,0))</f>
        <v>##BLANK</v>
      </c>
      <c r="J17" s="29" t="str">
        <f ca="1">INDEX(F_Outputs_Prep!$B$4:$AI$174,MATCH(F_Outputs!$A17&amp;F_Outputs!$B17,F_Outputs_Prep!$I$4:$I$174,0),MATCH(F_Outputs!J$2,F_Outputs_Prep!$B$4:$AI$4,0))</f>
        <v>##BLANK</v>
      </c>
      <c r="K17" s="29" t="str">
        <f ca="1">INDEX(F_Outputs_Prep!$B$4:$AI$174,MATCH(F_Outputs!$A17&amp;F_Outputs!$B17,F_Outputs_Prep!$I$4:$I$174,0),MATCH(F_Outputs!K$2,F_Outputs_Prep!$B$4:$AI$4,0))</f>
        <v>##BLANK</v>
      </c>
      <c r="L17" s="29" t="str">
        <f ca="1">INDEX(F_Outputs_Prep!$B$4:$AI$174,MATCH(F_Outputs!$A17&amp;F_Outputs!$B17,F_Outputs_Prep!$I$4:$I$174,0),MATCH(F_Outputs!L$2,F_Outputs_Prep!$B$4:$AI$4,0))</f>
        <v>##BLANK</v>
      </c>
      <c r="M17" s="29" t="str">
        <f ca="1">INDEX(F_Outputs_Prep!$B$4:$AI$174,MATCH(F_Outputs!$A17&amp;F_Outputs!$B17,F_Outputs_Prep!$I$4:$I$174,0),MATCH(F_Outputs!M$2,F_Outputs_Prep!$B$4:$AI$4,0))</f>
        <v>##BLANK</v>
      </c>
      <c r="N17" s="98">
        <f ca="1">INDEX(F_Outputs_Prep!$B$4:$AI$174,MATCH(F_Outputs!$A17&amp;F_Outputs!$B17,F_Outputs_Prep!$I$4:$I$174,0),MATCH(F_Outputs!N$2,F_Outputs_Prep!$B$4:$AI$4,0))</f>
        <v>26.61</v>
      </c>
      <c r="O17" s="98">
        <f ca="1">INDEX(F_Outputs_Prep!$B$4:$AI$174,MATCH(F_Outputs!$A17&amp;F_Outputs!$B17,F_Outputs_Prep!$I$4:$I$174,0),MATCH(F_Outputs!O$2,F_Outputs_Prep!$B$4:$AI$4,0))</f>
        <v>25.01</v>
      </c>
      <c r="P17" s="98">
        <f ca="1">INDEX(F_Outputs_Prep!$B$4:$AI$174,MATCH(F_Outputs!$A17&amp;F_Outputs!$B17,F_Outputs_Prep!$I$4:$I$174,0),MATCH(F_Outputs!P$2,F_Outputs_Prep!$B$4:$AI$4,0))</f>
        <v>23.42</v>
      </c>
      <c r="Q17" s="98">
        <f ca="1">INDEX(F_Outputs_Prep!$B$4:$AI$174,MATCH(F_Outputs!$A17&amp;F_Outputs!$B17,F_Outputs_Prep!$I$4:$I$174,0),MATCH(F_Outputs!Q$2,F_Outputs_Prep!$B$4:$AI$4,0))</f>
        <v>21.82</v>
      </c>
      <c r="R17" s="98">
        <f ca="1">INDEX(F_Outputs_Prep!$B$4:$AI$174,MATCH(F_Outputs!$A17&amp;F_Outputs!$B17,F_Outputs_Prep!$I$4:$I$174,0),MATCH(F_Outputs!R$2,F_Outputs_Prep!$B$4:$AI$4,0))</f>
        <v>20.22</v>
      </c>
      <c r="S17" s="98">
        <f ca="1">INDEX(F_Outputs_Prep!$B$4:$AI$174,MATCH(F_Outputs!$A17&amp;F_Outputs!$B17,F_Outputs_Prep!$I$4:$I$174,0),MATCH(F_Outputs!S$2,F_Outputs_Prep!$B$4:$AI$4,0))</f>
        <v>18.63</v>
      </c>
    </row>
    <row r="18" spans="1:19" ht="15">
      <c r="A18" s="29" t="s">
        <v>110</v>
      </c>
      <c r="B18" s="29" t="s">
        <v>180</v>
      </c>
      <c r="C18" s="21" t="s">
        <v>296</v>
      </c>
      <c r="D18" s="29"/>
      <c r="E18" s="29"/>
      <c r="F18" s="29" t="str">
        <f ca="1">INDEX(F_Outputs_Prep!$B$4:$AI$174,MATCH(F_Outputs!$A18&amp;F_Outputs!$B18,F_Outputs_Prep!$I$4:$I$174,0),MATCH(F_Outputs!F$2,F_Outputs_Prep!$B$4:$AI$4,0))</f>
        <v>##BLANK</v>
      </c>
      <c r="G18" s="29" t="str">
        <f ca="1">INDEX(F_Outputs_Prep!$B$4:$AI$174,MATCH(F_Outputs!$A18&amp;F_Outputs!$B18,F_Outputs_Prep!$I$4:$I$174,0),MATCH(F_Outputs!G$2,F_Outputs_Prep!$B$4:$AI$4,0))</f>
        <v>##BLANK</v>
      </c>
      <c r="H18" s="29" t="str">
        <f ca="1">INDEX(F_Outputs_Prep!$B$4:$AI$174,MATCH(F_Outputs!$A18&amp;F_Outputs!$B18,F_Outputs_Prep!$I$4:$I$174,0),MATCH(F_Outputs!H$2,F_Outputs_Prep!$B$4:$AI$4,0))</f>
        <v>##BLANK</v>
      </c>
      <c r="I18" s="29" t="str">
        <f ca="1">INDEX(F_Outputs_Prep!$B$4:$AI$174,MATCH(F_Outputs!$A18&amp;F_Outputs!$B18,F_Outputs_Prep!$I$4:$I$174,0),MATCH(F_Outputs!I$2,F_Outputs_Prep!$B$4:$AI$4,0))</f>
        <v>##BLANK</v>
      </c>
      <c r="J18" s="29" t="str">
        <f ca="1">INDEX(F_Outputs_Prep!$B$4:$AI$174,MATCH(F_Outputs!$A18&amp;F_Outputs!$B18,F_Outputs_Prep!$I$4:$I$174,0),MATCH(F_Outputs!J$2,F_Outputs_Prep!$B$4:$AI$4,0))</f>
        <v>##BLANK</v>
      </c>
      <c r="K18" s="29" t="str">
        <f ca="1">INDEX(F_Outputs_Prep!$B$4:$AI$174,MATCH(F_Outputs!$A18&amp;F_Outputs!$B18,F_Outputs_Prep!$I$4:$I$174,0),MATCH(F_Outputs!K$2,F_Outputs_Prep!$B$4:$AI$4,0))</f>
        <v>##BLANK</v>
      </c>
      <c r="L18" s="29" t="str">
        <f ca="1">INDEX(F_Outputs_Prep!$B$4:$AI$174,MATCH(F_Outputs!$A18&amp;F_Outputs!$B18,F_Outputs_Prep!$I$4:$I$174,0),MATCH(F_Outputs!L$2,F_Outputs_Prep!$B$4:$AI$4,0))</f>
        <v>##BLANK</v>
      </c>
      <c r="M18" s="29" t="str">
        <f ca="1">INDEX(F_Outputs_Prep!$B$4:$AI$174,MATCH(F_Outputs!$A18&amp;F_Outputs!$B18,F_Outputs_Prep!$I$4:$I$174,0),MATCH(F_Outputs!M$2,F_Outputs_Prep!$B$4:$AI$4,0))</f>
        <v>##BLANK</v>
      </c>
      <c r="N18" s="29">
        <f ca="1">INDEX(F_Outputs_Prep!$B$4:$AI$174,MATCH(F_Outputs!$A18&amp;F_Outputs!$B18,F_Outputs_Prep!$I$4:$I$174,0),MATCH(F_Outputs!N$2,F_Outputs_Prep!$B$4:$AI$4,0))</f>
        <v>36249</v>
      </c>
      <c r="O18" s="29">
        <f ca="1">INDEX(F_Outputs_Prep!$B$4:$AI$174,MATCH(F_Outputs!$A18&amp;F_Outputs!$B18,F_Outputs_Prep!$I$4:$I$174,0),MATCH(F_Outputs!O$2,F_Outputs_Prep!$B$4:$AI$4,0))</f>
        <v>36249</v>
      </c>
      <c r="P18" s="29">
        <f ca="1">INDEX(F_Outputs_Prep!$B$4:$AI$174,MATCH(F_Outputs!$A18&amp;F_Outputs!$B18,F_Outputs_Prep!$I$4:$I$174,0),MATCH(F_Outputs!P$2,F_Outputs_Prep!$B$4:$AI$4,0))</f>
        <v>36249</v>
      </c>
      <c r="Q18" s="29">
        <f ca="1">INDEX(F_Outputs_Prep!$B$4:$AI$174,MATCH(F_Outputs!$A18&amp;F_Outputs!$B18,F_Outputs_Prep!$I$4:$I$174,0),MATCH(F_Outputs!Q$2,F_Outputs_Prep!$B$4:$AI$4,0))</f>
        <v>36249</v>
      </c>
      <c r="R18" s="29">
        <f ca="1">INDEX(F_Outputs_Prep!$B$4:$AI$174,MATCH(F_Outputs!$A18&amp;F_Outputs!$B18,F_Outputs_Prep!$I$4:$I$174,0),MATCH(F_Outputs!R$2,F_Outputs_Prep!$B$4:$AI$4,0))</f>
        <v>36249</v>
      </c>
      <c r="S18" s="29">
        <f ca="1">INDEX(F_Outputs_Prep!$B$4:$AI$174,MATCH(F_Outputs!$A18&amp;F_Outputs!$B18,F_Outputs_Prep!$I$4:$I$174,0),MATCH(F_Outputs!S$2,F_Outputs_Prep!$B$4:$AI$4,0))</f>
        <v>36249</v>
      </c>
    </row>
    <row r="19" spans="1:19" ht="15">
      <c r="A19" s="29" t="s">
        <v>110</v>
      </c>
      <c r="B19" s="29" t="s">
        <v>108</v>
      </c>
      <c r="C19" s="21" t="s">
        <v>297</v>
      </c>
      <c r="D19" s="29"/>
      <c r="E19" s="29"/>
      <c r="F19" s="29" t="str">
        <f ca="1">INDEX(F_Outputs_Prep!$B$4:$AI$174,MATCH(F_Outputs!$A19&amp;F_Outputs!$B19,F_Outputs_Prep!$I$4:$I$174,0),MATCH(F_Outputs!F$2,F_Outputs_Prep!$B$4:$AI$4,0))</f>
        <v>##BLANK</v>
      </c>
      <c r="G19" s="29" t="str">
        <f ca="1">INDEX(F_Outputs_Prep!$B$4:$AI$174,MATCH(F_Outputs!$A19&amp;F_Outputs!$B19,F_Outputs_Prep!$I$4:$I$174,0),MATCH(F_Outputs!G$2,F_Outputs_Prep!$B$4:$AI$4,0))</f>
        <v>##BLANK</v>
      </c>
      <c r="H19" s="29" t="str">
        <f ca="1">INDEX(F_Outputs_Prep!$B$4:$AI$174,MATCH(F_Outputs!$A19&amp;F_Outputs!$B19,F_Outputs_Prep!$I$4:$I$174,0),MATCH(F_Outputs!H$2,F_Outputs_Prep!$B$4:$AI$4,0))</f>
        <v>##BLANK</v>
      </c>
      <c r="I19" s="29" t="str">
        <f ca="1">INDEX(F_Outputs_Prep!$B$4:$AI$174,MATCH(F_Outputs!$A19&amp;F_Outputs!$B19,F_Outputs_Prep!$I$4:$I$174,0),MATCH(F_Outputs!I$2,F_Outputs_Prep!$B$4:$AI$4,0))</f>
        <v>##BLANK</v>
      </c>
      <c r="J19" s="29" t="str">
        <f ca="1">INDEX(F_Outputs_Prep!$B$4:$AI$174,MATCH(F_Outputs!$A19&amp;F_Outputs!$B19,F_Outputs_Prep!$I$4:$I$174,0),MATCH(F_Outputs!J$2,F_Outputs_Prep!$B$4:$AI$4,0))</f>
        <v>##BLANK</v>
      </c>
      <c r="K19" s="29" t="str">
        <f ca="1">INDEX(F_Outputs_Prep!$B$4:$AI$174,MATCH(F_Outputs!$A19&amp;F_Outputs!$B19,F_Outputs_Prep!$I$4:$I$174,0),MATCH(F_Outputs!K$2,F_Outputs_Prep!$B$4:$AI$4,0))</f>
        <v>##BLANK</v>
      </c>
      <c r="L19" s="29" t="str">
        <f ca="1">INDEX(F_Outputs_Prep!$B$4:$AI$174,MATCH(F_Outputs!$A19&amp;F_Outputs!$B19,F_Outputs_Prep!$I$4:$I$174,0),MATCH(F_Outputs!L$2,F_Outputs_Prep!$B$4:$AI$4,0))</f>
        <v>##BLANK</v>
      </c>
      <c r="M19" s="29" t="str">
        <f ca="1">INDEX(F_Outputs_Prep!$B$4:$AI$174,MATCH(F_Outputs!$A19&amp;F_Outputs!$B19,F_Outputs_Prep!$I$4:$I$174,0),MATCH(F_Outputs!M$2,F_Outputs_Prep!$B$4:$AI$4,0))</f>
        <v>##BLANK</v>
      </c>
      <c r="N19" s="29">
        <f ca="1">INDEX(F_Outputs_Prep!$B$4:$AI$174,MATCH(F_Outputs!$A19&amp;F_Outputs!$B19,F_Outputs_Prep!$I$4:$I$174,0),MATCH(F_Outputs!N$2,F_Outputs_Prep!$B$4:$AI$4,0))</f>
        <v>96</v>
      </c>
      <c r="O19" s="29">
        <f ca="1">INDEX(F_Outputs_Prep!$B$4:$AI$174,MATCH(F_Outputs!$A19&amp;F_Outputs!$B19,F_Outputs_Prep!$I$4:$I$174,0),MATCH(F_Outputs!O$2,F_Outputs_Prep!$B$4:$AI$4,0))</f>
        <v>91</v>
      </c>
      <c r="P19" s="29">
        <f ca="1">INDEX(F_Outputs_Prep!$B$4:$AI$174,MATCH(F_Outputs!$A19&amp;F_Outputs!$B19,F_Outputs_Prep!$I$4:$I$174,0),MATCH(F_Outputs!P$2,F_Outputs_Prep!$B$4:$AI$4,0))</f>
        <v>85</v>
      </c>
      <c r="Q19" s="29">
        <f ca="1">INDEX(F_Outputs_Prep!$B$4:$AI$174,MATCH(F_Outputs!$A19&amp;F_Outputs!$B19,F_Outputs_Prep!$I$4:$I$174,0),MATCH(F_Outputs!Q$2,F_Outputs_Prep!$B$4:$AI$4,0))</f>
        <v>79</v>
      </c>
      <c r="R19" s="29">
        <f ca="1">INDEX(F_Outputs_Prep!$B$4:$AI$174,MATCH(F_Outputs!$A19&amp;F_Outputs!$B19,F_Outputs_Prep!$I$4:$I$174,0),MATCH(F_Outputs!R$2,F_Outputs_Prep!$B$4:$AI$4,0))</f>
        <v>73</v>
      </c>
      <c r="S19" s="29">
        <f ca="1">INDEX(F_Outputs_Prep!$B$4:$AI$174,MATCH(F_Outputs!$A19&amp;F_Outputs!$B19,F_Outputs_Prep!$I$4:$I$174,0),MATCH(F_Outputs!S$2,F_Outputs_Prep!$B$4:$AI$4,0))</f>
        <v>68</v>
      </c>
    </row>
    <row r="20" spans="1:19">
      <c r="A20" s="29" t="s">
        <v>110</v>
      </c>
      <c r="B20" s="31" t="s">
        <v>298</v>
      </c>
      <c r="C20" s="29" t="s">
        <v>299</v>
      </c>
      <c r="D20" s="29" t="s">
        <v>300</v>
      </c>
      <c r="E20" s="29" t="s">
        <v>317</v>
      </c>
      <c r="F20" s="29" t="str">
        <f ca="1">INDEX(F_Outputs_Prep!$B$4:$AI$174,MATCH(F_Outputs!$A20&amp;F_Outputs!$B20,F_Outputs_Prep!$I$4:$I$174,0),MATCH(F_Outputs!F$2,F_Outputs_Prep!$B$4:$AI$4,0))</f>
        <v>[…]07/04/2026 09:48:12</v>
      </c>
      <c r="G20" s="29" t="str">
        <f ca="1">INDEX(F_Outputs_Prep!$B$4:$AI$174,MATCH(F_Outputs!$A20&amp;F_Outputs!$B20,F_Outputs_Prep!$I$4:$I$174,0),MATCH(F_Outputs!G$2,F_Outputs_Prep!$B$4:$AI$4,0))</f>
        <v>[…]07/04/2026 09:48:12</v>
      </c>
      <c r="H20" s="29" t="str">
        <f ca="1">INDEX(F_Outputs_Prep!$B$4:$AI$174,MATCH(F_Outputs!$A20&amp;F_Outputs!$B20,F_Outputs_Prep!$I$4:$I$174,0),MATCH(F_Outputs!H$2,F_Outputs_Prep!$B$4:$AI$4,0))</f>
        <v>[…]07/04/2026 09:48:12</v>
      </c>
      <c r="I20" s="29" t="str">
        <f ca="1">INDEX(F_Outputs_Prep!$B$4:$AI$174,MATCH(F_Outputs!$A20&amp;F_Outputs!$B20,F_Outputs_Prep!$I$4:$I$174,0),MATCH(F_Outputs!I$2,F_Outputs_Prep!$B$4:$AI$4,0))</f>
        <v>[…]07/04/2026 09:48:12</v>
      </c>
      <c r="J20" s="29" t="str">
        <f ca="1">INDEX(F_Outputs_Prep!$B$4:$AI$174,MATCH(F_Outputs!$A20&amp;F_Outputs!$B20,F_Outputs_Prep!$I$4:$I$174,0),MATCH(F_Outputs!J$2,F_Outputs_Prep!$B$4:$AI$4,0))</f>
        <v>[…]07/04/2026 09:48:12</v>
      </c>
      <c r="K20" s="29" t="str">
        <f ca="1">INDEX(F_Outputs_Prep!$B$4:$AI$174,MATCH(F_Outputs!$A20&amp;F_Outputs!$B20,F_Outputs_Prep!$I$4:$I$174,0),MATCH(F_Outputs!K$2,F_Outputs_Prep!$B$4:$AI$4,0))</f>
        <v>[…]07/04/2026 09:48:12</v>
      </c>
      <c r="L20" s="29" t="str">
        <f ca="1">INDEX(F_Outputs_Prep!$B$4:$AI$174,MATCH(F_Outputs!$A20&amp;F_Outputs!$B20,F_Outputs_Prep!$I$4:$I$174,0),MATCH(F_Outputs!L$2,F_Outputs_Prep!$B$4:$AI$4,0))</f>
        <v>[…]07/04/2026 09:48:12</v>
      </c>
      <c r="M20" s="29" t="str">
        <f ca="1">INDEX(F_Outputs_Prep!$B$4:$AI$174,MATCH(F_Outputs!$A20&amp;F_Outputs!$B20,F_Outputs_Prep!$I$4:$I$174,0),MATCH(F_Outputs!M$2,F_Outputs_Prep!$B$4:$AI$4,0))</f>
        <v>[…]07/04/2026 09:48:12</v>
      </c>
      <c r="N20" s="29" t="str">
        <f ca="1">INDEX(F_Outputs_Prep!$B$4:$AI$174,MATCH(F_Outputs!$A20&amp;F_Outputs!$B20,F_Outputs_Prep!$I$4:$I$174,0),MATCH(F_Outputs!N$2,F_Outputs_Prep!$B$4:$AI$4,0))</f>
        <v>[…]07/04/2026 09:48:12</v>
      </c>
      <c r="O20" s="29" t="str">
        <f ca="1">INDEX(F_Outputs_Prep!$B$4:$AI$174,MATCH(F_Outputs!$A20&amp;F_Outputs!$B20,F_Outputs_Prep!$I$4:$I$174,0),MATCH(F_Outputs!O$2,F_Outputs_Prep!$B$4:$AI$4,0))</f>
        <v>[…]07/04/2026 09:48:12</v>
      </c>
      <c r="P20" s="29" t="str">
        <f ca="1">INDEX(F_Outputs_Prep!$B$4:$AI$174,MATCH(F_Outputs!$A20&amp;F_Outputs!$B20,F_Outputs_Prep!$I$4:$I$174,0),MATCH(F_Outputs!P$2,F_Outputs_Prep!$B$4:$AI$4,0))</f>
        <v>[…]07/04/2026 09:48:12</v>
      </c>
      <c r="Q20" s="29" t="str">
        <f ca="1">INDEX(F_Outputs_Prep!$B$4:$AI$174,MATCH(F_Outputs!$A20&amp;F_Outputs!$B20,F_Outputs_Prep!$I$4:$I$174,0),MATCH(F_Outputs!Q$2,F_Outputs_Prep!$B$4:$AI$4,0))</f>
        <v>[…]07/04/2026 09:48:12</v>
      </c>
      <c r="R20" s="29" t="str">
        <f ca="1">INDEX(F_Outputs_Prep!$B$4:$AI$174,MATCH(F_Outputs!$A20&amp;F_Outputs!$B20,F_Outputs_Prep!$I$4:$I$174,0),MATCH(F_Outputs!R$2,F_Outputs_Prep!$B$4:$AI$4,0))</f>
        <v>[…]07/04/2026 09:48:12</v>
      </c>
      <c r="S20" s="29" t="str">
        <f ca="1">INDEX(F_Outputs_Prep!$B$4:$AI$174,MATCH(F_Outputs!$A20&amp;F_Outputs!$B20,F_Outputs_Prep!$I$4:$I$174,0),MATCH(F_Outputs!S$2,F_Outputs_Prep!$B$4:$AI$4,0))</f>
        <v>[…]07/04/2026 09:48:12</v>
      </c>
    </row>
    <row r="21" spans="1:19">
      <c r="A21" s="29" t="s">
        <v>110</v>
      </c>
      <c r="B21" s="31" t="s">
        <v>301</v>
      </c>
      <c r="C21" s="29" t="s">
        <v>302</v>
      </c>
      <c r="D21" s="29" t="s">
        <v>300</v>
      </c>
      <c r="E21" s="29" t="s">
        <v>317</v>
      </c>
      <c r="F21" s="29" t="e">
        <f ca="1">INDEX(F_Outputs_Prep!$B$4:$AI$174,MATCH(F_Outputs!$A21&amp;F_Outputs!$B21,F_Outputs_Prep!$I$4:$I$174,0),MATCH(F_Outputs!F$2,F_Outputs_Prep!$B$4:$AI$4,0))</f>
        <v>#VALUE!</v>
      </c>
      <c r="G21" s="29" t="e">
        <f ca="1">INDEX(F_Outputs_Prep!$B$4:$AI$174,MATCH(F_Outputs!$A21&amp;F_Outputs!$B21,F_Outputs_Prep!$I$4:$I$174,0),MATCH(F_Outputs!G$2,F_Outputs_Prep!$B$4:$AI$4,0))</f>
        <v>#VALUE!</v>
      </c>
      <c r="H21" s="29" t="e">
        <f ca="1">INDEX(F_Outputs_Prep!$B$4:$AI$174,MATCH(F_Outputs!$A21&amp;F_Outputs!$B21,F_Outputs_Prep!$I$4:$I$174,0),MATCH(F_Outputs!H$2,F_Outputs_Prep!$B$4:$AI$4,0))</f>
        <v>#VALUE!</v>
      </c>
      <c r="I21" s="29" t="e">
        <f ca="1">INDEX(F_Outputs_Prep!$B$4:$AI$174,MATCH(F_Outputs!$A21&amp;F_Outputs!$B21,F_Outputs_Prep!$I$4:$I$174,0),MATCH(F_Outputs!I$2,F_Outputs_Prep!$B$4:$AI$4,0))</f>
        <v>#VALUE!</v>
      </c>
      <c r="J21" s="29" t="e">
        <f ca="1">INDEX(F_Outputs_Prep!$B$4:$AI$174,MATCH(F_Outputs!$A21&amp;F_Outputs!$B21,F_Outputs_Prep!$I$4:$I$174,0),MATCH(F_Outputs!J$2,F_Outputs_Prep!$B$4:$AI$4,0))</f>
        <v>#VALUE!</v>
      </c>
      <c r="K21" s="29" t="e">
        <f ca="1">INDEX(F_Outputs_Prep!$B$4:$AI$174,MATCH(F_Outputs!$A21&amp;F_Outputs!$B21,F_Outputs_Prep!$I$4:$I$174,0),MATCH(F_Outputs!K$2,F_Outputs_Prep!$B$4:$AI$4,0))</f>
        <v>#VALUE!</v>
      </c>
      <c r="L21" s="29" t="e">
        <f ca="1">INDEX(F_Outputs_Prep!$B$4:$AI$174,MATCH(F_Outputs!$A21&amp;F_Outputs!$B21,F_Outputs_Prep!$I$4:$I$174,0),MATCH(F_Outputs!L$2,F_Outputs_Prep!$B$4:$AI$4,0))</f>
        <v>#VALUE!</v>
      </c>
      <c r="M21" s="29" t="e">
        <f ca="1">INDEX(F_Outputs_Prep!$B$4:$AI$174,MATCH(F_Outputs!$A21&amp;F_Outputs!$B21,F_Outputs_Prep!$I$4:$I$174,0),MATCH(F_Outputs!M$2,F_Outputs_Prep!$B$4:$AI$4,0))</f>
        <v>#VALUE!</v>
      </c>
      <c r="N21" s="29" t="e">
        <f ca="1">INDEX(F_Outputs_Prep!$B$4:$AI$174,MATCH(F_Outputs!$A21&amp;F_Outputs!$B21,F_Outputs_Prep!$I$4:$I$174,0),MATCH(F_Outputs!N$2,F_Outputs_Prep!$B$4:$AI$4,0))</f>
        <v>#VALUE!</v>
      </c>
      <c r="O21" s="29" t="e">
        <f ca="1">INDEX(F_Outputs_Prep!$B$4:$AI$174,MATCH(F_Outputs!$A21&amp;F_Outputs!$B21,F_Outputs_Prep!$I$4:$I$174,0),MATCH(F_Outputs!O$2,F_Outputs_Prep!$B$4:$AI$4,0))</f>
        <v>#VALUE!</v>
      </c>
      <c r="P21" s="29" t="e">
        <f ca="1">INDEX(F_Outputs_Prep!$B$4:$AI$174,MATCH(F_Outputs!$A21&amp;F_Outputs!$B21,F_Outputs_Prep!$I$4:$I$174,0),MATCH(F_Outputs!P$2,F_Outputs_Prep!$B$4:$AI$4,0))</f>
        <v>#VALUE!</v>
      </c>
      <c r="Q21" s="29" t="e">
        <f ca="1">INDEX(F_Outputs_Prep!$B$4:$AI$174,MATCH(F_Outputs!$A21&amp;F_Outputs!$B21,F_Outputs_Prep!$I$4:$I$174,0),MATCH(F_Outputs!Q$2,F_Outputs_Prep!$B$4:$AI$4,0))</f>
        <v>#VALUE!</v>
      </c>
      <c r="R21" s="29" t="e">
        <f ca="1">INDEX(F_Outputs_Prep!$B$4:$AI$174,MATCH(F_Outputs!$A21&amp;F_Outputs!$B21,F_Outputs_Prep!$I$4:$I$174,0),MATCH(F_Outputs!R$2,F_Outputs_Prep!$B$4:$AI$4,0))</f>
        <v>#VALUE!</v>
      </c>
      <c r="S21" s="29" t="e">
        <f ca="1">INDEX(F_Outputs_Prep!$B$4:$AI$174,MATCH(F_Outputs!$A21&amp;F_Outputs!$B21,F_Outputs_Prep!$I$4:$I$174,0),MATCH(F_Outputs!S$2,F_Outputs_Prep!$B$4:$AI$4,0))</f>
        <v>#VALUE!</v>
      </c>
    </row>
    <row r="22" spans="1:19">
      <c r="A22" s="29" t="s">
        <v>110</v>
      </c>
      <c r="B22" s="31" t="s">
        <v>303</v>
      </c>
      <c r="C22" s="29" t="s">
        <v>304</v>
      </c>
      <c r="D22" s="29" t="s">
        <v>300</v>
      </c>
      <c r="E22" s="29" t="s">
        <v>317</v>
      </c>
      <c r="F22" s="29" t="str">
        <f ca="1">INDEX(F_Outputs_Prep!$B$4:$AI$174,MATCH(F_Outputs!$A22&amp;F_Outputs!$B22,F_Outputs_Prep!$I$4:$I$174,0),MATCH(F_Outputs!F$2,F_Outputs_Prep!$B$4:$AI$4,0))</f>
        <v>NA</v>
      </c>
      <c r="G22" s="29" t="str">
        <f ca="1">INDEX(F_Outputs_Prep!$B$4:$AI$174,MATCH(F_Outputs!$A22&amp;F_Outputs!$B22,F_Outputs_Prep!$I$4:$I$174,0),MATCH(F_Outputs!G$2,F_Outputs_Prep!$B$4:$AI$4,0))</f>
        <v>NA</v>
      </c>
      <c r="H22" s="29" t="str">
        <f ca="1">INDEX(F_Outputs_Prep!$B$4:$AI$174,MATCH(F_Outputs!$A22&amp;F_Outputs!$B22,F_Outputs_Prep!$I$4:$I$174,0),MATCH(F_Outputs!H$2,F_Outputs_Prep!$B$4:$AI$4,0))</f>
        <v>NA</v>
      </c>
      <c r="I22" s="29" t="str">
        <f ca="1">INDEX(F_Outputs_Prep!$B$4:$AI$174,MATCH(F_Outputs!$A22&amp;F_Outputs!$B22,F_Outputs_Prep!$I$4:$I$174,0),MATCH(F_Outputs!I$2,F_Outputs_Prep!$B$4:$AI$4,0))</f>
        <v>NA</v>
      </c>
      <c r="J22" s="29" t="str">
        <f ca="1">INDEX(F_Outputs_Prep!$B$4:$AI$174,MATCH(F_Outputs!$A22&amp;F_Outputs!$B22,F_Outputs_Prep!$I$4:$I$174,0),MATCH(F_Outputs!J$2,F_Outputs_Prep!$B$4:$AI$4,0))</f>
        <v>NA</v>
      </c>
      <c r="K22" s="29" t="str">
        <f ca="1">INDEX(F_Outputs_Prep!$B$4:$AI$174,MATCH(F_Outputs!$A22&amp;F_Outputs!$B22,F_Outputs_Prep!$I$4:$I$174,0),MATCH(F_Outputs!K$2,F_Outputs_Prep!$B$4:$AI$4,0))</f>
        <v>NA</v>
      </c>
      <c r="L22" s="29" t="str">
        <f ca="1">INDEX(F_Outputs_Prep!$B$4:$AI$174,MATCH(F_Outputs!$A22&amp;F_Outputs!$B22,F_Outputs_Prep!$I$4:$I$174,0),MATCH(F_Outputs!L$2,F_Outputs_Prep!$B$4:$AI$4,0))</f>
        <v>NA</v>
      </c>
      <c r="M22" s="29" t="str">
        <f ca="1">INDEX(F_Outputs_Prep!$B$4:$AI$174,MATCH(F_Outputs!$A22&amp;F_Outputs!$B22,F_Outputs_Prep!$I$4:$I$174,0),MATCH(F_Outputs!M$2,F_Outputs_Prep!$B$4:$AI$4,0))</f>
        <v>NA</v>
      </c>
      <c r="N22" s="29" t="str">
        <f ca="1">INDEX(F_Outputs_Prep!$B$4:$AI$174,MATCH(F_Outputs!$A22&amp;F_Outputs!$B22,F_Outputs_Prep!$I$4:$I$174,0),MATCH(F_Outputs!N$2,F_Outputs_Prep!$B$4:$AI$4,0))</f>
        <v>NA</v>
      </c>
      <c r="O22" s="29" t="str">
        <f ca="1">INDEX(F_Outputs_Prep!$B$4:$AI$174,MATCH(F_Outputs!$A22&amp;F_Outputs!$B22,F_Outputs_Prep!$I$4:$I$174,0),MATCH(F_Outputs!O$2,F_Outputs_Prep!$B$4:$AI$4,0))</f>
        <v>NA</v>
      </c>
      <c r="P22" s="29" t="str">
        <f ca="1">INDEX(F_Outputs_Prep!$B$4:$AI$174,MATCH(F_Outputs!$A22&amp;F_Outputs!$B22,F_Outputs_Prep!$I$4:$I$174,0),MATCH(F_Outputs!P$2,F_Outputs_Prep!$B$4:$AI$4,0))</f>
        <v>NA</v>
      </c>
      <c r="Q22" s="29" t="str">
        <f ca="1">INDEX(F_Outputs_Prep!$B$4:$AI$174,MATCH(F_Outputs!$A22&amp;F_Outputs!$B22,F_Outputs_Prep!$I$4:$I$174,0),MATCH(F_Outputs!Q$2,F_Outputs_Prep!$B$4:$AI$4,0))</f>
        <v>NA</v>
      </c>
      <c r="R22" s="29" t="str">
        <f ca="1">INDEX(F_Outputs_Prep!$B$4:$AI$174,MATCH(F_Outputs!$A22&amp;F_Outputs!$B22,F_Outputs_Prep!$I$4:$I$174,0),MATCH(F_Outputs!R$2,F_Outputs_Prep!$B$4:$AI$4,0))</f>
        <v>NA</v>
      </c>
      <c r="S22" s="29" t="str">
        <f ca="1">INDEX(F_Outputs_Prep!$B$4:$AI$174,MATCH(F_Outputs!$A22&amp;F_Outputs!$B22,F_Outputs_Prep!$I$4:$I$174,0),MATCH(F_Outputs!S$2,F_Outputs_Prep!$B$4:$AI$4,0))</f>
        <v>NA</v>
      </c>
    </row>
    <row r="23" spans="1:19">
      <c r="A23" s="29" t="s">
        <v>110</v>
      </c>
      <c r="B23" s="31" t="s">
        <v>305</v>
      </c>
      <c r="C23" s="29" t="s">
        <v>306</v>
      </c>
      <c r="D23" s="29" t="s">
        <v>307</v>
      </c>
      <c r="E23" s="29" t="s">
        <v>317</v>
      </c>
      <c r="F23" s="29">
        <f ca="1">INDEX(F_Outputs_Prep!$B$4:$AI$174,MATCH(F_Outputs!$A23&amp;F_Outputs!$B23,F_Outputs_Prep!$I$4:$I$174,0),MATCH(F_Outputs!F$2,F_Outputs_Prep!$B$4:$AI$4,0))</f>
        <v>0</v>
      </c>
      <c r="G23" s="29">
        <f ca="1">INDEX(F_Outputs_Prep!$B$4:$AI$174,MATCH(F_Outputs!$A23&amp;F_Outputs!$B23,F_Outputs_Prep!$I$4:$I$174,0),MATCH(F_Outputs!G$2,F_Outputs_Prep!$B$4:$AI$4,0))</f>
        <v>0</v>
      </c>
      <c r="H23" s="29">
        <f ca="1">INDEX(F_Outputs_Prep!$B$4:$AI$174,MATCH(F_Outputs!$A23&amp;F_Outputs!$B23,F_Outputs_Prep!$I$4:$I$174,0),MATCH(F_Outputs!H$2,F_Outputs_Prep!$B$4:$AI$4,0))</f>
        <v>0</v>
      </c>
      <c r="I23" s="29">
        <f ca="1">INDEX(F_Outputs_Prep!$B$4:$AI$174,MATCH(F_Outputs!$A23&amp;F_Outputs!$B23,F_Outputs_Prep!$I$4:$I$174,0),MATCH(F_Outputs!I$2,F_Outputs_Prep!$B$4:$AI$4,0))</f>
        <v>0</v>
      </c>
      <c r="J23" s="29">
        <f ca="1">INDEX(F_Outputs_Prep!$B$4:$AI$174,MATCH(F_Outputs!$A23&amp;F_Outputs!$B23,F_Outputs_Prep!$I$4:$I$174,0),MATCH(F_Outputs!J$2,F_Outputs_Prep!$B$4:$AI$4,0))</f>
        <v>0</v>
      </c>
      <c r="K23" s="29">
        <f ca="1">INDEX(F_Outputs_Prep!$B$4:$AI$174,MATCH(F_Outputs!$A23&amp;F_Outputs!$B23,F_Outputs_Prep!$I$4:$I$174,0),MATCH(F_Outputs!K$2,F_Outputs_Prep!$B$4:$AI$4,0))</f>
        <v>0</v>
      </c>
      <c r="L23" s="29">
        <f ca="1">INDEX(F_Outputs_Prep!$B$4:$AI$174,MATCH(F_Outputs!$A23&amp;F_Outputs!$B23,F_Outputs_Prep!$I$4:$I$174,0),MATCH(F_Outputs!L$2,F_Outputs_Prep!$B$4:$AI$4,0))</f>
        <v>0</v>
      </c>
      <c r="M23" s="29">
        <f ca="1">INDEX(F_Outputs_Prep!$B$4:$AI$174,MATCH(F_Outputs!$A23&amp;F_Outputs!$B23,F_Outputs_Prep!$I$4:$I$174,0),MATCH(F_Outputs!M$2,F_Outputs_Prep!$B$4:$AI$4,0))</f>
        <v>0</v>
      </c>
      <c r="N23" s="29">
        <f ca="1">INDEX(F_Outputs_Prep!$B$4:$AI$174,MATCH(F_Outputs!$A23&amp;F_Outputs!$B23,F_Outputs_Prep!$I$4:$I$174,0),MATCH(F_Outputs!N$2,F_Outputs_Prep!$B$4:$AI$4,0))</f>
        <v>0</v>
      </c>
      <c r="O23" s="29">
        <f ca="1">INDEX(F_Outputs_Prep!$B$4:$AI$174,MATCH(F_Outputs!$A23&amp;F_Outputs!$B23,F_Outputs_Prep!$I$4:$I$174,0),MATCH(F_Outputs!O$2,F_Outputs_Prep!$B$4:$AI$4,0))</f>
        <v>0</v>
      </c>
      <c r="P23" s="29">
        <f ca="1">INDEX(F_Outputs_Prep!$B$4:$AI$174,MATCH(F_Outputs!$A23&amp;F_Outputs!$B23,F_Outputs_Prep!$I$4:$I$174,0),MATCH(F_Outputs!P$2,F_Outputs_Prep!$B$4:$AI$4,0))</f>
        <v>0</v>
      </c>
      <c r="Q23" s="29">
        <f ca="1">INDEX(F_Outputs_Prep!$B$4:$AI$174,MATCH(F_Outputs!$A23&amp;F_Outputs!$B23,F_Outputs_Prep!$I$4:$I$174,0),MATCH(F_Outputs!Q$2,F_Outputs_Prep!$B$4:$AI$4,0))</f>
        <v>0</v>
      </c>
      <c r="R23" s="29">
        <f ca="1">INDEX(F_Outputs_Prep!$B$4:$AI$174,MATCH(F_Outputs!$A23&amp;F_Outputs!$B23,F_Outputs_Prep!$I$4:$I$174,0),MATCH(F_Outputs!R$2,F_Outputs_Prep!$B$4:$AI$4,0))</f>
        <v>0</v>
      </c>
      <c r="S23" s="29">
        <f ca="1">INDEX(F_Outputs_Prep!$B$4:$AI$174,MATCH(F_Outputs!$A23&amp;F_Outputs!$B23,F_Outputs_Prep!$I$4:$I$174,0),MATCH(F_Outputs!S$2,F_Outputs_Prep!$B$4:$AI$4,0))</f>
        <v>0</v>
      </c>
    </row>
    <row r="24" spans="1:19">
      <c r="A24" s="29" t="s">
        <v>111</v>
      </c>
      <c r="B24" s="29" t="s">
        <v>210</v>
      </c>
      <c r="C24" s="29" t="s">
        <v>292</v>
      </c>
      <c r="D24" s="29" t="s">
        <v>83</v>
      </c>
      <c r="E24" s="29" t="s">
        <v>317</v>
      </c>
      <c r="F24" s="29">
        <f ca="1">INDEX(F_Outputs_Prep!$B$4:$AI$174,MATCH(F_Outputs!$A24&amp;F_Outputs!$B24,F_Outputs_Prep!$I$4:$I$174,0),MATCH(F_Outputs!F$2,F_Outputs_Prep!$B$4:$AI$4,0))</f>
        <v>159.36000000000001</v>
      </c>
      <c r="G24" s="29">
        <f ca="1">INDEX(F_Outputs_Prep!$B$4:$AI$174,MATCH(F_Outputs!$A24&amp;F_Outputs!$B24,F_Outputs_Prep!$I$4:$I$174,0),MATCH(F_Outputs!G$2,F_Outputs_Prep!$B$4:$AI$4,0))</f>
        <v>120.97</v>
      </c>
      <c r="H24" s="29">
        <f ca="1">INDEX(F_Outputs_Prep!$B$4:$AI$174,MATCH(F_Outputs!$A24&amp;F_Outputs!$B24,F_Outputs_Prep!$I$4:$I$174,0),MATCH(F_Outputs!H$2,F_Outputs_Prep!$B$4:$AI$4,0))</f>
        <v>80.650000000000006</v>
      </c>
      <c r="I24" s="29">
        <f ca="1">INDEX(F_Outputs_Prep!$B$4:$AI$174,MATCH(F_Outputs!$A24&amp;F_Outputs!$B24,F_Outputs_Prep!$I$4:$I$174,0),MATCH(F_Outputs!I$2,F_Outputs_Prep!$B$4:$AI$4,0))</f>
        <v>40.32</v>
      </c>
      <c r="J24" s="29">
        <f ca="1">INDEX(F_Outputs_Prep!$B$4:$AI$174,MATCH(F_Outputs!$A24&amp;F_Outputs!$B24,F_Outputs_Prep!$I$4:$I$174,0),MATCH(F_Outputs!J$2,F_Outputs_Prep!$B$4:$AI$4,0))</f>
        <v>100.81</v>
      </c>
      <c r="K24" s="29">
        <f ca="1">INDEX(F_Outputs_Prep!$B$4:$AI$174,MATCH(F_Outputs!$A24&amp;F_Outputs!$B24,F_Outputs_Prep!$I$4:$I$174,0),MATCH(F_Outputs!K$2,F_Outputs_Prep!$B$4:$AI$4,0))</f>
        <v>39.840000000000003</v>
      </c>
      <c r="L24" s="29">
        <f ca="1">INDEX(F_Outputs_Prep!$B$4:$AI$174,MATCH(F_Outputs!$A24&amp;F_Outputs!$B24,F_Outputs_Prep!$I$4:$I$174,0),MATCH(F_Outputs!L$2,F_Outputs_Prep!$B$4:$AI$4,0))</f>
        <v>39.840000000000003</v>
      </c>
      <c r="M24" s="29">
        <f ca="1">INDEX(F_Outputs_Prep!$B$4:$AI$174,MATCH(F_Outputs!$A24&amp;F_Outputs!$B24,F_Outputs_Prep!$I$4:$I$174,0),MATCH(F_Outputs!M$2,F_Outputs_Prep!$B$4:$AI$4,0))</f>
        <v>19.920000000000002</v>
      </c>
      <c r="N24" s="29">
        <f ca="1">INDEX(F_Outputs_Prep!$B$4:$AI$174,MATCH(F_Outputs!$A24&amp;F_Outputs!$B24,F_Outputs_Prep!$I$4:$I$174,0),MATCH(F_Outputs!N$2,F_Outputs_Prep!$B$4:$AI$4,0))</f>
        <v>39.840000000000003</v>
      </c>
      <c r="O24" s="29">
        <f ca="1">INDEX(F_Outputs_Prep!$B$4:$AI$174,MATCH(F_Outputs!$A24&amp;F_Outputs!$B24,F_Outputs_Prep!$I$4:$I$174,0),MATCH(F_Outputs!O$2,F_Outputs_Prep!$B$4:$AI$4,0))</f>
        <v>79.680000000000007</v>
      </c>
      <c r="P24" s="29">
        <f ca="1">INDEX(F_Outputs_Prep!$B$4:$AI$174,MATCH(F_Outputs!$A24&amp;F_Outputs!$B24,F_Outputs_Prep!$I$4:$I$174,0),MATCH(F_Outputs!P$2,F_Outputs_Prep!$B$4:$AI$4,0))</f>
        <v>79.680000000000007</v>
      </c>
      <c r="Q24" s="29">
        <f ca="1">INDEX(F_Outputs_Prep!$B$4:$AI$174,MATCH(F_Outputs!$A24&amp;F_Outputs!$B24,F_Outputs_Prep!$I$4:$I$174,0),MATCH(F_Outputs!Q$2,F_Outputs_Prep!$B$4:$AI$4,0))</f>
        <v>79.680000000000007</v>
      </c>
      <c r="R24" s="29">
        <f ca="1">INDEX(F_Outputs_Prep!$B$4:$AI$174,MATCH(F_Outputs!$A24&amp;F_Outputs!$B24,F_Outputs_Prep!$I$4:$I$174,0),MATCH(F_Outputs!R$2,F_Outputs_Prep!$B$4:$AI$4,0))</f>
        <v>79.680000000000007</v>
      </c>
      <c r="S24" s="29">
        <f ca="1">INDEX(F_Outputs_Prep!$B$4:$AI$174,MATCH(F_Outputs!$A24&amp;F_Outputs!$B24,F_Outputs_Prep!$I$4:$I$174,0),MATCH(F_Outputs!S$2,F_Outputs_Prep!$B$4:$AI$4,0))</f>
        <v>79.680000000000007</v>
      </c>
    </row>
    <row r="25" spans="1:19" ht="15">
      <c r="A25" s="29" t="s">
        <v>111</v>
      </c>
      <c r="B25" s="29" t="s">
        <v>286</v>
      </c>
      <c r="C25" s="21" t="s">
        <v>293</v>
      </c>
      <c r="D25" s="29" t="s">
        <v>103</v>
      </c>
      <c r="E25" s="29" t="s">
        <v>317</v>
      </c>
      <c r="F25" s="29">
        <f ca="1">INDEX(F_Outputs_Prep!$B$4:$AI$174,MATCH(F_Outputs!$A25&amp;F_Outputs!$B25,F_Outputs_Prep!$I$4:$I$174,0),MATCH(F_Outputs!F$2,F_Outputs_Prep!$B$4:$AI$4,0))</f>
        <v>496</v>
      </c>
      <c r="G25" s="29">
        <f ca="1">INDEX(F_Outputs_Prep!$B$4:$AI$174,MATCH(F_Outputs!$A25&amp;F_Outputs!$B25,F_Outputs_Prep!$I$4:$I$174,0),MATCH(F_Outputs!G$2,F_Outputs_Prep!$B$4:$AI$4,0))</f>
        <v>496</v>
      </c>
      <c r="H25" s="29">
        <f ca="1">INDEX(F_Outputs_Prep!$B$4:$AI$174,MATCH(F_Outputs!$A25&amp;F_Outputs!$B25,F_Outputs_Prep!$I$4:$I$174,0),MATCH(F_Outputs!H$2,F_Outputs_Prep!$B$4:$AI$4,0))</f>
        <v>496</v>
      </c>
      <c r="I25" s="29">
        <f ca="1">INDEX(F_Outputs_Prep!$B$4:$AI$174,MATCH(F_Outputs!$A25&amp;F_Outputs!$B25,F_Outputs_Prep!$I$4:$I$174,0),MATCH(F_Outputs!I$2,F_Outputs_Prep!$B$4:$AI$4,0))</f>
        <v>496</v>
      </c>
      <c r="J25" s="29">
        <f ca="1">INDEX(F_Outputs_Prep!$B$4:$AI$174,MATCH(F_Outputs!$A25&amp;F_Outputs!$B25,F_Outputs_Prep!$I$4:$I$174,0),MATCH(F_Outputs!J$2,F_Outputs_Prep!$B$4:$AI$4,0))</f>
        <v>496</v>
      </c>
      <c r="K25" s="29">
        <f ca="1">INDEX(F_Outputs_Prep!$B$4:$AI$174,MATCH(F_Outputs!$A25&amp;F_Outputs!$B25,F_Outputs_Prep!$I$4:$I$174,0),MATCH(F_Outputs!K$2,F_Outputs_Prep!$B$4:$AI$4,0))</f>
        <v>496</v>
      </c>
      <c r="L25" s="29">
        <f ca="1">INDEX(F_Outputs_Prep!$B$4:$AI$174,MATCH(F_Outputs!$A25&amp;F_Outputs!$B25,F_Outputs_Prep!$I$4:$I$174,0),MATCH(F_Outputs!L$2,F_Outputs_Prep!$B$4:$AI$4,0))</f>
        <v>496</v>
      </c>
      <c r="M25" s="29">
        <f ca="1">INDEX(F_Outputs_Prep!$B$4:$AI$174,MATCH(F_Outputs!$A25&amp;F_Outputs!$B25,F_Outputs_Prep!$I$4:$I$174,0),MATCH(F_Outputs!M$2,F_Outputs_Prep!$B$4:$AI$4,0))</f>
        <v>496</v>
      </c>
      <c r="N25" s="29">
        <f ca="1">INDEX(F_Outputs_Prep!$B$4:$AI$174,MATCH(F_Outputs!$A25&amp;F_Outputs!$B25,F_Outputs_Prep!$I$4:$I$174,0),MATCH(F_Outputs!N$2,F_Outputs_Prep!$B$4:$AI$4,0))</f>
        <v>496</v>
      </c>
      <c r="O25" s="29">
        <f ca="1">INDEX(F_Outputs_Prep!$B$4:$AI$174,MATCH(F_Outputs!$A25&amp;F_Outputs!$B25,F_Outputs_Prep!$I$4:$I$174,0),MATCH(F_Outputs!O$2,F_Outputs_Prep!$B$4:$AI$4,0))</f>
        <v>496</v>
      </c>
      <c r="P25" s="29">
        <f ca="1">INDEX(F_Outputs_Prep!$B$4:$AI$174,MATCH(F_Outputs!$A25&amp;F_Outputs!$B25,F_Outputs_Prep!$I$4:$I$174,0),MATCH(F_Outputs!P$2,F_Outputs_Prep!$B$4:$AI$4,0))</f>
        <v>496</v>
      </c>
      <c r="Q25" s="29">
        <f ca="1">INDEX(F_Outputs_Prep!$B$4:$AI$174,MATCH(F_Outputs!$A25&amp;F_Outputs!$B25,F_Outputs_Prep!$I$4:$I$174,0),MATCH(F_Outputs!Q$2,F_Outputs_Prep!$B$4:$AI$4,0))</f>
        <v>496</v>
      </c>
      <c r="R25" s="29">
        <f ca="1">INDEX(F_Outputs_Prep!$B$4:$AI$174,MATCH(F_Outputs!$A25&amp;F_Outputs!$B25,F_Outputs_Prep!$I$4:$I$174,0),MATCH(F_Outputs!R$2,F_Outputs_Prep!$B$4:$AI$4,0))</f>
        <v>496</v>
      </c>
      <c r="S25" s="29">
        <f ca="1">INDEX(F_Outputs_Prep!$B$4:$AI$174,MATCH(F_Outputs!$A25&amp;F_Outputs!$B25,F_Outputs_Prep!$I$4:$I$174,0),MATCH(F_Outputs!S$2,F_Outputs_Prep!$B$4:$AI$4,0))</f>
        <v>496</v>
      </c>
    </row>
    <row r="26" spans="1:19" ht="15">
      <c r="A26" s="29" t="s">
        <v>111</v>
      </c>
      <c r="B26" s="29" t="s">
        <v>289</v>
      </c>
      <c r="C26" s="21" t="s">
        <v>294</v>
      </c>
      <c r="D26" s="29" t="s">
        <v>83</v>
      </c>
      <c r="E26" s="29" t="s">
        <v>317</v>
      </c>
      <c r="F26" s="29">
        <f ca="1">INDEX(F_Outputs_Prep!$B$4:$AI$174,MATCH(F_Outputs!$A26&amp;F_Outputs!$B26,F_Outputs_Prep!$I$4:$I$174,0),MATCH(F_Outputs!F$2,F_Outputs_Prep!$B$4:$AI$4,0))</f>
        <v>8</v>
      </c>
      <c r="G26" s="29">
        <f ca="1">INDEX(F_Outputs_Prep!$B$4:$AI$174,MATCH(F_Outputs!$A26&amp;F_Outputs!$B26,F_Outputs_Prep!$I$4:$I$174,0),MATCH(F_Outputs!G$2,F_Outputs_Prep!$B$4:$AI$4,0))</f>
        <v>6</v>
      </c>
      <c r="H26" s="29">
        <f ca="1">INDEX(F_Outputs_Prep!$B$4:$AI$174,MATCH(F_Outputs!$A26&amp;F_Outputs!$B26,F_Outputs_Prep!$I$4:$I$174,0),MATCH(F_Outputs!H$2,F_Outputs_Prep!$B$4:$AI$4,0))</f>
        <v>4</v>
      </c>
      <c r="I26" s="29">
        <f ca="1">INDEX(F_Outputs_Prep!$B$4:$AI$174,MATCH(F_Outputs!$A26&amp;F_Outputs!$B26,F_Outputs_Prep!$I$4:$I$174,0),MATCH(F_Outputs!I$2,F_Outputs_Prep!$B$4:$AI$4,0))</f>
        <v>2</v>
      </c>
      <c r="J26" s="29">
        <f ca="1">INDEX(F_Outputs_Prep!$B$4:$AI$174,MATCH(F_Outputs!$A26&amp;F_Outputs!$B26,F_Outputs_Prep!$I$4:$I$174,0),MATCH(F_Outputs!J$2,F_Outputs_Prep!$B$4:$AI$4,0))</f>
        <v>5</v>
      </c>
      <c r="K26" s="29">
        <f ca="1">INDEX(F_Outputs_Prep!$B$4:$AI$174,MATCH(F_Outputs!$A26&amp;F_Outputs!$B26,F_Outputs_Prep!$I$4:$I$174,0),MATCH(F_Outputs!K$2,F_Outputs_Prep!$B$4:$AI$4,0))</f>
        <v>2</v>
      </c>
      <c r="L26" s="29">
        <f ca="1">INDEX(F_Outputs_Prep!$B$4:$AI$174,MATCH(F_Outputs!$A26&amp;F_Outputs!$B26,F_Outputs_Prep!$I$4:$I$174,0),MATCH(F_Outputs!L$2,F_Outputs_Prep!$B$4:$AI$4,0))</f>
        <v>2</v>
      </c>
      <c r="M26" s="29">
        <f ca="1">INDEX(F_Outputs_Prep!$B$4:$AI$174,MATCH(F_Outputs!$A26&amp;F_Outputs!$B26,F_Outputs_Prep!$I$4:$I$174,0),MATCH(F_Outputs!M$2,F_Outputs_Prep!$B$4:$AI$4,0))</f>
        <v>1</v>
      </c>
      <c r="N26" s="29">
        <f ca="1">INDEX(F_Outputs_Prep!$B$4:$AI$174,MATCH(F_Outputs!$A26&amp;F_Outputs!$B26,F_Outputs_Prep!$I$4:$I$174,0),MATCH(F_Outputs!N$2,F_Outputs_Prep!$B$4:$AI$4,0))</f>
        <v>2</v>
      </c>
      <c r="O26" s="29">
        <f ca="1">INDEX(F_Outputs_Prep!$B$4:$AI$174,MATCH(F_Outputs!$A26&amp;F_Outputs!$B26,F_Outputs_Prep!$I$4:$I$174,0),MATCH(F_Outputs!O$2,F_Outputs_Prep!$B$4:$AI$4,0))</f>
        <v>4</v>
      </c>
      <c r="P26" s="29">
        <f ca="1">INDEX(F_Outputs_Prep!$B$4:$AI$174,MATCH(F_Outputs!$A26&amp;F_Outputs!$B26,F_Outputs_Prep!$I$4:$I$174,0),MATCH(F_Outputs!P$2,F_Outputs_Prep!$B$4:$AI$4,0))</f>
        <v>4</v>
      </c>
      <c r="Q26" s="29">
        <f ca="1">INDEX(F_Outputs_Prep!$B$4:$AI$174,MATCH(F_Outputs!$A26&amp;F_Outputs!$B26,F_Outputs_Prep!$I$4:$I$174,0),MATCH(F_Outputs!Q$2,F_Outputs_Prep!$B$4:$AI$4,0))</f>
        <v>4</v>
      </c>
      <c r="R26" s="29">
        <f ca="1">INDEX(F_Outputs_Prep!$B$4:$AI$174,MATCH(F_Outputs!$A26&amp;F_Outputs!$B26,F_Outputs_Prep!$I$4:$I$174,0),MATCH(F_Outputs!R$2,F_Outputs_Prep!$B$4:$AI$4,0))</f>
        <v>4</v>
      </c>
      <c r="S26" s="29">
        <f ca="1">INDEX(F_Outputs_Prep!$B$4:$AI$174,MATCH(F_Outputs!$A26&amp;F_Outputs!$B26,F_Outputs_Prep!$I$4:$I$174,0),MATCH(F_Outputs!S$2,F_Outputs_Prep!$B$4:$AI$4,0))</f>
        <v>4</v>
      </c>
    </row>
    <row r="27" spans="1:19" ht="15">
      <c r="A27" s="29" t="s">
        <v>111</v>
      </c>
      <c r="B27" s="29" t="s">
        <v>182</v>
      </c>
      <c r="C27" s="21" t="s">
        <v>295</v>
      </c>
      <c r="D27" s="29"/>
      <c r="E27" s="29"/>
      <c r="F27" s="29" t="str">
        <f ca="1">INDEX(F_Outputs_Prep!$B$4:$AI$174,MATCH(F_Outputs!$A27&amp;F_Outputs!$B27,F_Outputs_Prep!$I$4:$I$174,0),MATCH(F_Outputs!F$2,F_Outputs_Prep!$B$4:$AI$4,0))</f>
        <v>##BLANK</v>
      </c>
      <c r="G27" s="29" t="str">
        <f ca="1">INDEX(F_Outputs_Prep!$B$4:$AI$174,MATCH(F_Outputs!$A27&amp;F_Outputs!$B27,F_Outputs_Prep!$I$4:$I$174,0),MATCH(F_Outputs!G$2,F_Outputs_Prep!$B$4:$AI$4,0))</f>
        <v>##BLANK</v>
      </c>
      <c r="H27" s="29" t="str">
        <f ca="1">INDEX(F_Outputs_Prep!$B$4:$AI$174,MATCH(F_Outputs!$A27&amp;F_Outputs!$B27,F_Outputs_Prep!$I$4:$I$174,0),MATCH(F_Outputs!H$2,F_Outputs_Prep!$B$4:$AI$4,0))</f>
        <v>##BLANK</v>
      </c>
      <c r="I27" s="29" t="str">
        <f ca="1">INDEX(F_Outputs_Prep!$B$4:$AI$174,MATCH(F_Outputs!$A27&amp;F_Outputs!$B27,F_Outputs_Prep!$I$4:$I$174,0),MATCH(F_Outputs!I$2,F_Outputs_Prep!$B$4:$AI$4,0))</f>
        <v>##BLANK</v>
      </c>
      <c r="J27" s="29" t="str">
        <f ca="1">INDEX(F_Outputs_Prep!$B$4:$AI$174,MATCH(F_Outputs!$A27&amp;F_Outputs!$B27,F_Outputs_Prep!$I$4:$I$174,0),MATCH(F_Outputs!J$2,F_Outputs_Prep!$B$4:$AI$4,0))</f>
        <v>##BLANK</v>
      </c>
      <c r="K27" s="29" t="str">
        <f ca="1">INDEX(F_Outputs_Prep!$B$4:$AI$174,MATCH(F_Outputs!$A27&amp;F_Outputs!$B27,F_Outputs_Prep!$I$4:$I$174,0),MATCH(F_Outputs!K$2,F_Outputs_Prep!$B$4:$AI$4,0))</f>
        <v>##BLANK</v>
      </c>
      <c r="L27" s="29" t="str">
        <f ca="1">INDEX(F_Outputs_Prep!$B$4:$AI$174,MATCH(F_Outputs!$A27&amp;F_Outputs!$B27,F_Outputs_Prep!$I$4:$I$174,0),MATCH(F_Outputs!L$2,F_Outputs_Prep!$B$4:$AI$4,0))</f>
        <v>##BLANK</v>
      </c>
      <c r="M27" s="29" t="str">
        <f ca="1">INDEX(F_Outputs_Prep!$B$4:$AI$174,MATCH(F_Outputs!$A27&amp;F_Outputs!$B27,F_Outputs_Prep!$I$4:$I$174,0),MATCH(F_Outputs!M$2,F_Outputs_Prep!$B$4:$AI$4,0))</f>
        <v>##BLANK</v>
      </c>
      <c r="N27" s="98">
        <f ca="1">INDEX(F_Outputs_Prep!$B$4:$AI$174,MATCH(F_Outputs!$A27&amp;F_Outputs!$B27,F_Outputs_Prep!$I$4:$I$174,0),MATCH(F_Outputs!N$2,F_Outputs_Prep!$B$4:$AI$4,0))</f>
        <v>60.48</v>
      </c>
      <c r="O27" s="98">
        <f ca="1">INDEX(F_Outputs_Prep!$B$4:$AI$174,MATCH(F_Outputs!$A27&amp;F_Outputs!$B27,F_Outputs_Prep!$I$4:$I$174,0),MATCH(F_Outputs!O$2,F_Outputs_Prep!$B$4:$AI$4,0))</f>
        <v>60.48</v>
      </c>
      <c r="P27" s="98">
        <f ca="1">INDEX(F_Outputs_Prep!$B$4:$AI$174,MATCH(F_Outputs!$A27&amp;F_Outputs!$B27,F_Outputs_Prep!$I$4:$I$174,0),MATCH(F_Outputs!P$2,F_Outputs_Prep!$B$4:$AI$4,0))</f>
        <v>60.48</v>
      </c>
      <c r="Q27" s="98">
        <f ca="1">INDEX(F_Outputs_Prep!$B$4:$AI$174,MATCH(F_Outputs!$A27&amp;F_Outputs!$B27,F_Outputs_Prep!$I$4:$I$174,0),MATCH(F_Outputs!Q$2,F_Outputs_Prep!$B$4:$AI$4,0))</f>
        <v>60.48</v>
      </c>
      <c r="R27" s="98">
        <f ca="1">INDEX(F_Outputs_Prep!$B$4:$AI$174,MATCH(F_Outputs!$A27&amp;F_Outputs!$B27,F_Outputs_Prep!$I$4:$I$174,0),MATCH(F_Outputs!R$2,F_Outputs_Prep!$B$4:$AI$4,0))</f>
        <v>60.48</v>
      </c>
      <c r="S27" s="98">
        <f ca="1">INDEX(F_Outputs_Prep!$B$4:$AI$174,MATCH(F_Outputs!$A27&amp;F_Outputs!$B27,F_Outputs_Prep!$I$4:$I$174,0),MATCH(F_Outputs!S$2,F_Outputs_Prep!$B$4:$AI$4,0))</f>
        <v>60.48</v>
      </c>
    </row>
    <row r="28" spans="1:19" ht="15">
      <c r="A28" s="29" t="s">
        <v>111</v>
      </c>
      <c r="B28" s="29" t="s">
        <v>180</v>
      </c>
      <c r="C28" s="21" t="s">
        <v>296</v>
      </c>
      <c r="D28" s="29"/>
      <c r="E28" s="29"/>
      <c r="F28" s="29" t="str">
        <f ca="1">INDEX(F_Outputs_Prep!$B$4:$AI$174,MATCH(F_Outputs!$A28&amp;F_Outputs!$B28,F_Outputs_Prep!$I$4:$I$174,0),MATCH(F_Outputs!F$2,F_Outputs_Prep!$B$4:$AI$4,0))</f>
        <v>##BLANK</v>
      </c>
      <c r="G28" s="29" t="str">
        <f ca="1">INDEX(F_Outputs_Prep!$B$4:$AI$174,MATCH(F_Outputs!$A28&amp;F_Outputs!$B28,F_Outputs_Prep!$I$4:$I$174,0),MATCH(F_Outputs!G$2,F_Outputs_Prep!$B$4:$AI$4,0))</f>
        <v>##BLANK</v>
      </c>
      <c r="H28" s="29" t="str">
        <f ca="1">INDEX(F_Outputs_Prep!$B$4:$AI$174,MATCH(F_Outputs!$A28&amp;F_Outputs!$B28,F_Outputs_Prep!$I$4:$I$174,0),MATCH(F_Outputs!H$2,F_Outputs_Prep!$B$4:$AI$4,0))</f>
        <v>##BLANK</v>
      </c>
      <c r="I28" s="29" t="str">
        <f ca="1">INDEX(F_Outputs_Prep!$B$4:$AI$174,MATCH(F_Outputs!$A28&amp;F_Outputs!$B28,F_Outputs_Prep!$I$4:$I$174,0),MATCH(F_Outputs!I$2,F_Outputs_Prep!$B$4:$AI$4,0))</f>
        <v>##BLANK</v>
      </c>
      <c r="J28" s="29" t="str">
        <f ca="1">INDEX(F_Outputs_Prep!$B$4:$AI$174,MATCH(F_Outputs!$A28&amp;F_Outputs!$B28,F_Outputs_Prep!$I$4:$I$174,0),MATCH(F_Outputs!J$2,F_Outputs_Prep!$B$4:$AI$4,0))</f>
        <v>##BLANK</v>
      </c>
      <c r="K28" s="29" t="str">
        <f ca="1">INDEX(F_Outputs_Prep!$B$4:$AI$174,MATCH(F_Outputs!$A28&amp;F_Outputs!$B28,F_Outputs_Prep!$I$4:$I$174,0),MATCH(F_Outputs!K$2,F_Outputs_Prep!$B$4:$AI$4,0))</f>
        <v>##BLANK</v>
      </c>
      <c r="L28" s="29" t="str">
        <f ca="1">INDEX(F_Outputs_Prep!$B$4:$AI$174,MATCH(F_Outputs!$A28&amp;F_Outputs!$B28,F_Outputs_Prep!$I$4:$I$174,0),MATCH(F_Outputs!L$2,F_Outputs_Prep!$B$4:$AI$4,0))</f>
        <v>##BLANK</v>
      </c>
      <c r="M28" s="29" t="str">
        <f ca="1">INDEX(F_Outputs_Prep!$B$4:$AI$174,MATCH(F_Outputs!$A28&amp;F_Outputs!$B28,F_Outputs_Prep!$I$4:$I$174,0),MATCH(F_Outputs!M$2,F_Outputs_Prep!$B$4:$AI$4,0))</f>
        <v>##BLANK</v>
      </c>
      <c r="N28" s="29">
        <f ca="1">INDEX(F_Outputs_Prep!$B$4:$AI$174,MATCH(F_Outputs!$A28&amp;F_Outputs!$B28,F_Outputs_Prep!$I$4:$I$174,0),MATCH(F_Outputs!N$2,F_Outputs_Prep!$B$4:$AI$4,0))</f>
        <v>496</v>
      </c>
      <c r="O28" s="29">
        <f ca="1">INDEX(F_Outputs_Prep!$B$4:$AI$174,MATCH(F_Outputs!$A28&amp;F_Outputs!$B28,F_Outputs_Prep!$I$4:$I$174,0),MATCH(F_Outputs!O$2,F_Outputs_Prep!$B$4:$AI$4,0))</f>
        <v>496</v>
      </c>
      <c r="P28" s="29">
        <f ca="1">INDEX(F_Outputs_Prep!$B$4:$AI$174,MATCH(F_Outputs!$A28&amp;F_Outputs!$B28,F_Outputs_Prep!$I$4:$I$174,0),MATCH(F_Outputs!P$2,F_Outputs_Prep!$B$4:$AI$4,0))</f>
        <v>496</v>
      </c>
      <c r="Q28" s="29">
        <f ca="1">INDEX(F_Outputs_Prep!$B$4:$AI$174,MATCH(F_Outputs!$A28&amp;F_Outputs!$B28,F_Outputs_Prep!$I$4:$I$174,0),MATCH(F_Outputs!Q$2,F_Outputs_Prep!$B$4:$AI$4,0))</f>
        <v>496</v>
      </c>
      <c r="R28" s="29">
        <f ca="1">INDEX(F_Outputs_Prep!$B$4:$AI$174,MATCH(F_Outputs!$A28&amp;F_Outputs!$B28,F_Outputs_Prep!$I$4:$I$174,0),MATCH(F_Outputs!R$2,F_Outputs_Prep!$B$4:$AI$4,0))</f>
        <v>496</v>
      </c>
      <c r="S28" s="29">
        <f ca="1">INDEX(F_Outputs_Prep!$B$4:$AI$174,MATCH(F_Outputs!$A28&amp;F_Outputs!$B28,F_Outputs_Prep!$I$4:$I$174,0),MATCH(F_Outputs!S$2,F_Outputs_Prep!$B$4:$AI$4,0))</f>
        <v>496</v>
      </c>
    </row>
    <row r="29" spans="1:19" ht="15">
      <c r="A29" s="29" t="s">
        <v>111</v>
      </c>
      <c r="B29" s="29" t="s">
        <v>108</v>
      </c>
      <c r="C29" s="21" t="s">
        <v>297</v>
      </c>
      <c r="D29" s="29"/>
      <c r="E29" s="29"/>
      <c r="F29" s="29" t="str">
        <f ca="1">INDEX(F_Outputs_Prep!$B$4:$AI$174,MATCH(F_Outputs!$A29&amp;F_Outputs!$B29,F_Outputs_Prep!$I$4:$I$174,0),MATCH(F_Outputs!F$2,F_Outputs_Prep!$B$4:$AI$4,0))</f>
        <v>##BLANK</v>
      </c>
      <c r="G29" s="29" t="str">
        <f ca="1">INDEX(F_Outputs_Prep!$B$4:$AI$174,MATCH(F_Outputs!$A29&amp;F_Outputs!$B29,F_Outputs_Prep!$I$4:$I$174,0),MATCH(F_Outputs!G$2,F_Outputs_Prep!$B$4:$AI$4,0))</f>
        <v>##BLANK</v>
      </c>
      <c r="H29" s="29" t="str">
        <f ca="1">INDEX(F_Outputs_Prep!$B$4:$AI$174,MATCH(F_Outputs!$A29&amp;F_Outputs!$B29,F_Outputs_Prep!$I$4:$I$174,0),MATCH(F_Outputs!H$2,F_Outputs_Prep!$B$4:$AI$4,0))</f>
        <v>##BLANK</v>
      </c>
      <c r="I29" s="29" t="str">
        <f ca="1">INDEX(F_Outputs_Prep!$B$4:$AI$174,MATCH(F_Outputs!$A29&amp;F_Outputs!$B29,F_Outputs_Prep!$I$4:$I$174,0),MATCH(F_Outputs!I$2,F_Outputs_Prep!$B$4:$AI$4,0))</f>
        <v>##BLANK</v>
      </c>
      <c r="J29" s="29" t="str">
        <f ca="1">INDEX(F_Outputs_Prep!$B$4:$AI$174,MATCH(F_Outputs!$A29&amp;F_Outputs!$B29,F_Outputs_Prep!$I$4:$I$174,0),MATCH(F_Outputs!J$2,F_Outputs_Prep!$B$4:$AI$4,0))</f>
        <v>##BLANK</v>
      </c>
      <c r="K29" s="29" t="str">
        <f ca="1">INDEX(F_Outputs_Prep!$B$4:$AI$174,MATCH(F_Outputs!$A29&amp;F_Outputs!$B29,F_Outputs_Prep!$I$4:$I$174,0),MATCH(F_Outputs!K$2,F_Outputs_Prep!$B$4:$AI$4,0))</f>
        <v>##BLANK</v>
      </c>
      <c r="L29" s="29" t="str">
        <f ca="1">INDEX(F_Outputs_Prep!$B$4:$AI$174,MATCH(F_Outputs!$A29&amp;F_Outputs!$B29,F_Outputs_Prep!$I$4:$I$174,0),MATCH(F_Outputs!L$2,F_Outputs_Prep!$B$4:$AI$4,0))</f>
        <v>##BLANK</v>
      </c>
      <c r="M29" s="29" t="str">
        <f ca="1">INDEX(F_Outputs_Prep!$B$4:$AI$174,MATCH(F_Outputs!$A29&amp;F_Outputs!$B29,F_Outputs_Prep!$I$4:$I$174,0),MATCH(F_Outputs!M$2,F_Outputs_Prep!$B$4:$AI$4,0))</f>
        <v>##BLANK</v>
      </c>
      <c r="N29" s="29">
        <f ca="1">INDEX(F_Outputs_Prep!$B$4:$AI$174,MATCH(F_Outputs!$A29&amp;F_Outputs!$B29,F_Outputs_Prep!$I$4:$I$174,0),MATCH(F_Outputs!N$2,F_Outputs_Prep!$B$4:$AI$4,0))</f>
        <v>3</v>
      </c>
      <c r="O29" s="29">
        <f ca="1">INDEX(F_Outputs_Prep!$B$4:$AI$174,MATCH(F_Outputs!$A29&amp;F_Outputs!$B29,F_Outputs_Prep!$I$4:$I$174,0),MATCH(F_Outputs!O$2,F_Outputs_Prep!$B$4:$AI$4,0))</f>
        <v>3</v>
      </c>
      <c r="P29" s="29">
        <f ca="1">INDEX(F_Outputs_Prep!$B$4:$AI$174,MATCH(F_Outputs!$A29&amp;F_Outputs!$B29,F_Outputs_Prep!$I$4:$I$174,0),MATCH(F_Outputs!P$2,F_Outputs_Prep!$B$4:$AI$4,0))</f>
        <v>3</v>
      </c>
      <c r="Q29" s="29">
        <f ca="1">INDEX(F_Outputs_Prep!$B$4:$AI$174,MATCH(F_Outputs!$A29&amp;F_Outputs!$B29,F_Outputs_Prep!$I$4:$I$174,0),MATCH(F_Outputs!Q$2,F_Outputs_Prep!$B$4:$AI$4,0))</f>
        <v>3</v>
      </c>
      <c r="R29" s="29">
        <f ca="1">INDEX(F_Outputs_Prep!$B$4:$AI$174,MATCH(F_Outputs!$A29&amp;F_Outputs!$B29,F_Outputs_Prep!$I$4:$I$174,0),MATCH(F_Outputs!R$2,F_Outputs_Prep!$B$4:$AI$4,0))</f>
        <v>3</v>
      </c>
      <c r="S29" s="29">
        <f ca="1">INDEX(F_Outputs_Prep!$B$4:$AI$174,MATCH(F_Outputs!$A29&amp;F_Outputs!$B29,F_Outputs_Prep!$I$4:$I$174,0),MATCH(F_Outputs!S$2,F_Outputs_Prep!$B$4:$AI$4,0))</f>
        <v>3</v>
      </c>
    </row>
    <row r="30" spans="1:19">
      <c r="A30" s="29" t="s">
        <v>111</v>
      </c>
      <c r="B30" s="31" t="s">
        <v>298</v>
      </c>
      <c r="C30" s="29" t="s">
        <v>299</v>
      </c>
      <c r="D30" s="29" t="s">
        <v>300</v>
      </c>
      <c r="E30" s="29" t="s">
        <v>317</v>
      </c>
      <c r="F30" s="29" t="str">
        <f ca="1">INDEX(F_Outputs_Prep!$B$4:$AI$174,MATCH(F_Outputs!$A30&amp;F_Outputs!$B30,F_Outputs_Prep!$I$4:$I$174,0),MATCH(F_Outputs!F$2,F_Outputs_Prep!$B$4:$AI$4,0))</f>
        <v>[…]07/04/2026 09:48:12</v>
      </c>
      <c r="G30" s="29" t="str">
        <f ca="1">INDEX(F_Outputs_Prep!$B$4:$AI$174,MATCH(F_Outputs!$A30&amp;F_Outputs!$B30,F_Outputs_Prep!$I$4:$I$174,0),MATCH(F_Outputs!G$2,F_Outputs_Prep!$B$4:$AI$4,0))</f>
        <v>[…]07/04/2026 09:48:12</v>
      </c>
      <c r="H30" s="29" t="str">
        <f ca="1">INDEX(F_Outputs_Prep!$B$4:$AI$174,MATCH(F_Outputs!$A30&amp;F_Outputs!$B30,F_Outputs_Prep!$I$4:$I$174,0),MATCH(F_Outputs!H$2,F_Outputs_Prep!$B$4:$AI$4,0))</f>
        <v>[…]07/04/2026 09:48:12</v>
      </c>
      <c r="I30" s="29" t="str">
        <f ca="1">INDEX(F_Outputs_Prep!$B$4:$AI$174,MATCH(F_Outputs!$A30&amp;F_Outputs!$B30,F_Outputs_Prep!$I$4:$I$174,0),MATCH(F_Outputs!I$2,F_Outputs_Prep!$B$4:$AI$4,0))</f>
        <v>[…]07/04/2026 09:48:12</v>
      </c>
      <c r="J30" s="29" t="str">
        <f ca="1">INDEX(F_Outputs_Prep!$B$4:$AI$174,MATCH(F_Outputs!$A30&amp;F_Outputs!$B30,F_Outputs_Prep!$I$4:$I$174,0),MATCH(F_Outputs!J$2,F_Outputs_Prep!$B$4:$AI$4,0))</f>
        <v>[…]07/04/2026 09:48:12</v>
      </c>
      <c r="K30" s="29" t="str">
        <f ca="1">INDEX(F_Outputs_Prep!$B$4:$AI$174,MATCH(F_Outputs!$A30&amp;F_Outputs!$B30,F_Outputs_Prep!$I$4:$I$174,0),MATCH(F_Outputs!K$2,F_Outputs_Prep!$B$4:$AI$4,0))</f>
        <v>[…]07/04/2026 09:48:12</v>
      </c>
      <c r="L30" s="29" t="str">
        <f ca="1">INDEX(F_Outputs_Prep!$B$4:$AI$174,MATCH(F_Outputs!$A30&amp;F_Outputs!$B30,F_Outputs_Prep!$I$4:$I$174,0),MATCH(F_Outputs!L$2,F_Outputs_Prep!$B$4:$AI$4,0))</f>
        <v>[…]07/04/2026 09:48:12</v>
      </c>
      <c r="M30" s="29" t="str">
        <f ca="1">INDEX(F_Outputs_Prep!$B$4:$AI$174,MATCH(F_Outputs!$A30&amp;F_Outputs!$B30,F_Outputs_Prep!$I$4:$I$174,0),MATCH(F_Outputs!M$2,F_Outputs_Prep!$B$4:$AI$4,0))</f>
        <v>[…]07/04/2026 09:48:12</v>
      </c>
      <c r="N30" s="29" t="str">
        <f ca="1">INDEX(F_Outputs_Prep!$B$4:$AI$174,MATCH(F_Outputs!$A30&amp;F_Outputs!$B30,F_Outputs_Prep!$I$4:$I$174,0),MATCH(F_Outputs!N$2,F_Outputs_Prep!$B$4:$AI$4,0))</f>
        <v>[…]07/04/2026 09:48:12</v>
      </c>
      <c r="O30" s="29" t="str">
        <f ca="1">INDEX(F_Outputs_Prep!$B$4:$AI$174,MATCH(F_Outputs!$A30&amp;F_Outputs!$B30,F_Outputs_Prep!$I$4:$I$174,0),MATCH(F_Outputs!O$2,F_Outputs_Prep!$B$4:$AI$4,0))</f>
        <v>[…]07/04/2026 09:48:12</v>
      </c>
      <c r="P30" s="29" t="str">
        <f ca="1">INDEX(F_Outputs_Prep!$B$4:$AI$174,MATCH(F_Outputs!$A30&amp;F_Outputs!$B30,F_Outputs_Prep!$I$4:$I$174,0),MATCH(F_Outputs!P$2,F_Outputs_Prep!$B$4:$AI$4,0))</f>
        <v>[…]07/04/2026 09:48:12</v>
      </c>
      <c r="Q30" s="29" t="str">
        <f ca="1">INDEX(F_Outputs_Prep!$B$4:$AI$174,MATCH(F_Outputs!$A30&amp;F_Outputs!$B30,F_Outputs_Prep!$I$4:$I$174,0),MATCH(F_Outputs!Q$2,F_Outputs_Prep!$B$4:$AI$4,0))</f>
        <v>[…]07/04/2026 09:48:12</v>
      </c>
      <c r="R30" s="29" t="str">
        <f ca="1">INDEX(F_Outputs_Prep!$B$4:$AI$174,MATCH(F_Outputs!$A30&amp;F_Outputs!$B30,F_Outputs_Prep!$I$4:$I$174,0),MATCH(F_Outputs!R$2,F_Outputs_Prep!$B$4:$AI$4,0))</f>
        <v>[…]07/04/2026 09:48:12</v>
      </c>
      <c r="S30" s="29" t="str">
        <f ca="1">INDEX(F_Outputs_Prep!$B$4:$AI$174,MATCH(F_Outputs!$A30&amp;F_Outputs!$B30,F_Outputs_Prep!$I$4:$I$174,0),MATCH(F_Outputs!S$2,F_Outputs_Prep!$B$4:$AI$4,0))</f>
        <v>[…]07/04/2026 09:48:12</v>
      </c>
    </row>
    <row r="31" spans="1:19">
      <c r="A31" s="29" t="s">
        <v>111</v>
      </c>
      <c r="B31" s="31" t="s">
        <v>301</v>
      </c>
      <c r="C31" s="29" t="s">
        <v>302</v>
      </c>
      <c r="D31" s="29" t="s">
        <v>300</v>
      </c>
      <c r="E31" s="29" t="s">
        <v>317</v>
      </c>
      <c r="F31" s="29" t="e">
        <f ca="1">INDEX(F_Outputs_Prep!$B$4:$AI$174,MATCH(F_Outputs!$A31&amp;F_Outputs!$B31,F_Outputs_Prep!$I$4:$I$174,0),MATCH(F_Outputs!F$2,F_Outputs_Prep!$B$4:$AI$4,0))</f>
        <v>#VALUE!</v>
      </c>
      <c r="G31" s="29" t="e">
        <f ca="1">INDEX(F_Outputs_Prep!$B$4:$AI$174,MATCH(F_Outputs!$A31&amp;F_Outputs!$B31,F_Outputs_Prep!$I$4:$I$174,0),MATCH(F_Outputs!G$2,F_Outputs_Prep!$B$4:$AI$4,0))</f>
        <v>#VALUE!</v>
      </c>
      <c r="H31" s="29" t="e">
        <f ca="1">INDEX(F_Outputs_Prep!$B$4:$AI$174,MATCH(F_Outputs!$A31&amp;F_Outputs!$B31,F_Outputs_Prep!$I$4:$I$174,0),MATCH(F_Outputs!H$2,F_Outputs_Prep!$B$4:$AI$4,0))</f>
        <v>#VALUE!</v>
      </c>
      <c r="I31" s="29" t="e">
        <f ca="1">INDEX(F_Outputs_Prep!$B$4:$AI$174,MATCH(F_Outputs!$A31&amp;F_Outputs!$B31,F_Outputs_Prep!$I$4:$I$174,0),MATCH(F_Outputs!I$2,F_Outputs_Prep!$B$4:$AI$4,0))</f>
        <v>#VALUE!</v>
      </c>
      <c r="J31" s="29" t="e">
        <f ca="1">INDEX(F_Outputs_Prep!$B$4:$AI$174,MATCH(F_Outputs!$A31&amp;F_Outputs!$B31,F_Outputs_Prep!$I$4:$I$174,0),MATCH(F_Outputs!J$2,F_Outputs_Prep!$B$4:$AI$4,0))</f>
        <v>#VALUE!</v>
      </c>
      <c r="K31" s="29" t="e">
        <f ca="1">INDEX(F_Outputs_Prep!$B$4:$AI$174,MATCH(F_Outputs!$A31&amp;F_Outputs!$B31,F_Outputs_Prep!$I$4:$I$174,0),MATCH(F_Outputs!K$2,F_Outputs_Prep!$B$4:$AI$4,0))</f>
        <v>#VALUE!</v>
      </c>
      <c r="L31" s="29" t="e">
        <f ca="1">INDEX(F_Outputs_Prep!$B$4:$AI$174,MATCH(F_Outputs!$A31&amp;F_Outputs!$B31,F_Outputs_Prep!$I$4:$I$174,0),MATCH(F_Outputs!L$2,F_Outputs_Prep!$B$4:$AI$4,0))</f>
        <v>#VALUE!</v>
      </c>
      <c r="M31" s="29" t="e">
        <f ca="1">INDEX(F_Outputs_Prep!$B$4:$AI$174,MATCH(F_Outputs!$A31&amp;F_Outputs!$B31,F_Outputs_Prep!$I$4:$I$174,0),MATCH(F_Outputs!M$2,F_Outputs_Prep!$B$4:$AI$4,0))</f>
        <v>#VALUE!</v>
      </c>
      <c r="N31" s="29" t="e">
        <f ca="1">INDEX(F_Outputs_Prep!$B$4:$AI$174,MATCH(F_Outputs!$A31&amp;F_Outputs!$B31,F_Outputs_Prep!$I$4:$I$174,0),MATCH(F_Outputs!N$2,F_Outputs_Prep!$B$4:$AI$4,0))</f>
        <v>#VALUE!</v>
      </c>
      <c r="O31" s="29" t="e">
        <f ca="1">INDEX(F_Outputs_Prep!$B$4:$AI$174,MATCH(F_Outputs!$A31&amp;F_Outputs!$B31,F_Outputs_Prep!$I$4:$I$174,0),MATCH(F_Outputs!O$2,F_Outputs_Prep!$B$4:$AI$4,0))</f>
        <v>#VALUE!</v>
      </c>
      <c r="P31" s="29" t="e">
        <f ca="1">INDEX(F_Outputs_Prep!$B$4:$AI$174,MATCH(F_Outputs!$A31&amp;F_Outputs!$B31,F_Outputs_Prep!$I$4:$I$174,0),MATCH(F_Outputs!P$2,F_Outputs_Prep!$B$4:$AI$4,0))</f>
        <v>#VALUE!</v>
      </c>
      <c r="Q31" s="29" t="e">
        <f ca="1">INDEX(F_Outputs_Prep!$B$4:$AI$174,MATCH(F_Outputs!$A31&amp;F_Outputs!$B31,F_Outputs_Prep!$I$4:$I$174,0),MATCH(F_Outputs!Q$2,F_Outputs_Prep!$B$4:$AI$4,0))</f>
        <v>#VALUE!</v>
      </c>
      <c r="R31" s="29" t="e">
        <f ca="1">INDEX(F_Outputs_Prep!$B$4:$AI$174,MATCH(F_Outputs!$A31&amp;F_Outputs!$B31,F_Outputs_Prep!$I$4:$I$174,0),MATCH(F_Outputs!R$2,F_Outputs_Prep!$B$4:$AI$4,0))</f>
        <v>#VALUE!</v>
      </c>
      <c r="S31" s="29" t="e">
        <f ca="1">INDEX(F_Outputs_Prep!$B$4:$AI$174,MATCH(F_Outputs!$A31&amp;F_Outputs!$B31,F_Outputs_Prep!$I$4:$I$174,0),MATCH(F_Outputs!S$2,F_Outputs_Prep!$B$4:$AI$4,0))</f>
        <v>#VALUE!</v>
      </c>
    </row>
    <row r="32" spans="1:19">
      <c r="A32" s="29" t="s">
        <v>111</v>
      </c>
      <c r="B32" s="31" t="s">
        <v>303</v>
      </c>
      <c r="C32" s="29" t="s">
        <v>304</v>
      </c>
      <c r="D32" s="29" t="s">
        <v>300</v>
      </c>
      <c r="E32" s="29" t="s">
        <v>317</v>
      </c>
      <c r="F32" s="29" t="str">
        <f ca="1">INDEX(F_Outputs_Prep!$B$4:$AI$174,MATCH(F_Outputs!$A32&amp;F_Outputs!$B32,F_Outputs_Prep!$I$4:$I$174,0),MATCH(F_Outputs!F$2,F_Outputs_Prep!$B$4:$AI$4,0))</f>
        <v>NA</v>
      </c>
      <c r="G32" s="29" t="str">
        <f ca="1">INDEX(F_Outputs_Prep!$B$4:$AI$174,MATCH(F_Outputs!$A32&amp;F_Outputs!$B32,F_Outputs_Prep!$I$4:$I$174,0),MATCH(F_Outputs!G$2,F_Outputs_Prep!$B$4:$AI$4,0))</f>
        <v>NA</v>
      </c>
      <c r="H32" s="29" t="str">
        <f ca="1">INDEX(F_Outputs_Prep!$B$4:$AI$174,MATCH(F_Outputs!$A32&amp;F_Outputs!$B32,F_Outputs_Prep!$I$4:$I$174,0),MATCH(F_Outputs!H$2,F_Outputs_Prep!$B$4:$AI$4,0))</f>
        <v>NA</v>
      </c>
      <c r="I32" s="29" t="str">
        <f ca="1">INDEX(F_Outputs_Prep!$B$4:$AI$174,MATCH(F_Outputs!$A32&amp;F_Outputs!$B32,F_Outputs_Prep!$I$4:$I$174,0),MATCH(F_Outputs!I$2,F_Outputs_Prep!$B$4:$AI$4,0))</f>
        <v>NA</v>
      </c>
      <c r="J32" s="29" t="str">
        <f ca="1">INDEX(F_Outputs_Prep!$B$4:$AI$174,MATCH(F_Outputs!$A32&amp;F_Outputs!$B32,F_Outputs_Prep!$I$4:$I$174,0),MATCH(F_Outputs!J$2,F_Outputs_Prep!$B$4:$AI$4,0))</f>
        <v>NA</v>
      </c>
      <c r="K32" s="29" t="str">
        <f ca="1">INDEX(F_Outputs_Prep!$B$4:$AI$174,MATCH(F_Outputs!$A32&amp;F_Outputs!$B32,F_Outputs_Prep!$I$4:$I$174,0),MATCH(F_Outputs!K$2,F_Outputs_Prep!$B$4:$AI$4,0))</f>
        <v>NA</v>
      </c>
      <c r="L32" s="29" t="str">
        <f ca="1">INDEX(F_Outputs_Prep!$B$4:$AI$174,MATCH(F_Outputs!$A32&amp;F_Outputs!$B32,F_Outputs_Prep!$I$4:$I$174,0),MATCH(F_Outputs!L$2,F_Outputs_Prep!$B$4:$AI$4,0))</f>
        <v>NA</v>
      </c>
      <c r="M32" s="29" t="str">
        <f ca="1">INDEX(F_Outputs_Prep!$B$4:$AI$174,MATCH(F_Outputs!$A32&amp;F_Outputs!$B32,F_Outputs_Prep!$I$4:$I$174,0),MATCH(F_Outputs!M$2,F_Outputs_Prep!$B$4:$AI$4,0))</f>
        <v>NA</v>
      </c>
      <c r="N32" s="29" t="str">
        <f ca="1">INDEX(F_Outputs_Prep!$B$4:$AI$174,MATCH(F_Outputs!$A32&amp;F_Outputs!$B32,F_Outputs_Prep!$I$4:$I$174,0),MATCH(F_Outputs!N$2,F_Outputs_Prep!$B$4:$AI$4,0))</f>
        <v>NA</v>
      </c>
      <c r="O32" s="29" t="str">
        <f ca="1">INDEX(F_Outputs_Prep!$B$4:$AI$174,MATCH(F_Outputs!$A32&amp;F_Outputs!$B32,F_Outputs_Prep!$I$4:$I$174,0),MATCH(F_Outputs!O$2,F_Outputs_Prep!$B$4:$AI$4,0))</f>
        <v>NA</v>
      </c>
      <c r="P32" s="29" t="str">
        <f ca="1">INDEX(F_Outputs_Prep!$B$4:$AI$174,MATCH(F_Outputs!$A32&amp;F_Outputs!$B32,F_Outputs_Prep!$I$4:$I$174,0),MATCH(F_Outputs!P$2,F_Outputs_Prep!$B$4:$AI$4,0))</f>
        <v>NA</v>
      </c>
      <c r="Q32" s="29" t="str">
        <f ca="1">INDEX(F_Outputs_Prep!$B$4:$AI$174,MATCH(F_Outputs!$A32&amp;F_Outputs!$B32,F_Outputs_Prep!$I$4:$I$174,0),MATCH(F_Outputs!Q$2,F_Outputs_Prep!$B$4:$AI$4,0))</f>
        <v>NA</v>
      </c>
      <c r="R32" s="29" t="str">
        <f ca="1">INDEX(F_Outputs_Prep!$B$4:$AI$174,MATCH(F_Outputs!$A32&amp;F_Outputs!$B32,F_Outputs_Prep!$I$4:$I$174,0),MATCH(F_Outputs!R$2,F_Outputs_Prep!$B$4:$AI$4,0))</f>
        <v>NA</v>
      </c>
      <c r="S32" s="29" t="str">
        <f ca="1">INDEX(F_Outputs_Prep!$B$4:$AI$174,MATCH(F_Outputs!$A32&amp;F_Outputs!$B32,F_Outputs_Prep!$I$4:$I$174,0),MATCH(F_Outputs!S$2,F_Outputs_Prep!$B$4:$AI$4,0))</f>
        <v>NA</v>
      </c>
    </row>
    <row r="33" spans="1:19">
      <c r="A33" s="29" t="s">
        <v>111</v>
      </c>
      <c r="B33" s="31" t="s">
        <v>305</v>
      </c>
      <c r="C33" s="29" t="s">
        <v>306</v>
      </c>
      <c r="D33" s="29" t="s">
        <v>307</v>
      </c>
      <c r="E33" s="29" t="s">
        <v>317</v>
      </c>
      <c r="F33" s="29">
        <f ca="1">INDEX(F_Outputs_Prep!$B$4:$AI$174,MATCH(F_Outputs!$A33&amp;F_Outputs!$B33,F_Outputs_Prep!$I$4:$I$174,0),MATCH(F_Outputs!F$2,F_Outputs_Prep!$B$4:$AI$4,0))</f>
        <v>0</v>
      </c>
      <c r="G33" s="29">
        <f ca="1">INDEX(F_Outputs_Prep!$B$4:$AI$174,MATCH(F_Outputs!$A33&amp;F_Outputs!$B33,F_Outputs_Prep!$I$4:$I$174,0),MATCH(F_Outputs!G$2,F_Outputs_Prep!$B$4:$AI$4,0))</f>
        <v>0</v>
      </c>
      <c r="H33" s="29">
        <f ca="1">INDEX(F_Outputs_Prep!$B$4:$AI$174,MATCH(F_Outputs!$A33&amp;F_Outputs!$B33,F_Outputs_Prep!$I$4:$I$174,0),MATCH(F_Outputs!H$2,F_Outputs_Prep!$B$4:$AI$4,0))</f>
        <v>0</v>
      </c>
      <c r="I33" s="29">
        <f ca="1">INDEX(F_Outputs_Prep!$B$4:$AI$174,MATCH(F_Outputs!$A33&amp;F_Outputs!$B33,F_Outputs_Prep!$I$4:$I$174,0),MATCH(F_Outputs!I$2,F_Outputs_Prep!$B$4:$AI$4,0))</f>
        <v>0</v>
      </c>
      <c r="J33" s="29">
        <f ca="1">INDEX(F_Outputs_Prep!$B$4:$AI$174,MATCH(F_Outputs!$A33&amp;F_Outputs!$B33,F_Outputs_Prep!$I$4:$I$174,0),MATCH(F_Outputs!J$2,F_Outputs_Prep!$B$4:$AI$4,0))</f>
        <v>0</v>
      </c>
      <c r="K33" s="29">
        <f ca="1">INDEX(F_Outputs_Prep!$B$4:$AI$174,MATCH(F_Outputs!$A33&amp;F_Outputs!$B33,F_Outputs_Prep!$I$4:$I$174,0),MATCH(F_Outputs!K$2,F_Outputs_Prep!$B$4:$AI$4,0))</f>
        <v>0</v>
      </c>
      <c r="L33" s="29">
        <f ca="1">INDEX(F_Outputs_Prep!$B$4:$AI$174,MATCH(F_Outputs!$A33&amp;F_Outputs!$B33,F_Outputs_Prep!$I$4:$I$174,0),MATCH(F_Outputs!L$2,F_Outputs_Prep!$B$4:$AI$4,0))</f>
        <v>0</v>
      </c>
      <c r="M33" s="29">
        <f ca="1">INDEX(F_Outputs_Prep!$B$4:$AI$174,MATCH(F_Outputs!$A33&amp;F_Outputs!$B33,F_Outputs_Prep!$I$4:$I$174,0),MATCH(F_Outputs!M$2,F_Outputs_Prep!$B$4:$AI$4,0))</f>
        <v>0</v>
      </c>
      <c r="N33" s="29">
        <f ca="1">INDEX(F_Outputs_Prep!$B$4:$AI$174,MATCH(F_Outputs!$A33&amp;F_Outputs!$B33,F_Outputs_Prep!$I$4:$I$174,0),MATCH(F_Outputs!N$2,F_Outputs_Prep!$B$4:$AI$4,0))</f>
        <v>0</v>
      </c>
      <c r="O33" s="29">
        <f ca="1">INDEX(F_Outputs_Prep!$B$4:$AI$174,MATCH(F_Outputs!$A33&amp;F_Outputs!$B33,F_Outputs_Prep!$I$4:$I$174,0),MATCH(F_Outputs!O$2,F_Outputs_Prep!$B$4:$AI$4,0))</f>
        <v>0</v>
      </c>
      <c r="P33" s="29">
        <f ca="1">INDEX(F_Outputs_Prep!$B$4:$AI$174,MATCH(F_Outputs!$A33&amp;F_Outputs!$B33,F_Outputs_Prep!$I$4:$I$174,0),MATCH(F_Outputs!P$2,F_Outputs_Prep!$B$4:$AI$4,0))</f>
        <v>0</v>
      </c>
      <c r="Q33" s="29">
        <f ca="1">INDEX(F_Outputs_Prep!$B$4:$AI$174,MATCH(F_Outputs!$A33&amp;F_Outputs!$B33,F_Outputs_Prep!$I$4:$I$174,0),MATCH(F_Outputs!Q$2,F_Outputs_Prep!$B$4:$AI$4,0))</f>
        <v>0</v>
      </c>
      <c r="R33" s="29">
        <f ca="1">INDEX(F_Outputs_Prep!$B$4:$AI$174,MATCH(F_Outputs!$A33&amp;F_Outputs!$B33,F_Outputs_Prep!$I$4:$I$174,0),MATCH(F_Outputs!R$2,F_Outputs_Prep!$B$4:$AI$4,0))</f>
        <v>0</v>
      </c>
      <c r="S33" s="29">
        <f ca="1">INDEX(F_Outputs_Prep!$B$4:$AI$174,MATCH(F_Outputs!$A33&amp;F_Outputs!$B33,F_Outputs_Prep!$I$4:$I$174,0),MATCH(F_Outputs!S$2,F_Outputs_Prep!$B$4:$AI$4,0))</f>
        <v>0</v>
      </c>
    </row>
    <row r="34" spans="1:19">
      <c r="A34" s="29" t="s">
        <v>112</v>
      </c>
      <c r="B34" s="29" t="s">
        <v>210</v>
      </c>
      <c r="C34" s="29" t="s">
        <v>292</v>
      </c>
      <c r="D34" s="29" t="s">
        <v>83</v>
      </c>
      <c r="E34" s="29" t="s">
        <v>317</v>
      </c>
      <c r="F34" s="97">
        <f ca="1">INDEX(F_Outputs_Prep!$B$4:$AI$174,MATCH(F_Outputs!$A34&amp;F_Outputs!$B34,F_Outputs_Prep!$I$4:$I$174,0),MATCH(F_Outputs!F$2,F_Outputs_Prep!$B$4:$AI$4,0))</f>
        <v>37.700000000000003</v>
      </c>
      <c r="G34" s="29">
        <f ca="1">INDEX(F_Outputs_Prep!$B$4:$AI$174,MATCH(F_Outputs!$A34&amp;F_Outputs!$B34,F_Outputs_Prep!$I$4:$I$174,0),MATCH(F_Outputs!G$2,F_Outputs_Prep!$B$4:$AI$4,0))</f>
        <v>16.649999999999999</v>
      </c>
      <c r="H34" s="29">
        <f ca="1">INDEX(F_Outputs_Prep!$B$4:$AI$174,MATCH(F_Outputs!$A34&amp;F_Outputs!$B34,F_Outputs_Prep!$I$4:$I$174,0),MATCH(F_Outputs!H$2,F_Outputs_Prep!$B$4:$AI$4,0))</f>
        <v>12.32</v>
      </c>
      <c r="I34" s="29">
        <f ca="1">INDEX(F_Outputs_Prep!$B$4:$AI$174,MATCH(F_Outputs!$A34&amp;F_Outputs!$B34,F_Outputs_Prep!$I$4:$I$174,0),MATCH(F_Outputs!I$2,F_Outputs_Prep!$B$4:$AI$4,0))</f>
        <v>15.32</v>
      </c>
      <c r="J34" s="29">
        <f ca="1">INDEX(F_Outputs_Prep!$B$4:$AI$174,MATCH(F_Outputs!$A34&amp;F_Outputs!$B34,F_Outputs_Prep!$I$4:$I$174,0),MATCH(F_Outputs!J$2,F_Outputs_Prep!$B$4:$AI$4,0))</f>
        <v>14.32</v>
      </c>
      <c r="K34" s="29">
        <f ca="1">INDEX(F_Outputs_Prep!$B$4:$AI$174,MATCH(F_Outputs!$A34&amp;F_Outputs!$B34,F_Outputs_Prep!$I$4:$I$174,0),MATCH(F_Outputs!K$2,F_Outputs_Prep!$B$4:$AI$4,0))</f>
        <v>22.98</v>
      </c>
      <c r="L34" s="29">
        <f ca="1">INDEX(F_Outputs_Prep!$B$4:$AI$174,MATCH(F_Outputs!$A34&amp;F_Outputs!$B34,F_Outputs_Prep!$I$4:$I$174,0),MATCH(F_Outputs!L$2,F_Outputs_Prep!$B$4:$AI$4,0))</f>
        <v>19.98</v>
      </c>
      <c r="M34" s="29">
        <f ca="1">INDEX(F_Outputs_Prep!$B$4:$AI$174,MATCH(F_Outputs!$A34&amp;F_Outputs!$B34,F_Outputs_Prep!$I$4:$I$174,0),MATCH(F_Outputs!M$2,F_Outputs_Prep!$B$4:$AI$4,0))</f>
        <v>32.97</v>
      </c>
      <c r="N34" s="29">
        <f ca="1">INDEX(F_Outputs_Prep!$B$4:$AI$174,MATCH(F_Outputs!$A34&amp;F_Outputs!$B34,F_Outputs_Prep!$I$4:$I$174,0),MATCH(F_Outputs!N$2,F_Outputs_Prep!$B$4:$AI$4,0))</f>
        <v>26.64</v>
      </c>
      <c r="O34" s="29">
        <f ca="1">INDEX(F_Outputs_Prep!$B$4:$AI$174,MATCH(F_Outputs!$A34&amp;F_Outputs!$B34,F_Outputs_Prep!$I$4:$I$174,0),MATCH(F_Outputs!O$2,F_Outputs_Prep!$B$4:$AI$4,0))</f>
        <v>18.98</v>
      </c>
      <c r="P34" s="29">
        <f ca="1">INDEX(F_Outputs_Prep!$B$4:$AI$174,MATCH(F_Outputs!$A34&amp;F_Outputs!$B34,F_Outputs_Prep!$I$4:$I$174,0),MATCH(F_Outputs!P$2,F_Outputs_Prep!$B$4:$AI$4,0))</f>
        <v>17.649999999999999</v>
      </c>
      <c r="Q34" s="29">
        <f ca="1">INDEX(F_Outputs_Prep!$B$4:$AI$174,MATCH(F_Outputs!$A34&amp;F_Outputs!$B34,F_Outputs_Prep!$I$4:$I$174,0),MATCH(F_Outputs!Q$2,F_Outputs_Prep!$B$4:$AI$4,0))</f>
        <v>16.32</v>
      </c>
      <c r="R34" s="29">
        <f ca="1">INDEX(F_Outputs_Prep!$B$4:$AI$174,MATCH(F_Outputs!$A34&amp;F_Outputs!$B34,F_Outputs_Prep!$I$4:$I$174,0),MATCH(F_Outputs!R$2,F_Outputs_Prep!$B$4:$AI$4,0))</f>
        <v>14.65</v>
      </c>
      <c r="S34" s="29">
        <f ca="1">INDEX(F_Outputs_Prep!$B$4:$AI$174,MATCH(F_Outputs!$A34&amp;F_Outputs!$B34,F_Outputs_Prep!$I$4:$I$174,0),MATCH(F_Outputs!S$2,F_Outputs_Prep!$B$4:$AI$4,0))</f>
        <v>13.32</v>
      </c>
    </row>
    <row r="35" spans="1:19" ht="15">
      <c r="A35" s="29" t="s">
        <v>112</v>
      </c>
      <c r="B35" s="29" t="s">
        <v>286</v>
      </c>
      <c r="C35" s="21" t="s">
        <v>293</v>
      </c>
      <c r="D35" s="29" t="s">
        <v>103</v>
      </c>
      <c r="E35" s="29" t="s">
        <v>317</v>
      </c>
      <c r="F35" s="29">
        <f ca="1">INDEX(F_Outputs_Prep!$B$4:$AI$174,MATCH(F_Outputs!$A35&amp;F_Outputs!$B35,F_Outputs_Prep!$I$4:$I$174,0),MATCH(F_Outputs!F$2,F_Outputs_Prep!$B$4:$AI$4,0))</f>
        <v>30026</v>
      </c>
      <c r="G35" s="29">
        <f ca="1">INDEX(F_Outputs_Prep!$B$4:$AI$174,MATCH(F_Outputs!$A35&amp;F_Outputs!$B35,F_Outputs_Prep!$I$4:$I$174,0),MATCH(F_Outputs!G$2,F_Outputs_Prep!$B$4:$AI$4,0))</f>
        <v>30026</v>
      </c>
      <c r="H35" s="29">
        <f ca="1">INDEX(F_Outputs_Prep!$B$4:$AI$174,MATCH(F_Outputs!$A35&amp;F_Outputs!$B35,F_Outputs_Prep!$I$4:$I$174,0),MATCH(F_Outputs!H$2,F_Outputs_Prep!$B$4:$AI$4,0))</f>
        <v>30026</v>
      </c>
      <c r="I35" s="29">
        <f ca="1">INDEX(F_Outputs_Prep!$B$4:$AI$174,MATCH(F_Outputs!$A35&amp;F_Outputs!$B35,F_Outputs_Prep!$I$4:$I$174,0),MATCH(F_Outputs!I$2,F_Outputs_Prep!$B$4:$AI$4,0))</f>
        <v>30026</v>
      </c>
      <c r="J35" s="29">
        <f ca="1">INDEX(F_Outputs_Prep!$B$4:$AI$174,MATCH(F_Outputs!$A35&amp;F_Outputs!$B35,F_Outputs_Prep!$I$4:$I$174,0),MATCH(F_Outputs!J$2,F_Outputs_Prep!$B$4:$AI$4,0))</f>
        <v>30026</v>
      </c>
      <c r="K35" s="29">
        <f ca="1">INDEX(F_Outputs_Prep!$B$4:$AI$174,MATCH(F_Outputs!$A35&amp;F_Outputs!$B35,F_Outputs_Prep!$I$4:$I$174,0),MATCH(F_Outputs!K$2,F_Outputs_Prep!$B$4:$AI$4,0))</f>
        <v>30026</v>
      </c>
      <c r="L35" s="29">
        <f ca="1">INDEX(F_Outputs_Prep!$B$4:$AI$174,MATCH(F_Outputs!$A35&amp;F_Outputs!$B35,F_Outputs_Prep!$I$4:$I$174,0),MATCH(F_Outputs!L$2,F_Outputs_Prep!$B$4:$AI$4,0))</f>
        <v>30026</v>
      </c>
      <c r="M35" s="29">
        <f ca="1">INDEX(F_Outputs_Prep!$B$4:$AI$174,MATCH(F_Outputs!$A35&amp;F_Outputs!$B35,F_Outputs_Prep!$I$4:$I$174,0),MATCH(F_Outputs!M$2,F_Outputs_Prep!$B$4:$AI$4,0))</f>
        <v>30026</v>
      </c>
      <c r="N35" s="29">
        <f ca="1">INDEX(F_Outputs_Prep!$B$4:$AI$174,MATCH(F_Outputs!$A35&amp;F_Outputs!$B35,F_Outputs_Prep!$I$4:$I$174,0),MATCH(F_Outputs!N$2,F_Outputs_Prep!$B$4:$AI$4,0))</f>
        <v>30026</v>
      </c>
      <c r="O35" s="29">
        <f ca="1">INDEX(F_Outputs_Prep!$B$4:$AI$174,MATCH(F_Outputs!$A35&amp;F_Outputs!$B35,F_Outputs_Prep!$I$4:$I$174,0),MATCH(F_Outputs!O$2,F_Outputs_Prep!$B$4:$AI$4,0))</f>
        <v>30026</v>
      </c>
      <c r="P35" s="29">
        <f ca="1">INDEX(F_Outputs_Prep!$B$4:$AI$174,MATCH(F_Outputs!$A35&amp;F_Outputs!$B35,F_Outputs_Prep!$I$4:$I$174,0),MATCH(F_Outputs!P$2,F_Outputs_Prep!$B$4:$AI$4,0))</f>
        <v>30026</v>
      </c>
      <c r="Q35" s="29">
        <f ca="1">INDEX(F_Outputs_Prep!$B$4:$AI$174,MATCH(F_Outputs!$A35&amp;F_Outputs!$B35,F_Outputs_Prep!$I$4:$I$174,0),MATCH(F_Outputs!Q$2,F_Outputs_Prep!$B$4:$AI$4,0))</f>
        <v>30026</v>
      </c>
      <c r="R35" s="29">
        <f ca="1">INDEX(F_Outputs_Prep!$B$4:$AI$174,MATCH(F_Outputs!$A35&amp;F_Outputs!$B35,F_Outputs_Prep!$I$4:$I$174,0),MATCH(F_Outputs!R$2,F_Outputs_Prep!$B$4:$AI$4,0))</f>
        <v>30026</v>
      </c>
      <c r="S35" s="29">
        <f ca="1">INDEX(F_Outputs_Prep!$B$4:$AI$174,MATCH(F_Outputs!$A35&amp;F_Outputs!$B35,F_Outputs_Prep!$I$4:$I$174,0),MATCH(F_Outputs!S$2,F_Outputs_Prep!$B$4:$AI$4,0))</f>
        <v>30026</v>
      </c>
    </row>
    <row r="36" spans="1:19" ht="15">
      <c r="A36" s="29" t="s">
        <v>112</v>
      </c>
      <c r="B36" s="29" t="s">
        <v>289</v>
      </c>
      <c r="C36" s="21" t="s">
        <v>294</v>
      </c>
      <c r="D36" s="29" t="s">
        <v>83</v>
      </c>
      <c r="E36" s="29" t="s">
        <v>317</v>
      </c>
      <c r="F36" s="29">
        <f ca="1">INDEX(F_Outputs_Prep!$B$4:$AI$174,MATCH(F_Outputs!$A36&amp;F_Outputs!$B36,F_Outputs_Prep!$I$4:$I$174,0),MATCH(F_Outputs!F$2,F_Outputs_Prep!$B$4:$AI$4,0))</f>
        <v>111</v>
      </c>
      <c r="G36" s="29">
        <f ca="1">INDEX(F_Outputs_Prep!$B$4:$AI$174,MATCH(F_Outputs!$A36&amp;F_Outputs!$B36,F_Outputs_Prep!$I$4:$I$174,0),MATCH(F_Outputs!G$2,F_Outputs_Prep!$B$4:$AI$4,0))</f>
        <v>50</v>
      </c>
      <c r="H36" s="29">
        <f ca="1">INDEX(F_Outputs_Prep!$B$4:$AI$174,MATCH(F_Outputs!$A36&amp;F_Outputs!$B36,F_Outputs_Prep!$I$4:$I$174,0),MATCH(F_Outputs!H$2,F_Outputs_Prep!$B$4:$AI$4,0))</f>
        <v>37</v>
      </c>
      <c r="I36" s="29">
        <f ca="1">INDEX(F_Outputs_Prep!$B$4:$AI$174,MATCH(F_Outputs!$A36&amp;F_Outputs!$B36,F_Outputs_Prep!$I$4:$I$174,0),MATCH(F_Outputs!I$2,F_Outputs_Prep!$B$4:$AI$4,0))</f>
        <v>46</v>
      </c>
      <c r="J36" s="29">
        <f ca="1">INDEX(F_Outputs_Prep!$B$4:$AI$174,MATCH(F_Outputs!$A36&amp;F_Outputs!$B36,F_Outputs_Prep!$I$4:$I$174,0),MATCH(F_Outputs!J$2,F_Outputs_Prep!$B$4:$AI$4,0))</f>
        <v>43</v>
      </c>
      <c r="K36" s="29">
        <f ca="1">INDEX(F_Outputs_Prep!$B$4:$AI$174,MATCH(F_Outputs!$A36&amp;F_Outputs!$B36,F_Outputs_Prep!$I$4:$I$174,0),MATCH(F_Outputs!K$2,F_Outputs_Prep!$B$4:$AI$4,0))</f>
        <v>69</v>
      </c>
      <c r="L36" s="29">
        <f ca="1">INDEX(F_Outputs_Prep!$B$4:$AI$174,MATCH(F_Outputs!$A36&amp;F_Outputs!$B36,F_Outputs_Prep!$I$4:$I$174,0),MATCH(F_Outputs!L$2,F_Outputs_Prep!$B$4:$AI$4,0))</f>
        <v>60</v>
      </c>
      <c r="M36" s="29">
        <f ca="1">INDEX(F_Outputs_Prep!$B$4:$AI$174,MATCH(F_Outputs!$A36&amp;F_Outputs!$B36,F_Outputs_Prep!$I$4:$I$174,0),MATCH(F_Outputs!M$2,F_Outputs_Prep!$B$4:$AI$4,0))</f>
        <v>99</v>
      </c>
      <c r="N36" s="29">
        <f ca="1">INDEX(F_Outputs_Prep!$B$4:$AI$174,MATCH(F_Outputs!$A36&amp;F_Outputs!$B36,F_Outputs_Prep!$I$4:$I$174,0),MATCH(F_Outputs!N$2,F_Outputs_Prep!$B$4:$AI$4,0))</f>
        <v>80</v>
      </c>
      <c r="O36" s="29">
        <f ca="1">INDEX(F_Outputs_Prep!$B$4:$AI$174,MATCH(F_Outputs!$A36&amp;F_Outputs!$B36,F_Outputs_Prep!$I$4:$I$174,0),MATCH(F_Outputs!O$2,F_Outputs_Prep!$B$4:$AI$4,0))</f>
        <v>57</v>
      </c>
      <c r="P36" s="29">
        <f ca="1">INDEX(F_Outputs_Prep!$B$4:$AI$174,MATCH(F_Outputs!$A36&amp;F_Outputs!$B36,F_Outputs_Prep!$I$4:$I$174,0),MATCH(F_Outputs!P$2,F_Outputs_Prep!$B$4:$AI$4,0))</f>
        <v>53</v>
      </c>
      <c r="Q36" s="29">
        <f ca="1">INDEX(F_Outputs_Prep!$B$4:$AI$174,MATCH(F_Outputs!$A36&amp;F_Outputs!$B36,F_Outputs_Prep!$I$4:$I$174,0),MATCH(F_Outputs!Q$2,F_Outputs_Prep!$B$4:$AI$4,0))</f>
        <v>49</v>
      </c>
      <c r="R36" s="29">
        <f ca="1">INDEX(F_Outputs_Prep!$B$4:$AI$174,MATCH(F_Outputs!$A36&amp;F_Outputs!$B36,F_Outputs_Prep!$I$4:$I$174,0),MATCH(F_Outputs!R$2,F_Outputs_Prep!$B$4:$AI$4,0))</f>
        <v>44</v>
      </c>
      <c r="S36" s="29">
        <f ca="1">INDEX(F_Outputs_Prep!$B$4:$AI$174,MATCH(F_Outputs!$A36&amp;F_Outputs!$B36,F_Outputs_Prep!$I$4:$I$174,0),MATCH(F_Outputs!S$2,F_Outputs_Prep!$B$4:$AI$4,0))</f>
        <v>40</v>
      </c>
    </row>
    <row r="37" spans="1:19" ht="15">
      <c r="A37" s="29" t="s">
        <v>112</v>
      </c>
      <c r="B37" s="29" t="s">
        <v>182</v>
      </c>
      <c r="C37" s="21" t="s">
        <v>295</v>
      </c>
      <c r="D37" s="29"/>
      <c r="E37" s="29"/>
      <c r="F37" s="29" t="str">
        <f ca="1">INDEX(F_Outputs_Prep!$B$4:$AI$174,MATCH(F_Outputs!$A37&amp;F_Outputs!$B37,F_Outputs_Prep!$I$4:$I$174,0),MATCH(F_Outputs!F$2,F_Outputs_Prep!$B$4:$AI$4,0))</f>
        <v>##BLANK</v>
      </c>
      <c r="G37" s="29" t="str">
        <f ca="1">INDEX(F_Outputs_Prep!$B$4:$AI$174,MATCH(F_Outputs!$A37&amp;F_Outputs!$B37,F_Outputs_Prep!$I$4:$I$174,0),MATCH(F_Outputs!G$2,F_Outputs_Prep!$B$4:$AI$4,0))</f>
        <v>##BLANK</v>
      </c>
      <c r="H37" s="29" t="str">
        <f ca="1">INDEX(F_Outputs_Prep!$B$4:$AI$174,MATCH(F_Outputs!$A37&amp;F_Outputs!$B37,F_Outputs_Prep!$I$4:$I$174,0),MATCH(F_Outputs!H$2,F_Outputs_Prep!$B$4:$AI$4,0))</f>
        <v>##BLANK</v>
      </c>
      <c r="I37" s="29" t="str">
        <f ca="1">INDEX(F_Outputs_Prep!$B$4:$AI$174,MATCH(F_Outputs!$A37&amp;F_Outputs!$B37,F_Outputs_Prep!$I$4:$I$174,0),MATCH(F_Outputs!I$2,F_Outputs_Prep!$B$4:$AI$4,0))</f>
        <v>##BLANK</v>
      </c>
      <c r="J37" s="29" t="str">
        <f ca="1">INDEX(F_Outputs_Prep!$B$4:$AI$174,MATCH(F_Outputs!$A37&amp;F_Outputs!$B37,F_Outputs_Prep!$I$4:$I$174,0),MATCH(F_Outputs!J$2,F_Outputs_Prep!$B$4:$AI$4,0))</f>
        <v>##BLANK</v>
      </c>
      <c r="K37" s="29" t="str">
        <f ca="1">INDEX(F_Outputs_Prep!$B$4:$AI$174,MATCH(F_Outputs!$A37&amp;F_Outputs!$B37,F_Outputs_Prep!$I$4:$I$174,0),MATCH(F_Outputs!K$2,F_Outputs_Prep!$B$4:$AI$4,0))</f>
        <v>##BLANK</v>
      </c>
      <c r="L37" s="29" t="str">
        <f ca="1">INDEX(F_Outputs_Prep!$B$4:$AI$174,MATCH(F_Outputs!$A37&amp;F_Outputs!$B37,F_Outputs_Prep!$I$4:$I$174,0),MATCH(F_Outputs!L$2,F_Outputs_Prep!$B$4:$AI$4,0))</f>
        <v>##BLANK</v>
      </c>
      <c r="M37" s="29" t="str">
        <f ca="1">INDEX(F_Outputs_Prep!$B$4:$AI$174,MATCH(F_Outputs!$A37&amp;F_Outputs!$B37,F_Outputs_Prep!$I$4:$I$174,0),MATCH(F_Outputs!M$2,F_Outputs_Prep!$B$4:$AI$4,0))</f>
        <v>##BLANK</v>
      </c>
      <c r="N37" s="98">
        <f ca="1">INDEX(F_Outputs_Prep!$B$4:$AI$174,MATCH(F_Outputs!$A37&amp;F_Outputs!$B37,F_Outputs_Prep!$I$4:$I$174,0),MATCH(F_Outputs!N$2,F_Outputs_Prep!$B$4:$AI$4,0))</f>
        <v>29.19</v>
      </c>
      <c r="O37" s="98">
        <f ca="1">INDEX(F_Outputs_Prep!$B$4:$AI$174,MATCH(F_Outputs!$A37&amp;F_Outputs!$B37,F_Outputs_Prep!$I$4:$I$174,0),MATCH(F_Outputs!O$2,F_Outputs_Prep!$B$4:$AI$4,0))</f>
        <v>27.44</v>
      </c>
      <c r="P37" s="98">
        <f ca="1">INDEX(F_Outputs_Prep!$B$4:$AI$174,MATCH(F_Outputs!$A37&amp;F_Outputs!$B37,F_Outputs_Prep!$I$4:$I$174,0),MATCH(F_Outputs!P$2,F_Outputs_Prep!$B$4:$AI$4,0))</f>
        <v>25.69</v>
      </c>
      <c r="Q37" s="98">
        <f ca="1">INDEX(F_Outputs_Prep!$B$4:$AI$174,MATCH(F_Outputs!$A37&amp;F_Outputs!$B37,F_Outputs_Prep!$I$4:$I$174,0),MATCH(F_Outputs!Q$2,F_Outputs_Prep!$B$4:$AI$4,0))</f>
        <v>23.93</v>
      </c>
      <c r="R37" s="98">
        <f ca="1">INDEX(F_Outputs_Prep!$B$4:$AI$174,MATCH(F_Outputs!$A37&amp;F_Outputs!$B37,F_Outputs_Prep!$I$4:$I$174,0),MATCH(F_Outputs!R$2,F_Outputs_Prep!$B$4:$AI$4,0))</f>
        <v>22.18</v>
      </c>
      <c r="S37" s="98">
        <f ca="1">INDEX(F_Outputs_Prep!$B$4:$AI$174,MATCH(F_Outputs!$A37&amp;F_Outputs!$B37,F_Outputs_Prep!$I$4:$I$174,0),MATCH(F_Outputs!S$2,F_Outputs_Prep!$B$4:$AI$4,0))</f>
        <v>20.43</v>
      </c>
    </row>
    <row r="38" spans="1:19" ht="15">
      <c r="A38" s="29" t="s">
        <v>112</v>
      </c>
      <c r="B38" s="29" t="s">
        <v>180</v>
      </c>
      <c r="C38" s="21" t="s">
        <v>296</v>
      </c>
      <c r="D38" s="29"/>
      <c r="E38" s="29"/>
      <c r="F38" s="29" t="str">
        <f ca="1">INDEX(F_Outputs_Prep!$B$4:$AI$174,MATCH(F_Outputs!$A38&amp;F_Outputs!$B38,F_Outputs_Prep!$I$4:$I$174,0),MATCH(F_Outputs!F$2,F_Outputs_Prep!$B$4:$AI$4,0))</f>
        <v>##BLANK</v>
      </c>
      <c r="G38" s="29" t="str">
        <f ca="1">INDEX(F_Outputs_Prep!$B$4:$AI$174,MATCH(F_Outputs!$A38&amp;F_Outputs!$B38,F_Outputs_Prep!$I$4:$I$174,0),MATCH(F_Outputs!G$2,F_Outputs_Prep!$B$4:$AI$4,0))</f>
        <v>##BLANK</v>
      </c>
      <c r="H38" s="29" t="str">
        <f ca="1">INDEX(F_Outputs_Prep!$B$4:$AI$174,MATCH(F_Outputs!$A38&amp;F_Outputs!$B38,F_Outputs_Prep!$I$4:$I$174,0),MATCH(F_Outputs!H$2,F_Outputs_Prep!$B$4:$AI$4,0))</f>
        <v>##BLANK</v>
      </c>
      <c r="I38" s="29" t="str">
        <f ca="1">INDEX(F_Outputs_Prep!$B$4:$AI$174,MATCH(F_Outputs!$A38&amp;F_Outputs!$B38,F_Outputs_Prep!$I$4:$I$174,0),MATCH(F_Outputs!I$2,F_Outputs_Prep!$B$4:$AI$4,0))</f>
        <v>##BLANK</v>
      </c>
      <c r="J38" s="29" t="str">
        <f ca="1">INDEX(F_Outputs_Prep!$B$4:$AI$174,MATCH(F_Outputs!$A38&amp;F_Outputs!$B38,F_Outputs_Prep!$I$4:$I$174,0),MATCH(F_Outputs!J$2,F_Outputs_Prep!$B$4:$AI$4,0))</f>
        <v>##BLANK</v>
      </c>
      <c r="K38" s="29" t="str">
        <f ca="1">INDEX(F_Outputs_Prep!$B$4:$AI$174,MATCH(F_Outputs!$A38&amp;F_Outputs!$B38,F_Outputs_Prep!$I$4:$I$174,0),MATCH(F_Outputs!K$2,F_Outputs_Prep!$B$4:$AI$4,0))</f>
        <v>##BLANK</v>
      </c>
      <c r="L38" s="29" t="str">
        <f ca="1">INDEX(F_Outputs_Prep!$B$4:$AI$174,MATCH(F_Outputs!$A38&amp;F_Outputs!$B38,F_Outputs_Prep!$I$4:$I$174,0),MATCH(F_Outputs!L$2,F_Outputs_Prep!$B$4:$AI$4,0))</f>
        <v>##BLANK</v>
      </c>
      <c r="M38" s="29" t="str">
        <f ca="1">INDEX(F_Outputs_Prep!$B$4:$AI$174,MATCH(F_Outputs!$A38&amp;F_Outputs!$B38,F_Outputs_Prep!$I$4:$I$174,0),MATCH(F_Outputs!M$2,F_Outputs_Prep!$B$4:$AI$4,0))</f>
        <v>##BLANK</v>
      </c>
      <c r="N38" s="29">
        <f ca="1">INDEX(F_Outputs_Prep!$B$4:$AI$174,MATCH(F_Outputs!$A38&amp;F_Outputs!$B38,F_Outputs_Prep!$I$4:$I$174,0),MATCH(F_Outputs!N$2,F_Outputs_Prep!$B$4:$AI$4,0))</f>
        <v>30026</v>
      </c>
      <c r="O38" s="29">
        <f ca="1">INDEX(F_Outputs_Prep!$B$4:$AI$174,MATCH(F_Outputs!$A38&amp;F_Outputs!$B38,F_Outputs_Prep!$I$4:$I$174,0),MATCH(F_Outputs!O$2,F_Outputs_Prep!$B$4:$AI$4,0))</f>
        <v>30026</v>
      </c>
      <c r="P38" s="29">
        <f ca="1">INDEX(F_Outputs_Prep!$B$4:$AI$174,MATCH(F_Outputs!$A38&amp;F_Outputs!$B38,F_Outputs_Prep!$I$4:$I$174,0),MATCH(F_Outputs!P$2,F_Outputs_Prep!$B$4:$AI$4,0))</f>
        <v>30026</v>
      </c>
      <c r="Q38" s="29">
        <f ca="1">INDEX(F_Outputs_Prep!$B$4:$AI$174,MATCH(F_Outputs!$A38&amp;F_Outputs!$B38,F_Outputs_Prep!$I$4:$I$174,0),MATCH(F_Outputs!Q$2,F_Outputs_Prep!$B$4:$AI$4,0))</f>
        <v>30026</v>
      </c>
      <c r="R38" s="29">
        <f ca="1">INDEX(F_Outputs_Prep!$B$4:$AI$174,MATCH(F_Outputs!$A38&amp;F_Outputs!$B38,F_Outputs_Prep!$I$4:$I$174,0),MATCH(F_Outputs!R$2,F_Outputs_Prep!$B$4:$AI$4,0))</f>
        <v>30026</v>
      </c>
      <c r="S38" s="29">
        <f ca="1">INDEX(F_Outputs_Prep!$B$4:$AI$174,MATCH(F_Outputs!$A38&amp;F_Outputs!$B38,F_Outputs_Prep!$I$4:$I$174,0),MATCH(F_Outputs!S$2,F_Outputs_Prep!$B$4:$AI$4,0))</f>
        <v>30026</v>
      </c>
    </row>
    <row r="39" spans="1:19" ht="15">
      <c r="A39" s="29" t="s">
        <v>112</v>
      </c>
      <c r="B39" s="29" t="s">
        <v>108</v>
      </c>
      <c r="C39" s="21" t="s">
        <v>297</v>
      </c>
      <c r="D39" s="29"/>
      <c r="E39" s="29"/>
      <c r="F39" s="29" t="str">
        <f ca="1">INDEX(F_Outputs_Prep!$B$4:$AI$174,MATCH(F_Outputs!$A39&amp;F_Outputs!$B39,F_Outputs_Prep!$I$4:$I$174,0),MATCH(F_Outputs!F$2,F_Outputs_Prep!$B$4:$AI$4,0))</f>
        <v>##BLANK</v>
      </c>
      <c r="G39" s="29" t="str">
        <f ca="1">INDEX(F_Outputs_Prep!$B$4:$AI$174,MATCH(F_Outputs!$A39&amp;F_Outputs!$B39,F_Outputs_Prep!$I$4:$I$174,0),MATCH(F_Outputs!G$2,F_Outputs_Prep!$B$4:$AI$4,0))</f>
        <v>##BLANK</v>
      </c>
      <c r="H39" s="29" t="str">
        <f ca="1">INDEX(F_Outputs_Prep!$B$4:$AI$174,MATCH(F_Outputs!$A39&amp;F_Outputs!$B39,F_Outputs_Prep!$I$4:$I$174,0),MATCH(F_Outputs!H$2,F_Outputs_Prep!$B$4:$AI$4,0))</f>
        <v>##BLANK</v>
      </c>
      <c r="I39" s="29" t="str">
        <f ca="1">INDEX(F_Outputs_Prep!$B$4:$AI$174,MATCH(F_Outputs!$A39&amp;F_Outputs!$B39,F_Outputs_Prep!$I$4:$I$174,0),MATCH(F_Outputs!I$2,F_Outputs_Prep!$B$4:$AI$4,0))</f>
        <v>##BLANK</v>
      </c>
      <c r="J39" s="29" t="str">
        <f ca="1">INDEX(F_Outputs_Prep!$B$4:$AI$174,MATCH(F_Outputs!$A39&amp;F_Outputs!$B39,F_Outputs_Prep!$I$4:$I$174,0),MATCH(F_Outputs!J$2,F_Outputs_Prep!$B$4:$AI$4,0))</f>
        <v>##BLANK</v>
      </c>
      <c r="K39" s="29" t="str">
        <f ca="1">INDEX(F_Outputs_Prep!$B$4:$AI$174,MATCH(F_Outputs!$A39&amp;F_Outputs!$B39,F_Outputs_Prep!$I$4:$I$174,0),MATCH(F_Outputs!K$2,F_Outputs_Prep!$B$4:$AI$4,0))</f>
        <v>##BLANK</v>
      </c>
      <c r="L39" s="29" t="str">
        <f ca="1">INDEX(F_Outputs_Prep!$B$4:$AI$174,MATCH(F_Outputs!$A39&amp;F_Outputs!$B39,F_Outputs_Prep!$I$4:$I$174,0),MATCH(F_Outputs!L$2,F_Outputs_Prep!$B$4:$AI$4,0))</f>
        <v>##BLANK</v>
      </c>
      <c r="M39" s="29" t="str">
        <f ca="1">INDEX(F_Outputs_Prep!$B$4:$AI$174,MATCH(F_Outputs!$A39&amp;F_Outputs!$B39,F_Outputs_Prep!$I$4:$I$174,0),MATCH(F_Outputs!M$2,F_Outputs_Prep!$B$4:$AI$4,0))</f>
        <v>##BLANK</v>
      </c>
      <c r="N39" s="29">
        <f ca="1">INDEX(F_Outputs_Prep!$B$4:$AI$174,MATCH(F_Outputs!$A39&amp;F_Outputs!$B39,F_Outputs_Prep!$I$4:$I$174,0),MATCH(F_Outputs!N$2,F_Outputs_Prep!$B$4:$AI$4,0))</f>
        <v>88</v>
      </c>
      <c r="O39" s="29">
        <f ca="1">INDEX(F_Outputs_Prep!$B$4:$AI$174,MATCH(F_Outputs!$A39&amp;F_Outputs!$B39,F_Outputs_Prep!$I$4:$I$174,0),MATCH(F_Outputs!O$2,F_Outputs_Prep!$B$4:$AI$4,0))</f>
        <v>82</v>
      </c>
      <c r="P39" s="29">
        <f ca="1">INDEX(F_Outputs_Prep!$B$4:$AI$174,MATCH(F_Outputs!$A39&amp;F_Outputs!$B39,F_Outputs_Prep!$I$4:$I$174,0),MATCH(F_Outputs!P$2,F_Outputs_Prep!$B$4:$AI$4,0))</f>
        <v>77</v>
      </c>
      <c r="Q39" s="29">
        <f ca="1">INDEX(F_Outputs_Prep!$B$4:$AI$174,MATCH(F_Outputs!$A39&amp;F_Outputs!$B39,F_Outputs_Prep!$I$4:$I$174,0),MATCH(F_Outputs!Q$2,F_Outputs_Prep!$B$4:$AI$4,0))</f>
        <v>72</v>
      </c>
      <c r="R39" s="29">
        <f ca="1">INDEX(F_Outputs_Prep!$B$4:$AI$174,MATCH(F_Outputs!$A39&amp;F_Outputs!$B39,F_Outputs_Prep!$I$4:$I$174,0),MATCH(F_Outputs!R$2,F_Outputs_Prep!$B$4:$AI$4,0))</f>
        <v>67</v>
      </c>
      <c r="S39" s="29">
        <f ca="1">INDEX(F_Outputs_Prep!$B$4:$AI$174,MATCH(F_Outputs!$A39&amp;F_Outputs!$B39,F_Outputs_Prep!$I$4:$I$174,0),MATCH(F_Outputs!S$2,F_Outputs_Prep!$B$4:$AI$4,0))</f>
        <v>61</v>
      </c>
    </row>
    <row r="40" spans="1:19">
      <c r="A40" s="29" t="s">
        <v>112</v>
      </c>
      <c r="B40" s="31" t="s">
        <v>298</v>
      </c>
      <c r="C40" s="29" t="s">
        <v>299</v>
      </c>
      <c r="D40" s="29" t="s">
        <v>300</v>
      </c>
      <c r="E40" s="29" t="s">
        <v>317</v>
      </c>
      <c r="F40" s="29" t="str">
        <f ca="1">INDEX(F_Outputs_Prep!$B$4:$AI$174,MATCH(F_Outputs!$A40&amp;F_Outputs!$B40,F_Outputs_Prep!$I$4:$I$174,0),MATCH(F_Outputs!F$2,F_Outputs_Prep!$B$4:$AI$4,0))</f>
        <v>[…]07/04/2026 09:48:12</v>
      </c>
      <c r="G40" s="29" t="str">
        <f ca="1">INDEX(F_Outputs_Prep!$B$4:$AI$174,MATCH(F_Outputs!$A40&amp;F_Outputs!$B40,F_Outputs_Prep!$I$4:$I$174,0),MATCH(F_Outputs!G$2,F_Outputs_Prep!$B$4:$AI$4,0))</f>
        <v>[…]07/04/2026 09:48:12</v>
      </c>
      <c r="H40" s="29" t="str">
        <f ca="1">INDEX(F_Outputs_Prep!$B$4:$AI$174,MATCH(F_Outputs!$A40&amp;F_Outputs!$B40,F_Outputs_Prep!$I$4:$I$174,0),MATCH(F_Outputs!H$2,F_Outputs_Prep!$B$4:$AI$4,0))</f>
        <v>[…]07/04/2026 09:48:12</v>
      </c>
      <c r="I40" s="29" t="str">
        <f ca="1">INDEX(F_Outputs_Prep!$B$4:$AI$174,MATCH(F_Outputs!$A40&amp;F_Outputs!$B40,F_Outputs_Prep!$I$4:$I$174,0),MATCH(F_Outputs!I$2,F_Outputs_Prep!$B$4:$AI$4,0))</f>
        <v>[…]07/04/2026 09:48:12</v>
      </c>
      <c r="J40" s="29" t="str">
        <f ca="1">INDEX(F_Outputs_Prep!$B$4:$AI$174,MATCH(F_Outputs!$A40&amp;F_Outputs!$B40,F_Outputs_Prep!$I$4:$I$174,0),MATCH(F_Outputs!J$2,F_Outputs_Prep!$B$4:$AI$4,0))</f>
        <v>[…]07/04/2026 09:48:12</v>
      </c>
      <c r="K40" s="29" t="str">
        <f ca="1">INDEX(F_Outputs_Prep!$B$4:$AI$174,MATCH(F_Outputs!$A40&amp;F_Outputs!$B40,F_Outputs_Prep!$I$4:$I$174,0),MATCH(F_Outputs!K$2,F_Outputs_Prep!$B$4:$AI$4,0))</f>
        <v>[…]07/04/2026 09:48:12</v>
      </c>
      <c r="L40" s="29" t="str">
        <f ca="1">INDEX(F_Outputs_Prep!$B$4:$AI$174,MATCH(F_Outputs!$A40&amp;F_Outputs!$B40,F_Outputs_Prep!$I$4:$I$174,0),MATCH(F_Outputs!L$2,F_Outputs_Prep!$B$4:$AI$4,0))</f>
        <v>[…]07/04/2026 09:48:12</v>
      </c>
      <c r="M40" s="29" t="str">
        <f ca="1">INDEX(F_Outputs_Prep!$B$4:$AI$174,MATCH(F_Outputs!$A40&amp;F_Outputs!$B40,F_Outputs_Prep!$I$4:$I$174,0),MATCH(F_Outputs!M$2,F_Outputs_Prep!$B$4:$AI$4,0))</f>
        <v>[…]07/04/2026 09:48:12</v>
      </c>
      <c r="N40" s="29" t="str">
        <f ca="1">INDEX(F_Outputs_Prep!$B$4:$AI$174,MATCH(F_Outputs!$A40&amp;F_Outputs!$B40,F_Outputs_Prep!$I$4:$I$174,0),MATCH(F_Outputs!N$2,F_Outputs_Prep!$B$4:$AI$4,0))</f>
        <v>[…]07/04/2026 09:48:12</v>
      </c>
      <c r="O40" s="29" t="str">
        <f ca="1">INDEX(F_Outputs_Prep!$B$4:$AI$174,MATCH(F_Outputs!$A40&amp;F_Outputs!$B40,F_Outputs_Prep!$I$4:$I$174,0),MATCH(F_Outputs!O$2,F_Outputs_Prep!$B$4:$AI$4,0))</f>
        <v>[…]07/04/2026 09:48:12</v>
      </c>
      <c r="P40" s="29" t="str">
        <f ca="1">INDEX(F_Outputs_Prep!$B$4:$AI$174,MATCH(F_Outputs!$A40&amp;F_Outputs!$B40,F_Outputs_Prep!$I$4:$I$174,0),MATCH(F_Outputs!P$2,F_Outputs_Prep!$B$4:$AI$4,0))</f>
        <v>[…]07/04/2026 09:48:12</v>
      </c>
      <c r="Q40" s="29" t="str">
        <f ca="1">INDEX(F_Outputs_Prep!$B$4:$AI$174,MATCH(F_Outputs!$A40&amp;F_Outputs!$B40,F_Outputs_Prep!$I$4:$I$174,0),MATCH(F_Outputs!Q$2,F_Outputs_Prep!$B$4:$AI$4,0))</f>
        <v>[…]07/04/2026 09:48:12</v>
      </c>
      <c r="R40" s="29" t="str">
        <f ca="1">INDEX(F_Outputs_Prep!$B$4:$AI$174,MATCH(F_Outputs!$A40&amp;F_Outputs!$B40,F_Outputs_Prep!$I$4:$I$174,0),MATCH(F_Outputs!R$2,F_Outputs_Prep!$B$4:$AI$4,0))</f>
        <v>[…]07/04/2026 09:48:12</v>
      </c>
      <c r="S40" s="29" t="str">
        <f ca="1">INDEX(F_Outputs_Prep!$B$4:$AI$174,MATCH(F_Outputs!$A40&amp;F_Outputs!$B40,F_Outputs_Prep!$I$4:$I$174,0),MATCH(F_Outputs!S$2,F_Outputs_Prep!$B$4:$AI$4,0))</f>
        <v>[…]07/04/2026 09:48:12</v>
      </c>
    </row>
    <row r="41" spans="1:19">
      <c r="A41" s="29" t="s">
        <v>112</v>
      </c>
      <c r="B41" s="31" t="s">
        <v>301</v>
      </c>
      <c r="C41" s="29" t="s">
        <v>302</v>
      </c>
      <c r="D41" s="29" t="s">
        <v>300</v>
      </c>
      <c r="E41" s="29" t="s">
        <v>317</v>
      </c>
      <c r="F41" s="29" t="e">
        <f ca="1">INDEX(F_Outputs_Prep!$B$4:$AI$174,MATCH(F_Outputs!$A41&amp;F_Outputs!$B41,F_Outputs_Prep!$I$4:$I$174,0),MATCH(F_Outputs!F$2,F_Outputs_Prep!$B$4:$AI$4,0))</f>
        <v>#VALUE!</v>
      </c>
      <c r="G41" s="29" t="e">
        <f ca="1">INDEX(F_Outputs_Prep!$B$4:$AI$174,MATCH(F_Outputs!$A41&amp;F_Outputs!$B41,F_Outputs_Prep!$I$4:$I$174,0),MATCH(F_Outputs!G$2,F_Outputs_Prep!$B$4:$AI$4,0))</f>
        <v>#VALUE!</v>
      </c>
      <c r="H41" s="29" t="e">
        <f ca="1">INDEX(F_Outputs_Prep!$B$4:$AI$174,MATCH(F_Outputs!$A41&amp;F_Outputs!$B41,F_Outputs_Prep!$I$4:$I$174,0),MATCH(F_Outputs!H$2,F_Outputs_Prep!$B$4:$AI$4,0))</f>
        <v>#VALUE!</v>
      </c>
      <c r="I41" s="29" t="e">
        <f ca="1">INDEX(F_Outputs_Prep!$B$4:$AI$174,MATCH(F_Outputs!$A41&amp;F_Outputs!$B41,F_Outputs_Prep!$I$4:$I$174,0),MATCH(F_Outputs!I$2,F_Outputs_Prep!$B$4:$AI$4,0))</f>
        <v>#VALUE!</v>
      </c>
      <c r="J41" s="29" t="e">
        <f ca="1">INDEX(F_Outputs_Prep!$B$4:$AI$174,MATCH(F_Outputs!$A41&amp;F_Outputs!$B41,F_Outputs_Prep!$I$4:$I$174,0),MATCH(F_Outputs!J$2,F_Outputs_Prep!$B$4:$AI$4,0))</f>
        <v>#VALUE!</v>
      </c>
      <c r="K41" s="29" t="e">
        <f ca="1">INDEX(F_Outputs_Prep!$B$4:$AI$174,MATCH(F_Outputs!$A41&amp;F_Outputs!$B41,F_Outputs_Prep!$I$4:$I$174,0),MATCH(F_Outputs!K$2,F_Outputs_Prep!$B$4:$AI$4,0))</f>
        <v>#VALUE!</v>
      </c>
      <c r="L41" s="29" t="e">
        <f ca="1">INDEX(F_Outputs_Prep!$B$4:$AI$174,MATCH(F_Outputs!$A41&amp;F_Outputs!$B41,F_Outputs_Prep!$I$4:$I$174,0),MATCH(F_Outputs!L$2,F_Outputs_Prep!$B$4:$AI$4,0))</f>
        <v>#VALUE!</v>
      </c>
      <c r="M41" s="29" t="e">
        <f ca="1">INDEX(F_Outputs_Prep!$B$4:$AI$174,MATCH(F_Outputs!$A41&amp;F_Outputs!$B41,F_Outputs_Prep!$I$4:$I$174,0),MATCH(F_Outputs!M$2,F_Outputs_Prep!$B$4:$AI$4,0))</f>
        <v>#VALUE!</v>
      </c>
      <c r="N41" s="29" t="e">
        <f ca="1">INDEX(F_Outputs_Prep!$B$4:$AI$174,MATCH(F_Outputs!$A41&amp;F_Outputs!$B41,F_Outputs_Prep!$I$4:$I$174,0),MATCH(F_Outputs!N$2,F_Outputs_Prep!$B$4:$AI$4,0))</f>
        <v>#VALUE!</v>
      </c>
      <c r="O41" s="29" t="e">
        <f ca="1">INDEX(F_Outputs_Prep!$B$4:$AI$174,MATCH(F_Outputs!$A41&amp;F_Outputs!$B41,F_Outputs_Prep!$I$4:$I$174,0),MATCH(F_Outputs!O$2,F_Outputs_Prep!$B$4:$AI$4,0))</f>
        <v>#VALUE!</v>
      </c>
      <c r="P41" s="29" t="e">
        <f ca="1">INDEX(F_Outputs_Prep!$B$4:$AI$174,MATCH(F_Outputs!$A41&amp;F_Outputs!$B41,F_Outputs_Prep!$I$4:$I$174,0),MATCH(F_Outputs!P$2,F_Outputs_Prep!$B$4:$AI$4,0))</f>
        <v>#VALUE!</v>
      </c>
      <c r="Q41" s="29" t="e">
        <f ca="1">INDEX(F_Outputs_Prep!$B$4:$AI$174,MATCH(F_Outputs!$A41&amp;F_Outputs!$B41,F_Outputs_Prep!$I$4:$I$174,0),MATCH(F_Outputs!Q$2,F_Outputs_Prep!$B$4:$AI$4,0))</f>
        <v>#VALUE!</v>
      </c>
      <c r="R41" s="29" t="e">
        <f ca="1">INDEX(F_Outputs_Prep!$B$4:$AI$174,MATCH(F_Outputs!$A41&amp;F_Outputs!$B41,F_Outputs_Prep!$I$4:$I$174,0),MATCH(F_Outputs!R$2,F_Outputs_Prep!$B$4:$AI$4,0))</f>
        <v>#VALUE!</v>
      </c>
      <c r="S41" s="29" t="e">
        <f ca="1">INDEX(F_Outputs_Prep!$B$4:$AI$174,MATCH(F_Outputs!$A41&amp;F_Outputs!$B41,F_Outputs_Prep!$I$4:$I$174,0),MATCH(F_Outputs!S$2,F_Outputs_Prep!$B$4:$AI$4,0))</f>
        <v>#VALUE!</v>
      </c>
    </row>
    <row r="42" spans="1:19">
      <c r="A42" s="29" t="s">
        <v>112</v>
      </c>
      <c r="B42" s="31" t="s">
        <v>303</v>
      </c>
      <c r="C42" s="29" t="s">
        <v>304</v>
      </c>
      <c r="D42" s="29" t="s">
        <v>300</v>
      </c>
      <c r="E42" s="29" t="s">
        <v>317</v>
      </c>
      <c r="F42" s="29" t="str">
        <f ca="1">INDEX(F_Outputs_Prep!$B$4:$AI$174,MATCH(F_Outputs!$A42&amp;F_Outputs!$B42,F_Outputs_Prep!$I$4:$I$174,0),MATCH(F_Outputs!F$2,F_Outputs_Prep!$B$4:$AI$4,0))</f>
        <v>NA</v>
      </c>
      <c r="G42" s="29" t="str">
        <f ca="1">INDEX(F_Outputs_Prep!$B$4:$AI$174,MATCH(F_Outputs!$A42&amp;F_Outputs!$B42,F_Outputs_Prep!$I$4:$I$174,0),MATCH(F_Outputs!G$2,F_Outputs_Prep!$B$4:$AI$4,0))</f>
        <v>NA</v>
      </c>
      <c r="H42" s="29" t="str">
        <f ca="1">INDEX(F_Outputs_Prep!$B$4:$AI$174,MATCH(F_Outputs!$A42&amp;F_Outputs!$B42,F_Outputs_Prep!$I$4:$I$174,0),MATCH(F_Outputs!H$2,F_Outputs_Prep!$B$4:$AI$4,0))</f>
        <v>NA</v>
      </c>
      <c r="I42" s="29" t="str">
        <f ca="1">INDEX(F_Outputs_Prep!$B$4:$AI$174,MATCH(F_Outputs!$A42&amp;F_Outputs!$B42,F_Outputs_Prep!$I$4:$I$174,0),MATCH(F_Outputs!I$2,F_Outputs_Prep!$B$4:$AI$4,0))</f>
        <v>NA</v>
      </c>
      <c r="J42" s="29" t="str">
        <f ca="1">INDEX(F_Outputs_Prep!$B$4:$AI$174,MATCH(F_Outputs!$A42&amp;F_Outputs!$B42,F_Outputs_Prep!$I$4:$I$174,0),MATCH(F_Outputs!J$2,F_Outputs_Prep!$B$4:$AI$4,0))</f>
        <v>NA</v>
      </c>
      <c r="K42" s="29" t="str">
        <f ca="1">INDEX(F_Outputs_Prep!$B$4:$AI$174,MATCH(F_Outputs!$A42&amp;F_Outputs!$B42,F_Outputs_Prep!$I$4:$I$174,0),MATCH(F_Outputs!K$2,F_Outputs_Prep!$B$4:$AI$4,0))</f>
        <v>NA</v>
      </c>
      <c r="L42" s="29" t="str">
        <f ca="1">INDEX(F_Outputs_Prep!$B$4:$AI$174,MATCH(F_Outputs!$A42&amp;F_Outputs!$B42,F_Outputs_Prep!$I$4:$I$174,0),MATCH(F_Outputs!L$2,F_Outputs_Prep!$B$4:$AI$4,0))</f>
        <v>NA</v>
      </c>
      <c r="M42" s="29" t="str">
        <f ca="1">INDEX(F_Outputs_Prep!$B$4:$AI$174,MATCH(F_Outputs!$A42&amp;F_Outputs!$B42,F_Outputs_Prep!$I$4:$I$174,0),MATCH(F_Outputs!M$2,F_Outputs_Prep!$B$4:$AI$4,0))</f>
        <v>NA</v>
      </c>
      <c r="N42" s="29" t="str">
        <f ca="1">INDEX(F_Outputs_Prep!$B$4:$AI$174,MATCH(F_Outputs!$A42&amp;F_Outputs!$B42,F_Outputs_Prep!$I$4:$I$174,0),MATCH(F_Outputs!N$2,F_Outputs_Prep!$B$4:$AI$4,0))</f>
        <v>NA</v>
      </c>
      <c r="O42" s="29" t="str">
        <f ca="1">INDEX(F_Outputs_Prep!$B$4:$AI$174,MATCH(F_Outputs!$A42&amp;F_Outputs!$B42,F_Outputs_Prep!$I$4:$I$174,0),MATCH(F_Outputs!O$2,F_Outputs_Prep!$B$4:$AI$4,0))</f>
        <v>NA</v>
      </c>
      <c r="P42" s="29" t="str">
        <f ca="1">INDEX(F_Outputs_Prep!$B$4:$AI$174,MATCH(F_Outputs!$A42&amp;F_Outputs!$B42,F_Outputs_Prep!$I$4:$I$174,0),MATCH(F_Outputs!P$2,F_Outputs_Prep!$B$4:$AI$4,0))</f>
        <v>NA</v>
      </c>
      <c r="Q42" s="29" t="str">
        <f ca="1">INDEX(F_Outputs_Prep!$B$4:$AI$174,MATCH(F_Outputs!$A42&amp;F_Outputs!$B42,F_Outputs_Prep!$I$4:$I$174,0),MATCH(F_Outputs!Q$2,F_Outputs_Prep!$B$4:$AI$4,0))</f>
        <v>NA</v>
      </c>
      <c r="R42" s="29" t="str">
        <f ca="1">INDEX(F_Outputs_Prep!$B$4:$AI$174,MATCH(F_Outputs!$A42&amp;F_Outputs!$B42,F_Outputs_Prep!$I$4:$I$174,0),MATCH(F_Outputs!R$2,F_Outputs_Prep!$B$4:$AI$4,0))</f>
        <v>NA</v>
      </c>
      <c r="S42" s="29" t="str">
        <f ca="1">INDEX(F_Outputs_Prep!$B$4:$AI$174,MATCH(F_Outputs!$A42&amp;F_Outputs!$B42,F_Outputs_Prep!$I$4:$I$174,0),MATCH(F_Outputs!S$2,F_Outputs_Prep!$B$4:$AI$4,0))</f>
        <v>NA</v>
      </c>
    </row>
    <row r="43" spans="1:19">
      <c r="A43" s="29" t="s">
        <v>112</v>
      </c>
      <c r="B43" s="31" t="s">
        <v>305</v>
      </c>
      <c r="C43" s="29" t="s">
        <v>306</v>
      </c>
      <c r="D43" s="29" t="s">
        <v>307</v>
      </c>
      <c r="E43" s="29" t="s">
        <v>317</v>
      </c>
      <c r="F43" s="29">
        <f ca="1">INDEX(F_Outputs_Prep!$B$4:$AI$174,MATCH(F_Outputs!$A43&amp;F_Outputs!$B43,F_Outputs_Prep!$I$4:$I$174,0),MATCH(F_Outputs!F$2,F_Outputs_Prep!$B$4:$AI$4,0))</f>
        <v>0</v>
      </c>
      <c r="G43" s="29">
        <f ca="1">INDEX(F_Outputs_Prep!$B$4:$AI$174,MATCH(F_Outputs!$A43&amp;F_Outputs!$B43,F_Outputs_Prep!$I$4:$I$174,0),MATCH(F_Outputs!G$2,F_Outputs_Prep!$B$4:$AI$4,0))</f>
        <v>0</v>
      </c>
      <c r="H43" s="29">
        <f ca="1">INDEX(F_Outputs_Prep!$B$4:$AI$174,MATCH(F_Outputs!$A43&amp;F_Outputs!$B43,F_Outputs_Prep!$I$4:$I$174,0),MATCH(F_Outputs!H$2,F_Outputs_Prep!$B$4:$AI$4,0))</f>
        <v>0</v>
      </c>
      <c r="I43" s="29">
        <f ca="1">INDEX(F_Outputs_Prep!$B$4:$AI$174,MATCH(F_Outputs!$A43&amp;F_Outputs!$B43,F_Outputs_Prep!$I$4:$I$174,0),MATCH(F_Outputs!I$2,F_Outputs_Prep!$B$4:$AI$4,0))</f>
        <v>0</v>
      </c>
      <c r="J43" s="29">
        <f ca="1">INDEX(F_Outputs_Prep!$B$4:$AI$174,MATCH(F_Outputs!$A43&amp;F_Outputs!$B43,F_Outputs_Prep!$I$4:$I$174,0),MATCH(F_Outputs!J$2,F_Outputs_Prep!$B$4:$AI$4,0))</f>
        <v>0</v>
      </c>
      <c r="K43" s="29">
        <f ca="1">INDEX(F_Outputs_Prep!$B$4:$AI$174,MATCH(F_Outputs!$A43&amp;F_Outputs!$B43,F_Outputs_Prep!$I$4:$I$174,0),MATCH(F_Outputs!K$2,F_Outputs_Prep!$B$4:$AI$4,0))</f>
        <v>0</v>
      </c>
      <c r="L43" s="29">
        <f ca="1">INDEX(F_Outputs_Prep!$B$4:$AI$174,MATCH(F_Outputs!$A43&amp;F_Outputs!$B43,F_Outputs_Prep!$I$4:$I$174,0),MATCH(F_Outputs!L$2,F_Outputs_Prep!$B$4:$AI$4,0))</f>
        <v>0</v>
      </c>
      <c r="M43" s="29">
        <f ca="1">INDEX(F_Outputs_Prep!$B$4:$AI$174,MATCH(F_Outputs!$A43&amp;F_Outputs!$B43,F_Outputs_Prep!$I$4:$I$174,0),MATCH(F_Outputs!M$2,F_Outputs_Prep!$B$4:$AI$4,0))</f>
        <v>0</v>
      </c>
      <c r="N43" s="29">
        <f ca="1">INDEX(F_Outputs_Prep!$B$4:$AI$174,MATCH(F_Outputs!$A43&amp;F_Outputs!$B43,F_Outputs_Prep!$I$4:$I$174,0),MATCH(F_Outputs!N$2,F_Outputs_Prep!$B$4:$AI$4,0))</f>
        <v>0</v>
      </c>
      <c r="O43" s="29">
        <f ca="1">INDEX(F_Outputs_Prep!$B$4:$AI$174,MATCH(F_Outputs!$A43&amp;F_Outputs!$B43,F_Outputs_Prep!$I$4:$I$174,0),MATCH(F_Outputs!O$2,F_Outputs_Prep!$B$4:$AI$4,0))</f>
        <v>0</v>
      </c>
      <c r="P43" s="29">
        <f ca="1">INDEX(F_Outputs_Prep!$B$4:$AI$174,MATCH(F_Outputs!$A43&amp;F_Outputs!$B43,F_Outputs_Prep!$I$4:$I$174,0),MATCH(F_Outputs!P$2,F_Outputs_Prep!$B$4:$AI$4,0))</f>
        <v>0</v>
      </c>
      <c r="Q43" s="29">
        <f ca="1">INDEX(F_Outputs_Prep!$B$4:$AI$174,MATCH(F_Outputs!$A43&amp;F_Outputs!$B43,F_Outputs_Prep!$I$4:$I$174,0),MATCH(F_Outputs!Q$2,F_Outputs_Prep!$B$4:$AI$4,0))</f>
        <v>0</v>
      </c>
      <c r="R43" s="29">
        <f ca="1">INDEX(F_Outputs_Prep!$B$4:$AI$174,MATCH(F_Outputs!$A43&amp;F_Outputs!$B43,F_Outputs_Prep!$I$4:$I$174,0),MATCH(F_Outputs!R$2,F_Outputs_Prep!$B$4:$AI$4,0))</f>
        <v>0</v>
      </c>
      <c r="S43" s="29">
        <f ca="1">INDEX(F_Outputs_Prep!$B$4:$AI$174,MATCH(F_Outputs!$A43&amp;F_Outputs!$B43,F_Outputs_Prep!$I$4:$I$174,0),MATCH(F_Outputs!S$2,F_Outputs_Prep!$B$4:$AI$4,0))</f>
        <v>0</v>
      </c>
    </row>
    <row r="44" spans="1:19">
      <c r="A44" s="29" t="s">
        <v>113</v>
      </c>
      <c r="B44" s="29" t="s">
        <v>210</v>
      </c>
      <c r="C44" s="29" t="s">
        <v>292</v>
      </c>
      <c r="D44" s="29" t="s">
        <v>83</v>
      </c>
      <c r="E44" s="29" t="s">
        <v>317</v>
      </c>
      <c r="F44" s="29">
        <f ca="1">INDEX(F_Outputs_Prep!$B$4:$AI$174,MATCH(F_Outputs!$A44&amp;F_Outputs!$B44,F_Outputs_Prep!$I$4:$I$174,0),MATCH(F_Outputs!F$2,F_Outputs_Prep!$B$4:$AI$4,0))</f>
        <v>29.3</v>
      </c>
      <c r="G44" s="29">
        <f ca="1">INDEX(F_Outputs_Prep!$B$4:$AI$174,MATCH(F_Outputs!$A44&amp;F_Outputs!$B44,F_Outputs_Prep!$I$4:$I$174,0),MATCH(F_Outputs!G$2,F_Outputs_Prep!$B$4:$AI$4,0))</f>
        <v>29.94</v>
      </c>
      <c r="H44" s="29">
        <f ca="1">INDEX(F_Outputs_Prep!$B$4:$AI$174,MATCH(F_Outputs!$A44&amp;F_Outputs!$B44,F_Outputs_Prep!$I$4:$I$174,0),MATCH(F_Outputs!H$2,F_Outputs_Prep!$B$4:$AI$4,0))</f>
        <v>31.11</v>
      </c>
      <c r="I44" s="29">
        <f ca="1">INDEX(F_Outputs_Prep!$B$4:$AI$174,MATCH(F_Outputs!$A44&amp;F_Outputs!$B44,F_Outputs_Prep!$I$4:$I$174,0),MATCH(F_Outputs!I$2,F_Outputs_Prep!$B$4:$AI$4,0))</f>
        <v>26.52</v>
      </c>
      <c r="J44" s="29">
        <f ca="1">INDEX(F_Outputs_Prep!$B$4:$AI$174,MATCH(F_Outputs!$A44&amp;F_Outputs!$B44,F_Outputs_Prep!$I$4:$I$174,0),MATCH(F_Outputs!J$2,F_Outputs_Prep!$B$4:$AI$4,0))</f>
        <v>20.32</v>
      </c>
      <c r="K44" s="29">
        <f ca="1">INDEX(F_Outputs_Prep!$B$4:$AI$174,MATCH(F_Outputs!$A44&amp;F_Outputs!$B44,F_Outputs_Prep!$I$4:$I$174,0),MATCH(F_Outputs!K$2,F_Outputs_Prep!$B$4:$AI$4,0))</f>
        <v>21.81</v>
      </c>
      <c r="L44" s="29">
        <f ca="1">INDEX(F_Outputs_Prep!$B$4:$AI$174,MATCH(F_Outputs!$A44&amp;F_Outputs!$B44,F_Outputs_Prep!$I$4:$I$174,0),MATCH(F_Outputs!L$2,F_Outputs_Prep!$B$4:$AI$4,0))</f>
        <v>20.64</v>
      </c>
      <c r="M44" s="29">
        <f ca="1">INDEX(F_Outputs_Prep!$B$4:$AI$174,MATCH(F_Outputs!$A44&amp;F_Outputs!$B44,F_Outputs_Prep!$I$4:$I$174,0),MATCH(F_Outputs!M$2,F_Outputs_Prep!$B$4:$AI$4,0))</f>
        <v>25.55</v>
      </c>
      <c r="N44" s="29">
        <f ca="1">INDEX(F_Outputs_Prep!$B$4:$AI$174,MATCH(F_Outputs!$A44&amp;F_Outputs!$B44,F_Outputs_Prep!$I$4:$I$174,0),MATCH(F_Outputs!N$2,F_Outputs_Prep!$B$4:$AI$4,0))</f>
        <v>25.45</v>
      </c>
      <c r="O44" s="29">
        <f ca="1">INDEX(F_Outputs_Prep!$B$4:$AI$174,MATCH(F_Outputs!$A44&amp;F_Outputs!$B44,F_Outputs_Prep!$I$4:$I$174,0),MATCH(F_Outputs!O$2,F_Outputs_Prep!$B$4:$AI$4,0))</f>
        <v>18.52</v>
      </c>
      <c r="P44" s="29">
        <f ca="1">INDEX(F_Outputs_Prep!$B$4:$AI$174,MATCH(F_Outputs!$A44&amp;F_Outputs!$B44,F_Outputs_Prep!$I$4:$I$174,0),MATCH(F_Outputs!P$2,F_Outputs_Prep!$B$4:$AI$4,0))</f>
        <v>17.29</v>
      </c>
      <c r="Q44" s="29">
        <f ca="1">INDEX(F_Outputs_Prep!$B$4:$AI$174,MATCH(F_Outputs!$A44&amp;F_Outputs!$B44,F_Outputs_Prep!$I$4:$I$174,0),MATCH(F_Outputs!Q$2,F_Outputs_Prep!$B$4:$AI$4,0))</f>
        <v>16.02</v>
      </c>
      <c r="R44" s="29">
        <f ca="1">INDEX(F_Outputs_Prep!$B$4:$AI$174,MATCH(F_Outputs!$A44&amp;F_Outputs!$B44,F_Outputs_Prep!$I$4:$I$174,0),MATCH(F_Outputs!R$2,F_Outputs_Prep!$B$4:$AI$4,0))</f>
        <v>14.6</v>
      </c>
      <c r="S44" s="29">
        <f ca="1">INDEX(F_Outputs_Prep!$B$4:$AI$174,MATCH(F_Outputs!$A44&amp;F_Outputs!$B44,F_Outputs_Prep!$I$4:$I$174,0),MATCH(F_Outputs!S$2,F_Outputs_Prep!$B$4:$AI$4,0))</f>
        <v>13.58</v>
      </c>
    </row>
    <row r="45" spans="1:19" ht="15">
      <c r="A45" s="29" t="s">
        <v>113</v>
      </c>
      <c r="B45" s="29" t="s">
        <v>286</v>
      </c>
      <c r="C45" s="21" t="s">
        <v>293</v>
      </c>
      <c r="D45" s="29" t="s">
        <v>103</v>
      </c>
      <c r="E45" s="29" t="s">
        <v>317</v>
      </c>
      <c r="F45" s="29">
        <f ca="1">INDEX(F_Outputs_Prep!$B$4:$AI$174,MATCH(F_Outputs!$A45&amp;F_Outputs!$B45,F_Outputs_Prep!$I$4:$I$174,0),MATCH(F_Outputs!F$2,F_Outputs_Prep!$B$4:$AI$4,0))</f>
        <v>93525</v>
      </c>
      <c r="G45" s="29">
        <f ca="1">INDEX(F_Outputs_Prep!$B$4:$AI$174,MATCH(F_Outputs!$A45&amp;F_Outputs!$B45,F_Outputs_Prep!$I$4:$I$174,0),MATCH(F_Outputs!G$2,F_Outputs_Prep!$B$4:$AI$4,0))</f>
        <v>93525</v>
      </c>
      <c r="H45" s="29">
        <f ca="1">INDEX(F_Outputs_Prep!$B$4:$AI$174,MATCH(F_Outputs!$A45&amp;F_Outputs!$B45,F_Outputs_Prep!$I$4:$I$174,0),MATCH(F_Outputs!H$2,F_Outputs_Prep!$B$4:$AI$4,0))</f>
        <v>93525</v>
      </c>
      <c r="I45" s="29">
        <f ca="1">INDEX(F_Outputs_Prep!$B$4:$AI$174,MATCH(F_Outputs!$A45&amp;F_Outputs!$B45,F_Outputs_Prep!$I$4:$I$174,0),MATCH(F_Outputs!I$2,F_Outputs_Prep!$B$4:$AI$4,0))</f>
        <v>93525</v>
      </c>
      <c r="J45" s="29">
        <f ca="1">INDEX(F_Outputs_Prep!$B$4:$AI$174,MATCH(F_Outputs!$A45&amp;F_Outputs!$B45,F_Outputs_Prep!$I$4:$I$174,0),MATCH(F_Outputs!J$2,F_Outputs_Prep!$B$4:$AI$4,0))</f>
        <v>93525</v>
      </c>
      <c r="K45" s="29">
        <f ca="1">INDEX(F_Outputs_Prep!$B$4:$AI$174,MATCH(F_Outputs!$A45&amp;F_Outputs!$B45,F_Outputs_Prep!$I$4:$I$174,0),MATCH(F_Outputs!K$2,F_Outputs_Prep!$B$4:$AI$4,0))</f>
        <v>93525</v>
      </c>
      <c r="L45" s="29">
        <f ca="1">INDEX(F_Outputs_Prep!$B$4:$AI$174,MATCH(F_Outputs!$A45&amp;F_Outputs!$B45,F_Outputs_Prep!$I$4:$I$174,0),MATCH(F_Outputs!L$2,F_Outputs_Prep!$B$4:$AI$4,0))</f>
        <v>93525</v>
      </c>
      <c r="M45" s="29">
        <f ca="1">INDEX(F_Outputs_Prep!$B$4:$AI$174,MATCH(F_Outputs!$A45&amp;F_Outputs!$B45,F_Outputs_Prep!$I$4:$I$174,0),MATCH(F_Outputs!M$2,F_Outputs_Prep!$B$4:$AI$4,0))</f>
        <v>93525</v>
      </c>
      <c r="N45" s="29">
        <f ca="1">INDEX(F_Outputs_Prep!$B$4:$AI$174,MATCH(F_Outputs!$A45&amp;F_Outputs!$B45,F_Outputs_Prep!$I$4:$I$174,0),MATCH(F_Outputs!N$2,F_Outputs_Prep!$B$4:$AI$4,0))</f>
        <v>93525</v>
      </c>
      <c r="O45" s="29">
        <f ca="1">INDEX(F_Outputs_Prep!$B$4:$AI$174,MATCH(F_Outputs!$A45&amp;F_Outputs!$B45,F_Outputs_Prep!$I$4:$I$174,0),MATCH(F_Outputs!O$2,F_Outputs_Prep!$B$4:$AI$4,0))</f>
        <v>93525</v>
      </c>
      <c r="P45" s="29">
        <f ca="1">INDEX(F_Outputs_Prep!$B$4:$AI$174,MATCH(F_Outputs!$A45&amp;F_Outputs!$B45,F_Outputs_Prep!$I$4:$I$174,0),MATCH(F_Outputs!P$2,F_Outputs_Prep!$B$4:$AI$4,0))</f>
        <v>93525</v>
      </c>
      <c r="Q45" s="29">
        <f ca="1">INDEX(F_Outputs_Prep!$B$4:$AI$174,MATCH(F_Outputs!$A45&amp;F_Outputs!$B45,F_Outputs_Prep!$I$4:$I$174,0),MATCH(F_Outputs!Q$2,F_Outputs_Prep!$B$4:$AI$4,0))</f>
        <v>93525</v>
      </c>
      <c r="R45" s="29">
        <f ca="1">INDEX(F_Outputs_Prep!$B$4:$AI$174,MATCH(F_Outputs!$A45&amp;F_Outputs!$B45,F_Outputs_Prep!$I$4:$I$174,0),MATCH(F_Outputs!R$2,F_Outputs_Prep!$B$4:$AI$4,0))</f>
        <v>93525</v>
      </c>
      <c r="S45" s="29">
        <f ca="1">INDEX(F_Outputs_Prep!$B$4:$AI$174,MATCH(F_Outputs!$A45&amp;F_Outputs!$B45,F_Outputs_Prep!$I$4:$I$174,0),MATCH(F_Outputs!S$2,F_Outputs_Prep!$B$4:$AI$4,0))</f>
        <v>93525</v>
      </c>
    </row>
    <row r="46" spans="1:19" ht="15">
      <c r="A46" s="29" t="s">
        <v>113</v>
      </c>
      <c r="B46" s="29" t="s">
        <v>289</v>
      </c>
      <c r="C46" s="21" t="s">
        <v>294</v>
      </c>
      <c r="D46" s="29" t="s">
        <v>83</v>
      </c>
      <c r="E46" s="29" t="s">
        <v>317</v>
      </c>
      <c r="F46" s="29">
        <f ca="1">INDEX(F_Outputs_Prep!$B$4:$AI$174,MATCH(F_Outputs!$A46&amp;F_Outputs!$B46,F_Outputs_Prep!$I$4:$I$174,0),MATCH(F_Outputs!F$2,F_Outputs_Prep!$B$4:$AI$4,0))</f>
        <v>274</v>
      </c>
      <c r="G46" s="29">
        <f ca="1">INDEX(F_Outputs_Prep!$B$4:$AI$174,MATCH(F_Outputs!$A46&amp;F_Outputs!$B46,F_Outputs_Prep!$I$4:$I$174,0),MATCH(F_Outputs!G$2,F_Outputs_Prep!$B$4:$AI$4,0))</f>
        <v>280</v>
      </c>
      <c r="H46" s="29">
        <f ca="1">INDEX(F_Outputs_Prep!$B$4:$AI$174,MATCH(F_Outputs!$A46&amp;F_Outputs!$B46,F_Outputs_Prep!$I$4:$I$174,0),MATCH(F_Outputs!H$2,F_Outputs_Prep!$B$4:$AI$4,0))</f>
        <v>291</v>
      </c>
      <c r="I46" s="29">
        <f ca="1">INDEX(F_Outputs_Prep!$B$4:$AI$174,MATCH(F_Outputs!$A46&amp;F_Outputs!$B46,F_Outputs_Prep!$I$4:$I$174,0),MATCH(F_Outputs!I$2,F_Outputs_Prep!$B$4:$AI$4,0))</f>
        <v>248</v>
      </c>
      <c r="J46" s="29">
        <f ca="1">INDEX(F_Outputs_Prep!$B$4:$AI$174,MATCH(F_Outputs!$A46&amp;F_Outputs!$B46,F_Outputs_Prep!$I$4:$I$174,0),MATCH(F_Outputs!J$2,F_Outputs_Prep!$B$4:$AI$4,0))</f>
        <v>190</v>
      </c>
      <c r="K46" s="29">
        <f ca="1">INDEX(F_Outputs_Prep!$B$4:$AI$174,MATCH(F_Outputs!$A46&amp;F_Outputs!$B46,F_Outputs_Prep!$I$4:$I$174,0),MATCH(F_Outputs!K$2,F_Outputs_Prep!$B$4:$AI$4,0))</f>
        <v>204</v>
      </c>
      <c r="L46" s="29">
        <f ca="1">INDEX(F_Outputs_Prep!$B$4:$AI$174,MATCH(F_Outputs!$A46&amp;F_Outputs!$B46,F_Outputs_Prep!$I$4:$I$174,0),MATCH(F_Outputs!L$2,F_Outputs_Prep!$B$4:$AI$4,0))</f>
        <v>193</v>
      </c>
      <c r="M46" s="29">
        <f ca="1">INDEX(F_Outputs_Prep!$B$4:$AI$174,MATCH(F_Outputs!$A46&amp;F_Outputs!$B46,F_Outputs_Prep!$I$4:$I$174,0),MATCH(F_Outputs!M$2,F_Outputs_Prep!$B$4:$AI$4,0))</f>
        <v>239</v>
      </c>
      <c r="N46" s="29">
        <f ca="1">INDEX(F_Outputs_Prep!$B$4:$AI$174,MATCH(F_Outputs!$A46&amp;F_Outputs!$B46,F_Outputs_Prep!$I$4:$I$174,0),MATCH(F_Outputs!N$2,F_Outputs_Prep!$B$4:$AI$4,0))</f>
        <v>238</v>
      </c>
      <c r="O46" s="29">
        <f ca="1">INDEX(F_Outputs_Prep!$B$4:$AI$174,MATCH(F_Outputs!$A46&amp;F_Outputs!$B46,F_Outputs_Prep!$I$4:$I$174,0),MATCH(F_Outputs!O$2,F_Outputs_Prep!$B$4:$AI$4,0))</f>
        <v>173</v>
      </c>
      <c r="P46" s="29">
        <f ca="1">INDEX(F_Outputs_Prep!$B$4:$AI$174,MATCH(F_Outputs!$A46&amp;F_Outputs!$B46,F_Outputs_Prep!$I$4:$I$174,0),MATCH(F_Outputs!P$2,F_Outputs_Prep!$B$4:$AI$4,0))</f>
        <v>162</v>
      </c>
      <c r="Q46" s="29">
        <f ca="1">INDEX(F_Outputs_Prep!$B$4:$AI$174,MATCH(F_Outputs!$A46&amp;F_Outputs!$B46,F_Outputs_Prep!$I$4:$I$174,0),MATCH(F_Outputs!Q$2,F_Outputs_Prep!$B$4:$AI$4,0))</f>
        <v>150</v>
      </c>
      <c r="R46" s="29">
        <f ca="1">INDEX(F_Outputs_Prep!$B$4:$AI$174,MATCH(F_Outputs!$A46&amp;F_Outputs!$B46,F_Outputs_Prep!$I$4:$I$174,0),MATCH(F_Outputs!R$2,F_Outputs_Prep!$B$4:$AI$4,0))</f>
        <v>137</v>
      </c>
      <c r="S46" s="29">
        <f ca="1">INDEX(F_Outputs_Prep!$B$4:$AI$174,MATCH(F_Outputs!$A46&amp;F_Outputs!$B46,F_Outputs_Prep!$I$4:$I$174,0),MATCH(F_Outputs!S$2,F_Outputs_Prep!$B$4:$AI$4,0))</f>
        <v>127</v>
      </c>
    </row>
    <row r="47" spans="1:19" ht="15">
      <c r="A47" s="29" t="s">
        <v>113</v>
      </c>
      <c r="B47" s="29" t="s">
        <v>182</v>
      </c>
      <c r="C47" s="21" t="s">
        <v>295</v>
      </c>
      <c r="D47" s="29"/>
      <c r="E47" s="29"/>
      <c r="F47" s="29" t="str">
        <f ca="1">INDEX(F_Outputs_Prep!$B$4:$AI$174,MATCH(F_Outputs!$A47&amp;F_Outputs!$B47,F_Outputs_Prep!$I$4:$I$174,0),MATCH(F_Outputs!F$2,F_Outputs_Prep!$B$4:$AI$4,0))</f>
        <v>##BLANK</v>
      </c>
      <c r="G47" s="29" t="str">
        <f ca="1">INDEX(F_Outputs_Prep!$B$4:$AI$174,MATCH(F_Outputs!$A47&amp;F_Outputs!$B47,F_Outputs_Prep!$I$4:$I$174,0),MATCH(F_Outputs!G$2,F_Outputs_Prep!$B$4:$AI$4,0))</f>
        <v>##BLANK</v>
      </c>
      <c r="H47" s="29" t="str">
        <f ca="1">INDEX(F_Outputs_Prep!$B$4:$AI$174,MATCH(F_Outputs!$A47&amp;F_Outputs!$B47,F_Outputs_Prep!$I$4:$I$174,0),MATCH(F_Outputs!H$2,F_Outputs_Prep!$B$4:$AI$4,0))</f>
        <v>##BLANK</v>
      </c>
      <c r="I47" s="29" t="str">
        <f ca="1">INDEX(F_Outputs_Prep!$B$4:$AI$174,MATCH(F_Outputs!$A47&amp;F_Outputs!$B47,F_Outputs_Prep!$I$4:$I$174,0),MATCH(F_Outputs!I$2,F_Outputs_Prep!$B$4:$AI$4,0))</f>
        <v>##BLANK</v>
      </c>
      <c r="J47" s="29" t="str">
        <f ca="1">INDEX(F_Outputs_Prep!$B$4:$AI$174,MATCH(F_Outputs!$A47&amp;F_Outputs!$B47,F_Outputs_Prep!$I$4:$I$174,0),MATCH(F_Outputs!J$2,F_Outputs_Prep!$B$4:$AI$4,0))</f>
        <v>##BLANK</v>
      </c>
      <c r="K47" s="29" t="str">
        <f ca="1">INDEX(F_Outputs_Prep!$B$4:$AI$174,MATCH(F_Outputs!$A47&amp;F_Outputs!$B47,F_Outputs_Prep!$I$4:$I$174,0),MATCH(F_Outputs!K$2,F_Outputs_Prep!$B$4:$AI$4,0))</f>
        <v>##BLANK</v>
      </c>
      <c r="L47" s="29" t="str">
        <f ca="1">INDEX(F_Outputs_Prep!$B$4:$AI$174,MATCH(F_Outputs!$A47&amp;F_Outputs!$B47,F_Outputs_Prep!$I$4:$I$174,0),MATCH(F_Outputs!L$2,F_Outputs_Prep!$B$4:$AI$4,0))</f>
        <v>##BLANK</v>
      </c>
      <c r="M47" s="29" t="str">
        <f ca="1">INDEX(F_Outputs_Prep!$B$4:$AI$174,MATCH(F_Outputs!$A47&amp;F_Outputs!$B47,F_Outputs_Prep!$I$4:$I$174,0),MATCH(F_Outputs!M$2,F_Outputs_Prep!$B$4:$AI$4,0))</f>
        <v>##BLANK</v>
      </c>
      <c r="N47" s="98">
        <f ca="1">INDEX(F_Outputs_Prep!$B$4:$AI$174,MATCH(F_Outputs!$A47&amp;F_Outputs!$B47,F_Outputs_Prep!$I$4:$I$174,0),MATCH(F_Outputs!N$2,F_Outputs_Prep!$B$4:$AI$4,0))</f>
        <v>26.61</v>
      </c>
      <c r="O47" s="98">
        <f ca="1">INDEX(F_Outputs_Prep!$B$4:$AI$174,MATCH(F_Outputs!$A47&amp;F_Outputs!$B47,F_Outputs_Prep!$I$4:$I$174,0),MATCH(F_Outputs!O$2,F_Outputs_Prep!$B$4:$AI$4,0))</f>
        <v>25.02</v>
      </c>
      <c r="P47" s="98">
        <f ca="1">INDEX(F_Outputs_Prep!$B$4:$AI$174,MATCH(F_Outputs!$A47&amp;F_Outputs!$B47,F_Outputs_Prep!$I$4:$I$174,0),MATCH(F_Outputs!P$2,F_Outputs_Prep!$B$4:$AI$4,0))</f>
        <v>23.42</v>
      </c>
      <c r="Q47" s="98">
        <f ca="1">INDEX(F_Outputs_Prep!$B$4:$AI$174,MATCH(F_Outputs!$A47&amp;F_Outputs!$B47,F_Outputs_Prep!$I$4:$I$174,0),MATCH(F_Outputs!Q$2,F_Outputs_Prep!$B$4:$AI$4,0))</f>
        <v>21.82</v>
      </c>
      <c r="R47" s="98">
        <f ca="1">INDEX(F_Outputs_Prep!$B$4:$AI$174,MATCH(F_Outputs!$A47&amp;F_Outputs!$B47,F_Outputs_Prep!$I$4:$I$174,0),MATCH(F_Outputs!R$2,F_Outputs_Prep!$B$4:$AI$4,0))</f>
        <v>20.23</v>
      </c>
      <c r="S47" s="98">
        <f ca="1">INDEX(F_Outputs_Prep!$B$4:$AI$174,MATCH(F_Outputs!$A47&amp;F_Outputs!$B47,F_Outputs_Prep!$I$4:$I$174,0),MATCH(F_Outputs!S$2,F_Outputs_Prep!$B$4:$AI$4,0))</f>
        <v>18.63</v>
      </c>
    </row>
    <row r="48" spans="1:19" ht="15">
      <c r="A48" s="29" t="s">
        <v>113</v>
      </c>
      <c r="B48" s="29" t="s">
        <v>180</v>
      </c>
      <c r="C48" s="21" t="s">
        <v>296</v>
      </c>
      <c r="D48" s="29"/>
      <c r="E48" s="29"/>
      <c r="F48" s="29" t="str">
        <f ca="1">INDEX(F_Outputs_Prep!$B$4:$AI$174,MATCH(F_Outputs!$A48&amp;F_Outputs!$B48,F_Outputs_Prep!$I$4:$I$174,0),MATCH(F_Outputs!F$2,F_Outputs_Prep!$B$4:$AI$4,0))</f>
        <v>##BLANK</v>
      </c>
      <c r="G48" s="29" t="str">
        <f ca="1">INDEX(F_Outputs_Prep!$B$4:$AI$174,MATCH(F_Outputs!$A48&amp;F_Outputs!$B48,F_Outputs_Prep!$I$4:$I$174,0),MATCH(F_Outputs!G$2,F_Outputs_Prep!$B$4:$AI$4,0))</f>
        <v>##BLANK</v>
      </c>
      <c r="H48" s="29" t="str">
        <f ca="1">INDEX(F_Outputs_Prep!$B$4:$AI$174,MATCH(F_Outputs!$A48&amp;F_Outputs!$B48,F_Outputs_Prep!$I$4:$I$174,0),MATCH(F_Outputs!H$2,F_Outputs_Prep!$B$4:$AI$4,0))</f>
        <v>##BLANK</v>
      </c>
      <c r="I48" s="29" t="str">
        <f ca="1">INDEX(F_Outputs_Prep!$B$4:$AI$174,MATCH(F_Outputs!$A48&amp;F_Outputs!$B48,F_Outputs_Prep!$I$4:$I$174,0),MATCH(F_Outputs!I$2,F_Outputs_Prep!$B$4:$AI$4,0))</f>
        <v>##BLANK</v>
      </c>
      <c r="J48" s="29" t="str">
        <f ca="1">INDEX(F_Outputs_Prep!$B$4:$AI$174,MATCH(F_Outputs!$A48&amp;F_Outputs!$B48,F_Outputs_Prep!$I$4:$I$174,0),MATCH(F_Outputs!J$2,F_Outputs_Prep!$B$4:$AI$4,0))</f>
        <v>##BLANK</v>
      </c>
      <c r="K48" s="29" t="str">
        <f ca="1">INDEX(F_Outputs_Prep!$B$4:$AI$174,MATCH(F_Outputs!$A48&amp;F_Outputs!$B48,F_Outputs_Prep!$I$4:$I$174,0),MATCH(F_Outputs!K$2,F_Outputs_Prep!$B$4:$AI$4,0))</f>
        <v>##BLANK</v>
      </c>
      <c r="L48" s="29" t="str">
        <f ca="1">INDEX(F_Outputs_Prep!$B$4:$AI$174,MATCH(F_Outputs!$A48&amp;F_Outputs!$B48,F_Outputs_Prep!$I$4:$I$174,0),MATCH(F_Outputs!L$2,F_Outputs_Prep!$B$4:$AI$4,0))</f>
        <v>##BLANK</v>
      </c>
      <c r="M48" s="29" t="str">
        <f ca="1">INDEX(F_Outputs_Prep!$B$4:$AI$174,MATCH(F_Outputs!$A48&amp;F_Outputs!$B48,F_Outputs_Prep!$I$4:$I$174,0),MATCH(F_Outputs!M$2,F_Outputs_Prep!$B$4:$AI$4,0))</f>
        <v>##BLANK</v>
      </c>
      <c r="N48" s="29">
        <f ca="1">INDEX(F_Outputs_Prep!$B$4:$AI$174,MATCH(F_Outputs!$A48&amp;F_Outputs!$B48,F_Outputs_Prep!$I$4:$I$174,0),MATCH(F_Outputs!N$2,F_Outputs_Prep!$B$4:$AI$4,0))</f>
        <v>93525</v>
      </c>
      <c r="O48" s="29">
        <f ca="1">INDEX(F_Outputs_Prep!$B$4:$AI$174,MATCH(F_Outputs!$A48&amp;F_Outputs!$B48,F_Outputs_Prep!$I$4:$I$174,0),MATCH(F_Outputs!O$2,F_Outputs_Prep!$B$4:$AI$4,0))</f>
        <v>93525</v>
      </c>
      <c r="P48" s="29">
        <f ca="1">INDEX(F_Outputs_Prep!$B$4:$AI$174,MATCH(F_Outputs!$A48&amp;F_Outputs!$B48,F_Outputs_Prep!$I$4:$I$174,0),MATCH(F_Outputs!P$2,F_Outputs_Prep!$B$4:$AI$4,0))</f>
        <v>93525</v>
      </c>
      <c r="Q48" s="29">
        <f ca="1">INDEX(F_Outputs_Prep!$B$4:$AI$174,MATCH(F_Outputs!$A48&amp;F_Outputs!$B48,F_Outputs_Prep!$I$4:$I$174,0),MATCH(F_Outputs!Q$2,F_Outputs_Prep!$B$4:$AI$4,0))</f>
        <v>93525</v>
      </c>
      <c r="R48" s="29">
        <f ca="1">INDEX(F_Outputs_Prep!$B$4:$AI$174,MATCH(F_Outputs!$A48&amp;F_Outputs!$B48,F_Outputs_Prep!$I$4:$I$174,0),MATCH(F_Outputs!R$2,F_Outputs_Prep!$B$4:$AI$4,0))</f>
        <v>93525</v>
      </c>
      <c r="S48" s="29">
        <f ca="1">INDEX(F_Outputs_Prep!$B$4:$AI$174,MATCH(F_Outputs!$A48&amp;F_Outputs!$B48,F_Outputs_Prep!$I$4:$I$174,0),MATCH(F_Outputs!S$2,F_Outputs_Prep!$B$4:$AI$4,0))</f>
        <v>93525</v>
      </c>
    </row>
    <row r="49" spans="1:19" ht="15">
      <c r="A49" s="29" t="s">
        <v>113</v>
      </c>
      <c r="B49" s="29" t="s">
        <v>108</v>
      </c>
      <c r="C49" s="21" t="s">
        <v>297</v>
      </c>
      <c r="D49" s="29"/>
      <c r="E49" s="29"/>
      <c r="F49" s="29" t="str">
        <f ca="1">INDEX(F_Outputs_Prep!$B$4:$AI$174,MATCH(F_Outputs!$A49&amp;F_Outputs!$B49,F_Outputs_Prep!$I$4:$I$174,0),MATCH(F_Outputs!F$2,F_Outputs_Prep!$B$4:$AI$4,0))</f>
        <v>##BLANK</v>
      </c>
      <c r="G49" s="29" t="str">
        <f ca="1">INDEX(F_Outputs_Prep!$B$4:$AI$174,MATCH(F_Outputs!$A49&amp;F_Outputs!$B49,F_Outputs_Prep!$I$4:$I$174,0),MATCH(F_Outputs!G$2,F_Outputs_Prep!$B$4:$AI$4,0))</f>
        <v>##BLANK</v>
      </c>
      <c r="H49" s="29" t="str">
        <f ca="1">INDEX(F_Outputs_Prep!$B$4:$AI$174,MATCH(F_Outputs!$A49&amp;F_Outputs!$B49,F_Outputs_Prep!$I$4:$I$174,0),MATCH(F_Outputs!H$2,F_Outputs_Prep!$B$4:$AI$4,0))</f>
        <v>##BLANK</v>
      </c>
      <c r="I49" s="29" t="str">
        <f ca="1">INDEX(F_Outputs_Prep!$B$4:$AI$174,MATCH(F_Outputs!$A49&amp;F_Outputs!$B49,F_Outputs_Prep!$I$4:$I$174,0),MATCH(F_Outputs!I$2,F_Outputs_Prep!$B$4:$AI$4,0))</f>
        <v>##BLANK</v>
      </c>
      <c r="J49" s="29" t="str">
        <f ca="1">INDEX(F_Outputs_Prep!$B$4:$AI$174,MATCH(F_Outputs!$A49&amp;F_Outputs!$B49,F_Outputs_Prep!$I$4:$I$174,0),MATCH(F_Outputs!J$2,F_Outputs_Prep!$B$4:$AI$4,0))</f>
        <v>##BLANK</v>
      </c>
      <c r="K49" s="29" t="str">
        <f ca="1">INDEX(F_Outputs_Prep!$B$4:$AI$174,MATCH(F_Outputs!$A49&amp;F_Outputs!$B49,F_Outputs_Prep!$I$4:$I$174,0),MATCH(F_Outputs!K$2,F_Outputs_Prep!$B$4:$AI$4,0))</f>
        <v>##BLANK</v>
      </c>
      <c r="L49" s="29" t="str">
        <f ca="1">INDEX(F_Outputs_Prep!$B$4:$AI$174,MATCH(F_Outputs!$A49&amp;F_Outputs!$B49,F_Outputs_Prep!$I$4:$I$174,0),MATCH(F_Outputs!L$2,F_Outputs_Prep!$B$4:$AI$4,0))</f>
        <v>##BLANK</v>
      </c>
      <c r="M49" s="29" t="str">
        <f ca="1">INDEX(F_Outputs_Prep!$B$4:$AI$174,MATCH(F_Outputs!$A49&amp;F_Outputs!$B49,F_Outputs_Prep!$I$4:$I$174,0),MATCH(F_Outputs!M$2,F_Outputs_Prep!$B$4:$AI$4,0))</f>
        <v>##BLANK</v>
      </c>
      <c r="N49" s="29">
        <f ca="1">INDEX(F_Outputs_Prep!$B$4:$AI$174,MATCH(F_Outputs!$A49&amp;F_Outputs!$B49,F_Outputs_Prep!$I$4:$I$174,0),MATCH(F_Outputs!N$2,F_Outputs_Prep!$B$4:$AI$4,0))</f>
        <v>249</v>
      </c>
      <c r="O49" s="29">
        <f ca="1">INDEX(F_Outputs_Prep!$B$4:$AI$174,MATCH(F_Outputs!$A49&amp;F_Outputs!$B49,F_Outputs_Prep!$I$4:$I$174,0),MATCH(F_Outputs!O$2,F_Outputs_Prep!$B$4:$AI$4,0))</f>
        <v>234</v>
      </c>
      <c r="P49" s="29">
        <f ca="1">INDEX(F_Outputs_Prep!$B$4:$AI$174,MATCH(F_Outputs!$A49&amp;F_Outputs!$B49,F_Outputs_Prep!$I$4:$I$174,0),MATCH(F_Outputs!P$2,F_Outputs_Prep!$B$4:$AI$4,0))</f>
        <v>219</v>
      </c>
      <c r="Q49" s="29">
        <f ca="1">INDEX(F_Outputs_Prep!$B$4:$AI$174,MATCH(F_Outputs!$A49&amp;F_Outputs!$B49,F_Outputs_Prep!$I$4:$I$174,0),MATCH(F_Outputs!Q$2,F_Outputs_Prep!$B$4:$AI$4,0))</f>
        <v>204</v>
      </c>
      <c r="R49" s="29">
        <f ca="1">INDEX(F_Outputs_Prep!$B$4:$AI$174,MATCH(F_Outputs!$A49&amp;F_Outputs!$B49,F_Outputs_Prep!$I$4:$I$174,0),MATCH(F_Outputs!R$2,F_Outputs_Prep!$B$4:$AI$4,0))</f>
        <v>189</v>
      </c>
      <c r="S49" s="29">
        <f ca="1">INDEX(F_Outputs_Prep!$B$4:$AI$174,MATCH(F_Outputs!$A49&amp;F_Outputs!$B49,F_Outputs_Prep!$I$4:$I$174,0),MATCH(F_Outputs!S$2,F_Outputs_Prep!$B$4:$AI$4,0))</f>
        <v>174</v>
      </c>
    </row>
    <row r="50" spans="1:19">
      <c r="A50" s="29" t="s">
        <v>113</v>
      </c>
      <c r="B50" s="31" t="s">
        <v>298</v>
      </c>
      <c r="C50" s="29" t="s">
        <v>299</v>
      </c>
      <c r="D50" s="29" t="s">
        <v>300</v>
      </c>
      <c r="E50" s="29" t="s">
        <v>317</v>
      </c>
      <c r="F50" s="29" t="str">
        <f ca="1">INDEX(F_Outputs_Prep!$B$4:$AI$174,MATCH(F_Outputs!$A50&amp;F_Outputs!$B50,F_Outputs_Prep!$I$4:$I$174,0),MATCH(F_Outputs!F$2,F_Outputs_Prep!$B$4:$AI$4,0))</f>
        <v>[…]07/04/2026 09:48:12</v>
      </c>
      <c r="G50" s="29" t="str">
        <f ca="1">INDEX(F_Outputs_Prep!$B$4:$AI$174,MATCH(F_Outputs!$A50&amp;F_Outputs!$B50,F_Outputs_Prep!$I$4:$I$174,0),MATCH(F_Outputs!G$2,F_Outputs_Prep!$B$4:$AI$4,0))</f>
        <v>[…]07/04/2026 09:48:12</v>
      </c>
      <c r="H50" s="29" t="str">
        <f ca="1">INDEX(F_Outputs_Prep!$B$4:$AI$174,MATCH(F_Outputs!$A50&amp;F_Outputs!$B50,F_Outputs_Prep!$I$4:$I$174,0),MATCH(F_Outputs!H$2,F_Outputs_Prep!$B$4:$AI$4,0))</f>
        <v>[…]07/04/2026 09:48:12</v>
      </c>
      <c r="I50" s="29" t="str">
        <f ca="1">INDEX(F_Outputs_Prep!$B$4:$AI$174,MATCH(F_Outputs!$A50&amp;F_Outputs!$B50,F_Outputs_Prep!$I$4:$I$174,0),MATCH(F_Outputs!I$2,F_Outputs_Prep!$B$4:$AI$4,0))</f>
        <v>[…]07/04/2026 09:48:12</v>
      </c>
      <c r="J50" s="29" t="str">
        <f ca="1">INDEX(F_Outputs_Prep!$B$4:$AI$174,MATCH(F_Outputs!$A50&amp;F_Outputs!$B50,F_Outputs_Prep!$I$4:$I$174,0),MATCH(F_Outputs!J$2,F_Outputs_Prep!$B$4:$AI$4,0))</f>
        <v>[…]07/04/2026 09:48:12</v>
      </c>
      <c r="K50" s="29" t="str">
        <f ca="1">INDEX(F_Outputs_Prep!$B$4:$AI$174,MATCH(F_Outputs!$A50&amp;F_Outputs!$B50,F_Outputs_Prep!$I$4:$I$174,0),MATCH(F_Outputs!K$2,F_Outputs_Prep!$B$4:$AI$4,0))</f>
        <v>[…]07/04/2026 09:48:12</v>
      </c>
      <c r="L50" s="29" t="str">
        <f ca="1">INDEX(F_Outputs_Prep!$B$4:$AI$174,MATCH(F_Outputs!$A50&amp;F_Outputs!$B50,F_Outputs_Prep!$I$4:$I$174,0),MATCH(F_Outputs!L$2,F_Outputs_Prep!$B$4:$AI$4,0))</f>
        <v>[…]07/04/2026 09:48:12</v>
      </c>
      <c r="M50" s="29" t="str">
        <f ca="1">INDEX(F_Outputs_Prep!$B$4:$AI$174,MATCH(F_Outputs!$A50&amp;F_Outputs!$B50,F_Outputs_Prep!$I$4:$I$174,0),MATCH(F_Outputs!M$2,F_Outputs_Prep!$B$4:$AI$4,0))</f>
        <v>[…]07/04/2026 09:48:12</v>
      </c>
      <c r="N50" s="29" t="str">
        <f ca="1">INDEX(F_Outputs_Prep!$B$4:$AI$174,MATCH(F_Outputs!$A50&amp;F_Outputs!$B50,F_Outputs_Prep!$I$4:$I$174,0),MATCH(F_Outputs!N$2,F_Outputs_Prep!$B$4:$AI$4,0))</f>
        <v>[…]07/04/2026 09:48:12</v>
      </c>
      <c r="O50" s="29" t="str">
        <f ca="1">INDEX(F_Outputs_Prep!$B$4:$AI$174,MATCH(F_Outputs!$A50&amp;F_Outputs!$B50,F_Outputs_Prep!$I$4:$I$174,0),MATCH(F_Outputs!O$2,F_Outputs_Prep!$B$4:$AI$4,0))</f>
        <v>[…]07/04/2026 09:48:12</v>
      </c>
      <c r="P50" s="29" t="str">
        <f ca="1">INDEX(F_Outputs_Prep!$B$4:$AI$174,MATCH(F_Outputs!$A50&amp;F_Outputs!$B50,F_Outputs_Prep!$I$4:$I$174,0),MATCH(F_Outputs!P$2,F_Outputs_Prep!$B$4:$AI$4,0))</f>
        <v>[…]07/04/2026 09:48:12</v>
      </c>
      <c r="Q50" s="29" t="str">
        <f ca="1">INDEX(F_Outputs_Prep!$B$4:$AI$174,MATCH(F_Outputs!$A50&amp;F_Outputs!$B50,F_Outputs_Prep!$I$4:$I$174,0),MATCH(F_Outputs!Q$2,F_Outputs_Prep!$B$4:$AI$4,0))</f>
        <v>[…]07/04/2026 09:48:12</v>
      </c>
      <c r="R50" s="29" t="str">
        <f ca="1">INDEX(F_Outputs_Prep!$B$4:$AI$174,MATCH(F_Outputs!$A50&amp;F_Outputs!$B50,F_Outputs_Prep!$I$4:$I$174,0),MATCH(F_Outputs!R$2,F_Outputs_Prep!$B$4:$AI$4,0))</f>
        <v>[…]07/04/2026 09:48:12</v>
      </c>
      <c r="S50" s="29" t="str">
        <f ca="1">INDEX(F_Outputs_Prep!$B$4:$AI$174,MATCH(F_Outputs!$A50&amp;F_Outputs!$B50,F_Outputs_Prep!$I$4:$I$174,0),MATCH(F_Outputs!S$2,F_Outputs_Prep!$B$4:$AI$4,0))</f>
        <v>[…]07/04/2026 09:48:12</v>
      </c>
    </row>
    <row r="51" spans="1:19">
      <c r="A51" s="29" t="s">
        <v>113</v>
      </c>
      <c r="B51" s="31" t="s">
        <v>301</v>
      </c>
      <c r="C51" s="29" t="s">
        <v>302</v>
      </c>
      <c r="D51" s="29" t="s">
        <v>300</v>
      </c>
      <c r="E51" s="29" t="s">
        <v>317</v>
      </c>
      <c r="F51" s="29" t="e">
        <f ca="1">INDEX(F_Outputs_Prep!$B$4:$AI$174,MATCH(F_Outputs!$A51&amp;F_Outputs!$B51,F_Outputs_Prep!$I$4:$I$174,0),MATCH(F_Outputs!F$2,F_Outputs_Prep!$B$4:$AI$4,0))</f>
        <v>#VALUE!</v>
      </c>
      <c r="G51" s="29" t="e">
        <f ca="1">INDEX(F_Outputs_Prep!$B$4:$AI$174,MATCH(F_Outputs!$A51&amp;F_Outputs!$B51,F_Outputs_Prep!$I$4:$I$174,0),MATCH(F_Outputs!G$2,F_Outputs_Prep!$B$4:$AI$4,0))</f>
        <v>#VALUE!</v>
      </c>
      <c r="H51" s="29" t="e">
        <f ca="1">INDEX(F_Outputs_Prep!$B$4:$AI$174,MATCH(F_Outputs!$A51&amp;F_Outputs!$B51,F_Outputs_Prep!$I$4:$I$174,0),MATCH(F_Outputs!H$2,F_Outputs_Prep!$B$4:$AI$4,0))</f>
        <v>#VALUE!</v>
      </c>
      <c r="I51" s="29" t="e">
        <f ca="1">INDEX(F_Outputs_Prep!$B$4:$AI$174,MATCH(F_Outputs!$A51&amp;F_Outputs!$B51,F_Outputs_Prep!$I$4:$I$174,0),MATCH(F_Outputs!I$2,F_Outputs_Prep!$B$4:$AI$4,0))</f>
        <v>#VALUE!</v>
      </c>
      <c r="J51" s="29" t="e">
        <f ca="1">INDEX(F_Outputs_Prep!$B$4:$AI$174,MATCH(F_Outputs!$A51&amp;F_Outputs!$B51,F_Outputs_Prep!$I$4:$I$174,0),MATCH(F_Outputs!J$2,F_Outputs_Prep!$B$4:$AI$4,0))</f>
        <v>#VALUE!</v>
      </c>
      <c r="K51" s="29" t="e">
        <f ca="1">INDEX(F_Outputs_Prep!$B$4:$AI$174,MATCH(F_Outputs!$A51&amp;F_Outputs!$B51,F_Outputs_Prep!$I$4:$I$174,0),MATCH(F_Outputs!K$2,F_Outputs_Prep!$B$4:$AI$4,0))</f>
        <v>#VALUE!</v>
      </c>
      <c r="L51" s="29" t="e">
        <f ca="1">INDEX(F_Outputs_Prep!$B$4:$AI$174,MATCH(F_Outputs!$A51&amp;F_Outputs!$B51,F_Outputs_Prep!$I$4:$I$174,0),MATCH(F_Outputs!L$2,F_Outputs_Prep!$B$4:$AI$4,0))</f>
        <v>#VALUE!</v>
      </c>
      <c r="M51" s="29" t="e">
        <f ca="1">INDEX(F_Outputs_Prep!$B$4:$AI$174,MATCH(F_Outputs!$A51&amp;F_Outputs!$B51,F_Outputs_Prep!$I$4:$I$174,0),MATCH(F_Outputs!M$2,F_Outputs_Prep!$B$4:$AI$4,0))</f>
        <v>#VALUE!</v>
      </c>
      <c r="N51" s="29" t="e">
        <f ca="1">INDEX(F_Outputs_Prep!$B$4:$AI$174,MATCH(F_Outputs!$A51&amp;F_Outputs!$B51,F_Outputs_Prep!$I$4:$I$174,0),MATCH(F_Outputs!N$2,F_Outputs_Prep!$B$4:$AI$4,0))</f>
        <v>#VALUE!</v>
      </c>
      <c r="O51" s="29" t="e">
        <f ca="1">INDEX(F_Outputs_Prep!$B$4:$AI$174,MATCH(F_Outputs!$A51&amp;F_Outputs!$B51,F_Outputs_Prep!$I$4:$I$174,0),MATCH(F_Outputs!O$2,F_Outputs_Prep!$B$4:$AI$4,0))</f>
        <v>#VALUE!</v>
      </c>
      <c r="P51" s="29" t="e">
        <f ca="1">INDEX(F_Outputs_Prep!$B$4:$AI$174,MATCH(F_Outputs!$A51&amp;F_Outputs!$B51,F_Outputs_Prep!$I$4:$I$174,0),MATCH(F_Outputs!P$2,F_Outputs_Prep!$B$4:$AI$4,0))</f>
        <v>#VALUE!</v>
      </c>
      <c r="Q51" s="29" t="e">
        <f ca="1">INDEX(F_Outputs_Prep!$B$4:$AI$174,MATCH(F_Outputs!$A51&amp;F_Outputs!$B51,F_Outputs_Prep!$I$4:$I$174,0),MATCH(F_Outputs!Q$2,F_Outputs_Prep!$B$4:$AI$4,0))</f>
        <v>#VALUE!</v>
      </c>
      <c r="R51" s="29" t="e">
        <f ca="1">INDEX(F_Outputs_Prep!$B$4:$AI$174,MATCH(F_Outputs!$A51&amp;F_Outputs!$B51,F_Outputs_Prep!$I$4:$I$174,0),MATCH(F_Outputs!R$2,F_Outputs_Prep!$B$4:$AI$4,0))</f>
        <v>#VALUE!</v>
      </c>
      <c r="S51" s="29" t="e">
        <f ca="1">INDEX(F_Outputs_Prep!$B$4:$AI$174,MATCH(F_Outputs!$A51&amp;F_Outputs!$B51,F_Outputs_Prep!$I$4:$I$174,0),MATCH(F_Outputs!S$2,F_Outputs_Prep!$B$4:$AI$4,0))</f>
        <v>#VALUE!</v>
      </c>
    </row>
    <row r="52" spans="1:19">
      <c r="A52" s="29" t="s">
        <v>113</v>
      </c>
      <c r="B52" s="31" t="s">
        <v>303</v>
      </c>
      <c r="C52" s="29" t="s">
        <v>304</v>
      </c>
      <c r="D52" s="29" t="s">
        <v>300</v>
      </c>
      <c r="E52" s="29" t="s">
        <v>317</v>
      </c>
      <c r="F52" s="29" t="str">
        <f ca="1">INDEX(F_Outputs_Prep!$B$4:$AI$174,MATCH(F_Outputs!$A52&amp;F_Outputs!$B52,F_Outputs_Prep!$I$4:$I$174,0),MATCH(F_Outputs!F$2,F_Outputs_Prep!$B$4:$AI$4,0))</f>
        <v>NA</v>
      </c>
      <c r="G52" s="29" t="str">
        <f ca="1">INDEX(F_Outputs_Prep!$B$4:$AI$174,MATCH(F_Outputs!$A52&amp;F_Outputs!$B52,F_Outputs_Prep!$I$4:$I$174,0),MATCH(F_Outputs!G$2,F_Outputs_Prep!$B$4:$AI$4,0))</f>
        <v>NA</v>
      </c>
      <c r="H52" s="29" t="str">
        <f ca="1">INDEX(F_Outputs_Prep!$B$4:$AI$174,MATCH(F_Outputs!$A52&amp;F_Outputs!$B52,F_Outputs_Prep!$I$4:$I$174,0),MATCH(F_Outputs!H$2,F_Outputs_Prep!$B$4:$AI$4,0))</f>
        <v>NA</v>
      </c>
      <c r="I52" s="29" t="str">
        <f ca="1">INDEX(F_Outputs_Prep!$B$4:$AI$174,MATCH(F_Outputs!$A52&amp;F_Outputs!$B52,F_Outputs_Prep!$I$4:$I$174,0),MATCH(F_Outputs!I$2,F_Outputs_Prep!$B$4:$AI$4,0))</f>
        <v>NA</v>
      </c>
      <c r="J52" s="29" t="str">
        <f ca="1">INDEX(F_Outputs_Prep!$B$4:$AI$174,MATCH(F_Outputs!$A52&amp;F_Outputs!$B52,F_Outputs_Prep!$I$4:$I$174,0),MATCH(F_Outputs!J$2,F_Outputs_Prep!$B$4:$AI$4,0))</f>
        <v>NA</v>
      </c>
      <c r="K52" s="29" t="str">
        <f ca="1">INDEX(F_Outputs_Prep!$B$4:$AI$174,MATCH(F_Outputs!$A52&amp;F_Outputs!$B52,F_Outputs_Prep!$I$4:$I$174,0),MATCH(F_Outputs!K$2,F_Outputs_Prep!$B$4:$AI$4,0))</f>
        <v>NA</v>
      </c>
      <c r="L52" s="29" t="str">
        <f ca="1">INDEX(F_Outputs_Prep!$B$4:$AI$174,MATCH(F_Outputs!$A52&amp;F_Outputs!$B52,F_Outputs_Prep!$I$4:$I$174,0),MATCH(F_Outputs!L$2,F_Outputs_Prep!$B$4:$AI$4,0))</f>
        <v>NA</v>
      </c>
      <c r="M52" s="29" t="str">
        <f ca="1">INDEX(F_Outputs_Prep!$B$4:$AI$174,MATCH(F_Outputs!$A52&amp;F_Outputs!$B52,F_Outputs_Prep!$I$4:$I$174,0),MATCH(F_Outputs!M$2,F_Outputs_Prep!$B$4:$AI$4,0))</f>
        <v>NA</v>
      </c>
      <c r="N52" s="29" t="str">
        <f ca="1">INDEX(F_Outputs_Prep!$B$4:$AI$174,MATCH(F_Outputs!$A52&amp;F_Outputs!$B52,F_Outputs_Prep!$I$4:$I$174,0),MATCH(F_Outputs!N$2,F_Outputs_Prep!$B$4:$AI$4,0))</f>
        <v>NA</v>
      </c>
      <c r="O52" s="29" t="str">
        <f ca="1">INDEX(F_Outputs_Prep!$B$4:$AI$174,MATCH(F_Outputs!$A52&amp;F_Outputs!$B52,F_Outputs_Prep!$I$4:$I$174,0),MATCH(F_Outputs!O$2,F_Outputs_Prep!$B$4:$AI$4,0))</f>
        <v>NA</v>
      </c>
      <c r="P52" s="29" t="str">
        <f ca="1">INDEX(F_Outputs_Prep!$B$4:$AI$174,MATCH(F_Outputs!$A52&amp;F_Outputs!$B52,F_Outputs_Prep!$I$4:$I$174,0),MATCH(F_Outputs!P$2,F_Outputs_Prep!$B$4:$AI$4,0))</f>
        <v>NA</v>
      </c>
      <c r="Q52" s="29" t="str">
        <f ca="1">INDEX(F_Outputs_Prep!$B$4:$AI$174,MATCH(F_Outputs!$A52&amp;F_Outputs!$B52,F_Outputs_Prep!$I$4:$I$174,0),MATCH(F_Outputs!Q$2,F_Outputs_Prep!$B$4:$AI$4,0))</f>
        <v>NA</v>
      </c>
      <c r="R52" s="29" t="str">
        <f ca="1">INDEX(F_Outputs_Prep!$B$4:$AI$174,MATCH(F_Outputs!$A52&amp;F_Outputs!$B52,F_Outputs_Prep!$I$4:$I$174,0),MATCH(F_Outputs!R$2,F_Outputs_Prep!$B$4:$AI$4,0))</f>
        <v>NA</v>
      </c>
      <c r="S52" s="29" t="str">
        <f ca="1">INDEX(F_Outputs_Prep!$B$4:$AI$174,MATCH(F_Outputs!$A52&amp;F_Outputs!$B52,F_Outputs_Prep!$I$4:$I$174,0),MATCH(F_Outputs!S$2,F_Outputs_Prep!$B$4:$AI$4,0))</f>
        <v>NA</v>
      </c>
    </row>
    <row r="53" spans="1:19">
      <c r="A53" s="29" t="s">
        <v>113</v>
      </c>
      <c r="B53" s="31" t="s">
        <v>305</v>
      </c>
      <c r="C53" s="29" t="s">
        <v>306</v>
      </c>
      <c r="D53" s="29" t="s">
        <v>307</v>
      </c>
      <c r="E53" s="29" t="s">
        <v>317</v>
      </c>
      <c r="F53" s="29">
        <f ca="1">INDEX(F_Outputs_Prep!$B$4:$AI$174,MATCH(F_Outputs!$A53&amp;F_Outputs!$B53,F_Outputs_Prep!$I$4:$I$174,0),MATCH(F_Outputs!F$2,F_Outputs_Prep!$B$4:$AI$4,0))</f>
        <v>0</v>
      </c>
      <c r="G53" s="29">
        <f ca="1">INDEX(F_Outputs_Prep!$B$4:$AI$174,MATCH(F_Outputs!$A53&amp;F_Outputs!$B53,F_Outputs_Prep!$I$4:$I$174,0),MATCH(F_Outputs!G$2,F_Outputs_Prep!$B$4:$AI$4,0))</f>
        <v>0</v>
      </c>
      <c r="H53" s="29">
        <f ca="1">INDEX(F_Outputs_Prep!$B$4:$AI$174,MATCH(F_Outputs!$A53&amp;F_Outputs!$B53,F_Outputs_Prep!$I$4:$I$174,0),MATCH(F_Outputs!H$2,F_Outputs_Prep!$B$4:$AI$4,0))</f>
        <v>0</v>
      </c>
      <c r="I53" s="29">
        <f ca="1">INDEX(F_Outputs_Prep!$B$4:$AI$174,MATCH(F_Outputs!$A53&amp;F_Outputs!$B53,F_Outputs_Prep!$I$4:$I$174,0),MATCH(F_Outputs!I$2,F_Outputs_Prep!$B$4:$AI$4,0))</f>
        <v>0</v>
      </c>
      <c r="J53" s="29">
        <f ca="1">INDEX(F_Outputs_Prep!$B$4:$AI$174,MATCH(F_Outputs!$A53&amp;F_Outputs!$B53,F_Outputs_Prep!$I$4:$I$174,0),MATCH(F_Outputs!J$2,F_Outputs_Prep!$B$4:$AI$4,0))</f>
        <v>0</v>
      </c>
      <c r="K53" s="29">
        <f ca="1">INDEX(F_Outputs_Prep!$B$4:$AI$174,MATCH(F_Outputs!$A53&amp;F_Outputs!$B53,F_Outputs_Prep!$I$4:$I$174,0),MATCH(F_Outputs!K$2,F_Outputs_Prep!$B$4:$AI$4,0))</f>
        <v>0</v>
      </c>
      <c r="L53" s="29">
        <f ca="1">INDEX(F_Outputs_Prep!$B$4:$AI$174,MATCH(F_Outputs!$A53&amp;F_Outputs!$B53,F_Outputs_Prep!$I$4:$I$174,0),MATCH(F_Outputs!L$2,F_Outputs_Prep!$B$4:$AI$4,0))</f>
        <v>0</v>
      </c>
      <c r="M53" s="29">
        <f ca="1">INDEX(F_Outputs_Prep!$B$4:$AI$174,MATCH(F_Outputs!$A53&amp;F_Outputs!$B53,F_Outputs_Prep!$I$4:$I$174,0),MATCH(F_Outputs!M$2,F_Outputs_Prep!$B$4:$AI$4,0))</f>
        <v>0</v>
      </c>
      <c r="N53" s="29">
        <f ca="1">INDEX(F_Outputs_Prep!$B$4:$AI$174,MATCH(F_Outputs!$A53&amp;F_Outputs!$B53,F_Outputs_Prep!$I$4:$I$174,0),MATCH(F_Outputs!N$2,F_Outputs_Prep!$B$4:$AI$4,0))</f>
        <v>0</v>
      </c>
      <c r="O53" s="29">
        <f ca="1">INDEX(F_Outputs_Prep!$B$4:$AI$174,MATCH(F_Outputs!$A53&amp;F_Outputs!$B53,F_Outputs_Prep!$I$4:$I$174,0),MATCH(F_Outputs!O$2,F_Outputs_Prep!$B$4:$AI$4,0))</f>
        <v>0</v>
      </c>
      <c r="P53" s="29">
        <f ca="1">INDEX(F_Outputs_Prep!$B$4:$AI$174,MATCH(F_Outputs!$A53&amp;F_Outputs!$B53,F_Outputs_Prep!$I$4:$I$174,0),MATCH(F_Outputs!P$2,F_Outputs_Prep!$B$4:$AI$4,0))</f>
        <v>0</v>
      </c>
      <c r="Q53" s="29">
        <f ca="1">INDEX(F_Outputs_Prep!$B$4:$AI$174,MATCH(F_Outputs!$A53&amp;F_Outputs!$B53,F_Outputs_Prep!$I$4:$I$174,0),MATCH(F_Outputs!Q$2,F_Outputs_Prep!$B$4:$AI$4,0))</f>
        <v>0</v>
      </c>
      <c r="R53" s="29">
        <f ca="1">INDEX(F_Outputs_Prep!$B$4:$AI$174,MATCH(F_Outputs!$A53&amp;F_Outputs!$B53,F_Outputs_Prep!$I$4:$I$174,0),MATCH(F_Outputs!R$2,F_Outputs_Prep!$B$4:$AI$4,0))</f>
        <v>0</v>
      </c>
      <c r="S53" s="29">
        <f ca="1">INDEX(F_Outputs_Prep!$B$4:$AI$174,MATCH(F_Outputs!$A53&amp;F_Outputs!$B53,F_Outputs_Prep!$I$4:$I$174,0),MATCH(F_Outputs!S$2,F_Outputs_Prep!$B$4:$AI$4,0))</f>
        <v>0</v>
      </c>
    </row>
    <row r="54" spans="1:19">
      <c r="A54" s="29" t="s">
        <v>116</v>
      </c>
      <c r="B54" s="29" t="s">
        <v>210</v>
      </c>
      <c r="C54" s="29" t="s">
        <v>292</v>
      </c>
      <c r="D54" s="29" t="s">
        <v>83</v>
      </c>
      <c r="E54" s="29" t="s">
        <v>317</v>
      </c>
      <c r="F54" s="29">
        <f ca="1">INDEX(F_Outputs_Prep!$B$4:$AI$174,MATCH(F_Outputs!$A54&amp;F_Outputs!$B54,F_Outputs_Prep!$I$4:$I$174,0),MATCH(F_Outputs!F$2,F_Outputs_Prep!$B$4:$AI$4,0))</f>
        <v>37.51</v>
      </c>
      <c r="G54" s="29">
        <f ca="1">INDEX(F_Outputs_Prep!$B$4:$AI$174,MATCH(F_Outputs!$A54&amp;F_Outputs!$B54,F_Outputs_Prep!$I$4:$I$174,0),MATCH(F_Outputs!G$2,F_Outputs_Prep!$B$4:$AI$4,0))</f>
        <v>34.99</v>
      </c>
      <c r="H54" s="29">
        <f ca="1">INDEX(F_Outputs_Prep!$B$4:$AI$174,MATCH(F_Outputs!$A54&amp;F_Outputs!$B54,F_Outputs_Prep!$I$4:$I$174,0),MATCH(F_Outputs!H$2,F_Outputs_Prep!$B$4:$AI$4,0))</f>
        <v>38.01</v>
      </c>
      <c r="I54" s="29">
        <f ca="1">INDEX(F_Outputs_Prep!$B$4:$AI$174,MATCH(F_Outputs!$A54&amp;F_Outputs!$B54,F_Outputs_Prep!$I$4:$I$174,0),MATCH(F_Outputs!I$2,F_Outputs_Prep!$B$4:$AI$4,0))</f>
        <v>109.24</v>
      </c>
      <c r="J54" s="29">
        <f ca="1">INDEX(F_Outputs_Prep!$B$4:$AI$174,MATCH(F_Outputs!$A54&amp;F_Outputs!$B54,F_Outputs_Prep!$I$4:$I$174,0),MATCH(F_Outputs!J$2,F_Outputs_Prep!$B$4:$AI$4,0))</f>
        <v>101.19</v>
      </c>
      <c r="K54" s="29">
        <f ca="1">INDEX(F_Outputs_Prep!$B$4:$AI$174,MATCH(F_Outputs!$A54&amp;F_Outputs!$B54,F_Outputs_Prep!$I$4:$I$174,0),MATCH(F_Outputs!K$2,F_Outputs_Prep!$B$4:$AI$4,0))</f>
        <v>93.63</v>
      </c>
      <c r="L54" s="29">
        <f ca="1">INDEX(F_Outputs_Prep!$B$4:$AI$174,MATCH(F_Outputs!$A54&amp;F_Outputs!$B54,F_Outputs_Prep!$I$4:$I$174,0),MATCH(F_Outputs!L$2,F_Outputs_Prep!$B$4:$AI$4,0))</f>
        <v>90.11</v>
      </c>
      <c r="M54" s="29">
        <f ca="1">INDEX(F_Outputs_Prep!$B$4:$AI$174,MATCH(F_Outputs!$A54&amp;F_Outputs!$B54,F_Outputs_Prep!$I$4:$I$174,0),MATCH(F_Outputs!M$2,F_Outputs_Prep!$B$4:$AI$4,0))</f>
        <v>58.9</v>
      </c>
      <c r="N54" s="29">
        <f ca="1">INDEX(F_Outputs_Prep!$B$4:$AI$174,MATCH(F_Outputs!$A54&amp;F_Outputs!$B54,F_Outputs_Prep!$I$4:$I$174,0),MATCH(F_Outputs!N$2,F_Outputs_Prep!$B$4:$AI$4,0))</f>
        <v>56.38</v>
      </c>
      <c r="O54" s="29">
        <f ca="1">INDEX(F_Outputs_Prep!$B$4:$AI$174,MATCH(F_Outputs!$A54&amp;F_Outputs!$B54,F_Outputs_Prep!$I$4:$I$174,0),MATCH(F_Outputs!O$2,F_Outputs_Prep!$B$4:$AI$4,0))</f>
        <v>37.76</v>
      </c>
      <c r="P54" s="29">
        <f ca="1">INDEX(F_Outputs_Prep!$B$4:$AI$174,MATCH(F_Outputs!$A54&amp;F_Outputs!$B54,F_Outputs_Prep!$I$4:$I$174,0),MATCH(F_Outputs!P$2,F_Outputs_Prep!$B$4:$AI$4,0))</f>
        <v>31.27</v>
      </c>
      <c r="Q54" s="29">
        <f ca="1">INDEX(F_Outputs_Prep!$B$4:$AI$174,MATCH(F_Outputs!$A54&amp;F_Outputs!$B54,F_Outputs_Prep!$I$4:$I$174,0),MATCH(F_Outputs!Q$2,F_Outputs_Prep!$B$4:$AI$4,0))</f>
        <v>27.52</v>
      </c>
      <c r="R54" s="29">
        <f ca="1">INDEX(F_Outputs_Prep!$B$4:$AI$174,MATCH(F_Outputs!$A54&amp;F_Outputs!$B54,F_Outputs_Prep!$I$4:$I$174,0),MATCH(F_Outputs!R$2,F_Outputs_Prep!$B$4:$AI$4,0))</f>
        <v>25.02</v>
      </c>
      <c r="S54" s="29">
        <f ca="1">INDEX(F_Outputs_Prep!$B$4:$AI$174,MATCH(F_Outputs!$A54&amp;F_Outputs!$B54,F_Outputs_Prep!$I$4:$I$174,0),MATCH(F_Outputs!S$2,F_Outputs_Prep!$B$4:$AI$4,0))</f>
        <v>24.02</v>
      </c>
    </row>
    <row r="55" spans="1:19" ht="15">
      <c r="A55" s="29" t="s">
        <v>116</v>
      </c>
      <c r="B55" s="29" t="s">
        <v>286</v>
      </c>
      <c r="C55" s="21" t="s">
        <v>293</v>
      </c>
      <c r="D55" s="29" t="s">
        <v>103</v>
      </c>
      <c r="E55" s="29" t="s">
        <v>317</v>
      </c>
      <c r="F55" s="29">
        <f ca="1">INDEX(F_Outputs_Prep!$B$4:$AI$174,MATCH(F_Outputs!$A55&amp;F_Outputs!$B55,F_Outputs_Prep!$I$4:$I$174,0),MATCH(F_Outputs!F$2,F_Outputs_Prep!$B$4:$AI$4,0))</f>
        <v>39729</v>
      </c>
      <c r="G55" s="29">
        <f ca="1">INDEX(F_Outputs_Prep!$B$4:$AI$174,MATCH(F_Outputs!$A55&amp;F_Outputs!$B55,F_Outputs_Prep!$I$4:$I$174,0),MATCH(F_Outputs!G$2,F_Outputs_Prep!$B$4:$AI$4,0))</f>
        <v>39729</v>
      </c>
      <c r="H55" s="29">
        <f ca="1">INDEX(F_Outputs_Prep!$B$4:$AI$174,MATCH(F_Outputs!$A55&amp;F_Outputs!$B55,F_Outputs_Prep!$I$4:$I$174,0),MATCH(F_Outputs!H$2,F_Outputs_Prep!$B$4:$AI$4,0))</f>
        <v>39729</v>
      </c>
      <c r="I55" s="29">
        <f ca="1">INDEX(F_Outputs_Prep!$B$4:$AI$174,MATCH(F_Outputs!$A55&amp;F_Outputs!$B55,F_Outputs_Prep!$I$4:$I$174,0),MATCH(F_Outputs!I$2,F_Outputs_Prep!$B$4:$AI$4,0))</f>
        <v>39729</v>
      </c>
      <c r="J55" s="29">
        <f ca="1">INDEX(F_Outputs_Prep!$B$4:$AI$174,MATCH(F_Outputs!$A55&amp;F_Outputs!$B55,F_Outputs_Prep!$I$4:$I$174,0),MATCH(F_Outputs!J$2,F_Outputs_Prep!$B$4:$AI$4,0))</f>
        <v>39729</v>
      </c>
      <c r="K55" s="29">
        <f ca="1">INDEX(F_Outputs_Prep!$B$4:$AI$174,MATCH(F_Outputs!$A55&amp;F_Outputs!$B55,F_Outputs_Prep!$I$4:$I$174,0),MATCH(F_Outputs!K$2,F_Outputs_Prep!$B$4:$AI$4,0))</f>
        <v>39729</v>
      </c>
      <c r="L55" s="29">
        <f ca="1">INDEX(F_Outputs_Prep!$B$4:$AI$174,MATCH(F_Outputs!$A55&amp;F_Outputs!$B55,F_Outputs_Prep!$I$4:$I$174,0),MATCH(F_Outputs!L$2,F_Outputs_Prep!$B$4:$AI$4,0))</f>
        <v>39729</v>
      </c>
      <c r="M55" s="29">
        <f ca="1">INDEX(F_Outputs_Prep!$B$4:$AI$174,MATCH(F_Outputs!$A55&amp;F_Outputs!$B55,F_Outputs_Prep!$I$4:$I$174,0),MATCH(F_Outputs!M$2,F_Outputs_Prep!$B$4:$AI$4,0))</f>
        <v>39729</v>
      </c>
      <c r="N55" s="29">
        <f ca="1">INDEX(F_Outputs_Prep!$B$4:$AI$174,MATCH(F_Outputs!$A55&amp;F_Outputs!$B55,F_Outputs_Prep!$I$4:$I$174,0),MATCH(F_Outputs!N$2,F_Outputs_Prep!$B$4:$AI$4,0))</f>
        <v>39729</v>
      </c>
      <c r="O55" s="29">
        <f ca="1">INDEX(F_Outputs_Prep!$B$4:$AI$174,MATCH(F_Outputs!$A55&amp;F_Outputs!$B55,F_Outputs_Prep!$I$4:$I$174,0),MATCH(F_Outputs!O$2,F_Outputs_Prep!$B$4:$AI$4,0))</f>
        <v>39729</v>
      </c>
      <c r="P55" s="29">
        <f ca="1">INDEX(F_Outputs_Prep!$B$4:$AI$174,MATCH(F_Outputs!$A55&amp;F_Outputs!$B55,F_Outputs_Prep!$I$4:$I$174,0),MATCH(F_Outputs!P$2,F_Outputs_Prep!$B$4:$AI$4,0))</f>
        <v>39729</v>
      </c>
      <c r="Q55" s="29">
        <f ca="1">INDEX(F_Outputs_Prep!$B$4:$AI$174,MATCH(F_Outputs!$A55&amp;F_Outputs!$B55,F_Outputs_Prep!$I$4:$I$174,0),MATCH(F_Outputs!Q$2,F_Outputs_Prep!$B$4:$AI$4,0))</f>
        <v>39729</v>
      </c>
      <c r="R55" s="29">
        <f ca="1">INDEX(F_Outputs_Prep!$B$4:$AI$174,MATCH(F_Outputs!$A55&amp;F_Outputs!$B55,F_Outputs_Prep!$I$4:$I$174,0),MATCH(F_Outputs!R$2,F_Outputs_Prep!$B$4:$AI$4,0))</f>
        <v>39729</v>
      </c>
      <c r="S55" s="29">
        <f ca="1">INDEX(F_Outputs_Prep!$B$4:$AI$174,MATCH(F_Outputs!$A55&amp;F_Outputs!$B55,F_Outputs_Prep!$I$4:$I$174,0),MATCH(F_Outputs!S$2,F_Outputs_Prep!$B$4:$AI$4,0))</f>
        <v>39729</v>
      </c>
    </row>
    <row r="56" spans="1:19" ht="15">
      <c r="A56" s="29" t="s">
        <v>116</v>
      </c>
      <c r="B56" s="29" t="s">
        <v>289</v>
      </c>
      <c r="C56" s="21" t="s">
        <v>294</v>
      </c>
      <c r="D56" s="29" t="s">
        <v>83</v>
      </c>
      <c r="E56" s="29" t="s">
        <v>317</v>
      </c>
      <c r="F56" s="29">
        <f ca="1">INDEX(F_Outputs_Prep!$B$4:$AI$174,MATCH(F_Outputs!$A56&amp;F_Outputs!$B56,F_Outputs_Prep!$I$4:$I$174,0),MATCH(F_Outputs!F$2,F_Outputs_Prep!$B$4:$AI$4,0))</f>
        <v>146</v>
      </c>
      <c r="G56" s="29">
        <f ca="1">INDEX(F_Outputs_Prep!$B$4:$AI$174,MATCH(F_Outputs!$A56&amp;F_Outputs!$B56,F_Outputs_Prep!$I$4:$I$174,0),MATCH(F_Outputs!G$2,F_Outputs_Prep!$B$4:$AI$4,0))</f>
        <v>139</v>
      </c>
      <c r="H56" s="29">
        <f ca="1">INDEX(F_Outputs_Prep!$B$4:$AI$174,MATCH(F_Outputs!$A56&amp;F_Outputs!$B56,F_Outputs_Prep!$I$4:$I$174,0),MATCH(F_Outputs!H$2,F_Outputs_Prep!$B$4:$AI$4,0))</f>
        <v>151</v>
      </c>
      <c r="I56" s="29">
        <f ca="1">INDEX(F_Outputs_Prep!$B$4:$AI$174,MATCH(F_Outputs!$A56&amp;F_Outputs!$B56,F_Outputs_Prep!$I$4:$I$174,0),MATCH(F_Outputs!I$2,F_Outputs_Prep!$B$4:$AI$4,0))</f>
        <v>434</v>
      </c>
      <c r="J56" s="29">
        <f ca="1">INDEX(F_Outputs_Prep!$B$4:$AI$174,MATCH(F_Outputs!$A56&amp;F_Outputs!$B56,F_Outputs_Prep!$I$4:$I$174,0),MATCH(F_Outputs!J$2,F_Outputs_Prep!$B$4:$AI$4,0))</f>
        <v>402</v>
      </c>
      <c r="K56" s="29">
        <f ca="1">INDEX(F_Outputs_Prep!$B$4:$AI$174,MATCH(F_Outputs!$A56&amp;F_Outputs!$B56,F_Outputs_Prep!$I$4:$I$174,0),MATCH(F_Outputs!K$2,F_Outputs_Prep!$B$4:$AI$4,0))</f>
        <v>372</v>
      </c>
      <c r="L56" s="29">
        <f ca="1">INDEX(F_Outputs_Prep!$B$4:$AI$174,MATCH(F_Outputs!$A56&amp;F_Outputs!$B56,F_Outputs_Prep!$I$4:$I$174,0),MATCH(F_Outputs!L$2,F_Outputs_Prep!$B$4:$AI$4,0))</f>
        <v>358</v>
      </c>
      <c r="M56" s="29">
        <f ca="1">INDEX(F_Outputs_Prep!$B$4:$AI$174,MATCH(F_Outputs!$A56&amp;F_Outputs!$B56,F_Outputs_Prep!$I$4:$I$174,0),MATCH(F_Outputs!M$2,F_Outputs_Prep!$B$4:$AI$4,0))</f>
        <v>234</v>
      </c>
      <c r="N56" s="29">
        <f ca="1">INDEX(F_Outputs_Prep!$B$4:$AI$174,MATCH(F_Outputs!$A56&amp;F_Outputs!$B56,F_Outputs_Prep!$I$4:$I$174,0),MATCH(F_Outputs!N$2,F_Outputs_Prep!$B$4:$AI$4,0))</f>
        <v>224</v>
      </c>
      <c r="O56" s="29">
        <f ca="1">INDEX(F_Outputs_Prep!$B$4:$AI$174,MATCH(F_Outputs!$A56&amp;F_Outputs!$B56,F_Outputs_Prep!$I$4:$I$174,0),MATCH(F_Outputs!O$2,F_Outputs_Prep!$B$4:$AI$4,0))</f>
        <v>150</v>
      </c>
      <c r="P56" s="29">
        <f ca="1">INDEX(F_Outputs_Prep!$B$4:$AI$174,MATCH(F_Outputs!$A56&amp;F_Outputs!$B56,F_Outputs_Prep!$I$4:$I$174,0),MATCH(F_Outputs!P$2,F_Outputs_Prep!$B$4:$AI$4,0))</f>
        <v>125</v>
      </c>
      <c r="Q56" s="29">
        <f ca="1">INDEX(F_Outputs_Prep!$B$4:$AI$174,MATCH(F_Outputs!$A56&amp;F_Outputs!$B56,F_Outputs_Prep!$I$4:$I$174,0),MATCH(F_Outputs!Q$2,F_Outputs_Prep!$B$4:$AI$4,0))</f>
        <v>110</v>
      </c>
      <c r="R56" s="29">
        <f ca="1">INDEX(F_Outputs_Prep!$B$4:$AI$174,MATCH(F_Outputs!$A56&amp;F_Outputs!$B56,F_Outputs_Prep!$I$4:$I$174,0),MATCH(F_Outputs!R$2,F_Outputs_Prep!$B$4:$AI$4,0))</f>
        <v>100</v>
      </c>
      <c r="S56" s="29">
        <f ca="1">INDEX(F_Outputs_Prep!$B$4:$AI$174,MATCH(F_Outputs!$A56&amp;F_Outputs!$B56,F_Outputs_Prep!$I$4:$I$174,0),MATCH(F_Outputs!S$2,F_Outputs_Prep!$B$4:$AI$4,0))</f>
        <v>96</v>
      </c>
    </row>
    <row r="57" spans="1:19" ht="15">
      <c r="A57" s="29" t="s">
        <v>116</v>
      </c>
      <c r="B57" s="29" t="s">
        <v>182</v>
      </c>
      <c r="C57" s="21" t="s">
        <v>295</v>
      </c>
      <c r="D57" s="29"/>
      <c r="E57" s="29"/>
      <c r="F57" s="29" t="str">
        <f ca="1">INDEX(F_Outputs_Prep!$B$4:$AI$174,MATCH(F_Outputs!$A57&amp;F_Outputs!$B57,F_Outputs_Prep!$I$4:$I$174,0),MATCH(F_Outputs!F$2,F_Outputs_Prep!$B$4:$AI$4,0))</f>
        <v>##BLANK</v>
      </c>
      <c r="G57" s="29" t="str">
        <f ca="1">INDEX(F_Outputs_Prep!$B$4:$AI$174,MATCH(F_Outputs!$A57&amp;F_Outputs!$B57,F_Outputs_Prep!$I$4:$I$174,0),MATCH(F_Outputs!G$2,F_Outputs_Prep!$B$4:$AI$4,0))</f>
        <v>##BLANK</v>
      </c>
      <c r="H57" s="29" t="str">
        <f ca="1">INDEX(F_Outputs_Prep!$B$4:$AI$174,MATCH(F_Outputs!$A57&amp;F_Outputs!$B57,F_Outputs_Prep!$I$4:$I$174,0),MATCH(F_Outputs!H$2,F_Outputs_Prep!$B$4:$AI$4,0))</f>
        <v>##BLANK</v>
      </c>
      <c r="I57" s="29" t="str">
        <f ca="1">INDEX(F_Outputs_Prep!$B$4:$AI$174,MATCH(F_Outputs!$A57&amp;F_Outputs!$B57,F_Outputs_Prep!$I$4:$I$174,0),MATCH(F_Outputs!I$2,F_Outputs_Prep!$B$4:$AI$4,0))</f>
        <v>##BLANK</v>
      </c>
      <c r="J57" s="29" t="str">
        <f ca="1">INDEX(F_Outputs_Prep!$B$4:$AI$174,MATCH(F_Outputs!$A57&amp;F_Outputs!$B57,F_Outputs_Prep!$I$4:$I$174,0),MATCH(F_Outputs!J$2,F_Outputs_Prep!$B$4:$AI$4,0))</f>
        <v>##BLANK</v>
      </c>
      <c r="K57" s="29" t="str">
        <f ca="1">INDEX(F_Outputs_Prep!$B$4:$AI$174,MATCH(F_Outputs!$A57&amp;F_Outputs!$B57,F_Outputs_Prep!$I$4:$I$174,0),MATCH(F_Outputs!K$2,F_Outputs_Prep!$B$4:$AI$4,0))</f>
        <v>##BLANK</v>
      </c>
      <c r="L57" s="29" t="str">
        <f ca="1">INDEX(F_Outputs_Prep!$B$4:$AI$174,MATCH(F_Outputs!$A57&amp;F_Outputs!$B57,F_Outputs_Prep!$I$4:$I$174,0),MATCH(F_Outputs!L$2,F_Outputs_Prep!$B$4:$AI$4,0))</f>
        <v>##BLANK</v>
      </c>
      <c r="M57" s="29" t="str">
        <f ca="1">INDEX(F_Outputs_Prep!$B$4:$AI$174,MATCH(F_Outputs!$A57&amp;F_Outputs!$B57,F_Outputs_Prep!$I$4:$I$174,0),MATCH(F_Outputs!M$2,F_Outputs_Prep!$B$4:$AI$4,0))</f>
        <v>##BLANK</v>
      </c>
      <c r="N57" s="98">
        <f ca="1">INDEX(F_Outputs_Prep!$B$4:$AI$174,MATCH(F_Outputs!$A57&amp;F_Outputs!$B57,F_Outputs_Prep!$I$4:$I$174,0),MATCH(F_Outputs!N$2,F_Outputs_Prep!$B$4:$AI$4,0))</f>
        <v>29.19</v>
      </c>
      <c r="O57" s="98">
        <f ca="1">INDEX(F_Outputs_Prep!$B$4:$AI$174,MATCH(F_Outputs!$A57&amp;F_Outputs!$B57,F_Outputs_Prep!$I$4:$I$174,0),MATCH(F_Outputs!O$2,F_Outputs_Prep!$B$4:$AI$4,0))</f>
        <v>27.44</v>
      </c>
      <c r="P57" s="98">
        <f ca="1">INDEX(F_Outputs_Prep!$B$4:$AI$174,MATCH(F_Outputs!$A57&amp;F_Outputs!$B57,F_Outputs_Prep!$I$4:$I$174,0),MATCH(F_Outputs!P$2,F_Outputs_Prep!$B$4:$AI$4,0))</f>
        <v>25.69</v>
      </c>
      <c r="Q57" s="98">
        <f ca="1">INDEX(F_Outputs_Prep!$B$4:$AI$174,MATCH(F_Outputs!$A57&amp;F_Outputs!$B57,F_Outputs_Prep!$I$4:$I$174,0),MATCH(F_Outputs!Q$2,F_Outputs_Prep!$B$4:$AI$4,0))</f>
        <v>23.93</v>
      </c>
      <c r="R57" s="98">
        <f ca="1">INDEX(F_Outputs_Prep!$B$4:$AI$174,MATCH(F_Outputs!$A57&amp;F_Outputs!$B57,F_Outputs_Prep!$I$4:$I$174,0),MATCH(F_Outputs!R$2,F_Outputs_Prep!$B$4:$AI$4,0))</f>
        <v>22.18</v>
      </c>
      <c r="S57" s="98">
        <f ca="1">INDEX(F_Outputs_Prep!$B$4:$AI$174,MATCH(F_Outputs!$A57&amp;F_Outputs!$B57,F_Outputs_Prep!$I$4:$I$174,0),MATCH(F_Outputs!S$2,F_Outputs_Prep!$B$4:$AI$4,0))</f>
        <v>20.43</v>
      </c>
    </row>
    <row r="58" spans="1:19" ht="15">
      <c r="A58" s="29" t="s">
        <v>116</v>
      </c>
      <c r="B58" s="29" t="s">
        <v>180</v>
      </c>
      <c r="C58" s="21" t="s">
        <v>296</v>
      </c>
      <c r="D58" s="29"/>
      <c r="E58" s="29"/>
      <c r="F58" s="29" t="str">
        <f ca="1">INDEX(F_Outputs_Prep!$B$4:$AI$174,MATCH(F_Outputs!$A58&amp;F_Outputs!$B58,F_Outputs_Prep!$I$4:$I$174,0),MATCH(F_Outputs!F$2,F_Outputs_Prep!$B$4:$AI$4,0))</f>
        <v>##BLANK</v>
      </c>
      <c r="G58" s="29" t="str">
        <f ca="1">INDEX(F_Outputs_Prep!$B$4:$AI$174,MATCH(F_Outputs!$A58&amp;F_Outputs!$B58,F_Outputs_Prep!$I$4:$I$174,0),MATCH(F_Outputs!G$2,F_Outputs_Prep!$B$4:$AI$4,0))</f>
        <v>##BLANK</v>
      </c>
      <c r="H58" s="29" t="str">
        <f ca="1">INDEX(F_Outputs_Prep!$B$4:$AI$174,MATCH(F_Outputs!$A58&amp;F_Outputs!$B58,F_Outputs_Prep!$I$4:$I$174,0),MATCH(F_Outputs!H$2,F_Outputs_Prep!$B$4:$AI$4,0))</f>
        <v>##BLANK</v>
      </c>
      <c r="I58" s="29" t="str">
        <f ca="1">INDEX(F_Outputs_Prep!$B$4:$AI$174,MATCH(F_Outputs!$A58&amp;F_Outputs!$B58,F_Outputs_Prep!$I$4:$I$174,0),MATCH(F_Outputs!I$2,F_Outputs_Prep!$B$4:$AI$4,0))</f>
        <v>##BLANK</v>
      </c>
      <c r="J58" s="29" t="str">
        <f ca="1">INDEX(F_Outputs_Prep!$B$4:$AI$174,MATCH(F_Outputs!$A58&amp;F_Outputs!$B58,F_Outputs_Prep!$I$4:$I$174,0),MATCH(F_Outputs!J$2,F_Outputs_Prep!$B$4:$AI$4,0))</f>
        <v>##BLANK</v>
      </c>
      <c r="K58" s="29" t="str">
        <f ca="1">INDEX(F_Outputs_Prep!$B$4:$AI$174,MATCH(F_Outputs!$A58&amp;F_Outputs!$B58,F_Outputs_Prep!$I$4:$I$174,0),MATCH(F_Outputs!K$2,F_Outputs_Prep!$B$4:$AI$4,0))</f>
        <v>##BLANK</v>
      </c>
      <c r="L58" s="29" t="str">
        <f ca="1">INDEX(F_Outputs_Prep!$B$4:$AI$174,MATCH(F_Outputs!$A58&amp;F_Outputs!$B58,F_Outputs_Prep!$I$4:$I$174,0),MATCH(F_Outputs!L$2,F_Outputs_Prep!$B$4:$AI$4,0))</f>
        <v>##BLANK</v>
      </c>
      <c r="M58" s="29" t="str">
        <f ca="1">INDEX(F_Outputs_Prep!$B$4:$AI$174,MATCH(F_Outputs!$A58&amp;F_Outputs!$B58,F_Outputs_Prep!$I$4:$I$174,0),MATCH(F_Outputs!M$2,F_Outputs_Prep!$B$4:$AI$4,0))</f>
        <v>##BLANK</v>
      </c>
      <c r="N58" s="29">
        <f ca="1">INDEX(F_Outputs_Prep!$B$4:$AI$174,MATCH(F_Outputs!$A58&amp;F_Outputs!$B58,F_Outputs_Prep!$I$4:$I$174,0),MATCH(F_Outputs!N$2,F_Outputs_Prep!$B$4:$AI$4,0))</f>
        <v>39729</v>
      </c>
      <c r="O58" s="29">
        <f ca="1">INDEX(F_Outputs_Prep!$B$4:$AI$174,MATCH(F_Outputs!$A58&amp;F_Outputs!$B58,F_Outputs_Prep!$I$4:$I$174,0),MATCH(F_Outputs!O$2,F_Outputs_Prep!$B$4:$AI$4,0))</f>
        <v>39729</v>
      </c>
      <c r="P58" s="29">
        <f ca="1">INDEX(F_Outputs_Prep!$B$4:$AI$174,MATCH(F_Outputs!$A58&amp;F_Outputs!$B58,F_Outputs_Prep!$I$4:$I$174,0),MATCH(F_Outputs!P$2,F_Outputs_Prep!$B$4:$AI$4,0))</f>
        <v>39729</v>
      </c>
      <c r="Q58" s="29">
        <f ca="1">INDEX(F_Outputs_Prep!$B$4:$AI$174,MATCH(F_Outputs!$A58&amp;F_Outputs!$B58,F_Outputs_Prep!$I$4:$I$174,0),MATCH(F_Outputs!Q$2,F_Outputs_Prep!$B$4:$AI$4,0))</f>
        <v>39729</v>
      </c>
      <c r="R58" s="29">
        <f ca="1">INDEX(F_Outputs_Prep!$B$4:$AI$174,MATCH(F_Outputs!$A58&amp;F_Outputs!$B58,F_Outputs_Prep!$I$4:$I$174,0),MATCH(F_Outputs!R$2,F_Outputs_Prep!$B$4:$AI$4,0))</f>
        <v>39729</v>
      </c>
      <c r="S58" s="29">
        <f ca="1">INDEX(F_Outputs_Prep!$B$4:$AI$174,MATCH(F_Outputs!$A58&amp;F_Outputs!$B58,F_Outputs_Prep!$I$4:$I$174,0),MATCH(F_Outputs!S$2,F_Outputs_Prep!$B$4:$AI$4,0))</f>
        <v>39729</v>
      </c>
    </row>
    <row r="59" spans="1:19" ht="15">
      <c r="A59" s="29" t="s">
        <v>116</v>
      </c>
      <c r="B59" s="29" t="s">
        <v>108</v>
      </c>
      <c r="C59" s="21" t="s">
        <v>297</v>
      </c>
      <c r="D59" s="29"/>
      <c r="E59" s="29"/>
      <c r="F59" s="29" t="str">
        <f ca="1">INDEX(F_Outputs_Prep!$B$4:$AI$174,MATCH(F_Outputs!$A59&amp;F_Outputs!$B59,F_Outputs_Prep!$I$4:$I$174,0),MATCH(F_Outputs!F$2,F_Outputs_Prep!$B$4:$AI$4,0))</f>
        <v>##BLANK</v>
      </c>
      <c r="G59" s="29" t="str">
        <f ca="1">INDEX(F_Outputs_Prep!$B$4:$AI$174,MATCH(F_Outputs!$A59&amp;F_Outputs!$B59,F_Outputs_Prep!$I$4:$I$174,0),MATCH(F_Outputs!G$2,F_Outputs_Prep!$B$4:$AI$4,0))</f>
        <v>##BLANK</v>
      </c>
      <c r="H59" s="29" t="str">
        <f ca="1">INDEX(F_Outputs_Prep!$B$4:$AI$174,MATCH(F_Outputs!$A59&amp;F_Outputs!$B59,F_Outputs_Prep!$I$4:$I$174,0),MATCH(F_Outputs!H$2,F_Outputs_Prep!$B$4:$AI$4,0))</f>
        <v>##BLANK</v>
      </c>
      <c r="I59" s="29" t="str">
        <f ca="1">INDEX(F_Outputs_Prep!$B$4:$AI$174,MATCH(F_Outputs!$A59&amp;F_Outputs!$B59,F_Outputs_Prep!$I$4:$I$174,0),MATCH(F_Outputs!I$2,F_Outputs_Prep!$B$4:$AI$4,0))</f>
        <v>##BLANK</v>
      </c>
      <c r="J59" s="29" t="str">
        <f ca="1">INDEX(F_Outputs_Prep!$B$4:$AI$174,MATCH(F_Outputs!$A59&amp;F_Outputs!$B59,F_Outputs_Prep!$I$4:$I$174,0),MATCH(F_Outputs!J$2,F_Outputs_Prep!$B$4:$AI$4,0))</f>
        <v>##BLANK</v>
      </c>
      <c r="K59" s="29" t="str">
        <f ca="1">INDEX(F_Outputs_Prep!$B$4:$AI$174,MATCH(F_Outputs!$A59&amp;F_Outputs!$B59,F_Outputs_Prep!$I$4:$I$174,0),MATCH(F_Outputs!K$2,F_Outputs_Prep!$B$4:$AI$4,0))</f>
        <v>##BLANK</v>
      </c>
      <c r="L59" s="29" t="str">
        <f ca="1">INDEX(F_Outputs_Prep!$B$4:$AI$174,MATCH(F_Outputs!$A59&amp;F_Outputs!$B59,F_Outputs_Prep!$I$4:$I$174,0),MATCH(F_Outputs!L$2,F_Outputs_Prep!$B$4:$AI$4,0))</f>
        <v>##BLANK</v>
      </c>
      <c r="M59" s="29" t="str">
        <f ca="1">INDEX(F_Outputs_Prep!$B$4:$AI$174,MATCH(F_Outputs!$A59&amp;F_Outputs!$B59,F_Outputs_Prep!$I$4:$I$174,0),MATCH(F_Outputs!M$2,F_Outputs_Prep!$B$4:$AI$4,0))</f>
        <v>##BLANK</v>
      </c>
      <c r="N59" s="29">
        <f ca="1">INDEX(F_Outputs_Prep!$B$4:$AI$174,MATCH(F_Outputs!$A59&amp;F_Outputs!$B59,F_Outputs_Prep!$I$4:$I$174,0),MATCH(F_Outputs!N$2,F_Outputs_Prep!$B$4:$AI$4,0))</f>
        <v>116</v>
      </c>
      <c r="O59" s="29">
        <f ca="1">INDEX(F_Outputs_Prep!$B$4:$AI$174,MATCH(F_Outputs!$A59&amp;F_Outputs!$B59,F_Outputs_Prep!$I$4:$I$174,0),MATCH(F_Outputs!O$2,F_Outputs_Prep!$B$4:$AI$4,0))</f>
        <v>109</v>
      </c>
      <c r="P59" s="29">
        <f ca="1">INDEX(F_Outputs_Prep!$B$4:$AI$174,MATCH(F_Outputs!$A59&amp;F_Outputs!$B59,F_Outputs_Prep!$I$4:$I$174,0),MATCH(F_Outputs!P$2,F_Outputs_Prep!$B$4:$AI$4,0))</f>
        <v>102</v>
      </c>
      <c r="Q59" s="29">
        <f ca="1">INDEX(F_Outputs_Prep!$B$4:$AI$174,MATCH(F_Outputs!$A59&amp;F_Outputs!$B59,F_Outputs_Prep!$I$4:$I$174,0),MATCH(F_Outputs!Q$2,F_Outputs_Prep!$B$4:$AI$4,0))</f>
        <v>95</v>
      </c>
      <c r="R59" s="29">
        <f ca="1">INDEX(F_Outputs_Prep!$B$4:$AI$174,MATCH(F_Outputs!$A59&amp;F_Outputs!$B59,F_Outputs_Prep!$I$4:$I$174,0),MATCH(F_Outputs!R$2,F_Outputs_Prep!$B$4:$AI$4,0))</f>
        <v>88</v>
      </c>
      <c r="S59" s="29">
        <f ca="1">INDEX(F_Outputs_Prep!$B$4:$AI$174,MATCH(F_Outputs!$A59&amp;F_Outputs!$B59,F_Outputs_Prep!$I$4:$I$174,0),MATCH(F_Outputs!S$2,F_Outputs_Prep!$B$4:$AI$4,0))</f>
        <v>81</v>
      </c>
    </row>
    <row r="60" spans="1:19">
      <c r="A60" s="29" t="s">
        <v>116</v>
      </c>
      <c r="B60" s="31" t="s">
        <v>298</v>
      </c>
      <c r="C60" s="29" t="s">
        <v>299</v>
      </c>
      <c r="D60" s="29" t="s">
        <v>300</v>
      </c>
      <c r="E60" s="29" t="s">
        <v>317</v>
      </c>
      <c r="F60" s="29" t="str">
        <f ca="1">INDEX(F_Outputs_Prep!$B$4:$AI$174,MATCH(F_Outputs!$A60&amp;F_Outputs!$B60,F_Outputs_Prep!$I$4:$I$174,0),MATCH(F_Outputs!F$2,F_Outputs_Prep!$B$4:$AI$4,0))</f>
        <v>[…]07/04/2026 09:48:12</v>
      </c>
      <c r="G60" s="29" t="str">
        <f ca="1">INDEX(F_Outputs_Prep!$B$4:$AI$174,MATCH(F_Outputs!$A60&amp;F_Outputs!$B60,F_Outputs_Prep!$I$4:$I$174,0),MATCH(F_Outputs!G$2,F_Outputs_Prep!$B$4:$AI$4,0))</f>
        <v>[…]07/04/2026 09:48:12</v>
      </c>
      <c r="H60" s="29" t="str">
        <f ca="1">INDEX(F_Outputs_Prep!$B$4:$AI$174,MATCH(F_Outputs!$A60&amp;F_Outputs!$B60,F_Outputs_Prep!$I$4:$I$174,0),MATCH(F_Outputs!H$2,F_Outputs_Prep!$B$4:$AI$4,0))</f>
        <v>[…]07/04/2026 09:48:12</v>
      </c>
      <c r="I60" s="29" t="str">
        <f ca="1">INDEX(F_Outputs_Prep!$B$4:$AI$174,MATCH(F_Outputs!$A60&amp;F_Outputs!$B60,F_Outputs_Prep!$I$4:$I$174,0),MATCH(F_Outputs!I$2,F_Outputs_Prep!$B$4:$AI$4,0))</f>
        <v>[…]07/04/2026 09:48:12</v>
      </c>
      <c r="J60" s="29" t="str">
        <f ca="1">INDEX(F_Outputs_Prep!$B$4:$AI$174,MATCH(F_Outputs!$A60&amp;F_Outputs!$B60,F_Outputs_Prep!$I$4:$I$174,0),MATCH(F_Outputs!J$2,F_Outputs_Prep!$B$4:$AI$4,0))</f>
        <v>[…]07/04/2026 09:48:12</v>
      </c>
      <c r="K60" s="29" t="str">
        <f ca="1">INDEX(F_Outputs_Prep!$B$4:$AI$174,MATCH(F_Outputs!$A60&amp;F_Outputs!$B60,F_Outputs_Prep!$I$4:$I$174,0),MATCH(F_Outputs!K$2,F_Outputs_Prep!$B$4:$AI$4,0))</f>
        <v>[…]07/04/2026 09:48:12</v>
      </c>
      <c r="L60" s="29" t="str">
        <f ca="1">INDEX(F_Outputs_Prep!$B$4:$AI$174,MATCH(F_Outputs!$A60&amp;F_Outputs!$B60,F_Outputs_Prep!$I$4:$I$174,0),MATCH(F_Outputs!L$2,F_Outputs_Prep!$B$4:$AI$4,0))</f>
        <v>[…]07/04/2026 09:48:12</v>
      </c>
      <c r="M60" s="29" t="str">
        <f ca="1">INDEX(F_Outputs_Prep!$B$4:$AI$174,MATCH(F_Outputs!$A60&amp;F_Outputs!$B60,F_Outputs_Prep!$I$4:$I$174,0),MATCH(F_Outputs!M$2,F_Outputs_Prep!$B$4:$AI$4,0))</f>
        <v>[…]07/04/2026 09:48:12</v>
      </c>
      <c r="N60" s="29" t="str">
        <f ca="1">INDEX(F_Outputs_Prep!$B$4:$AI$174,MATCH(F_Outputs!$A60&amp;F_Outputs!$B60,F_Outputs_Prep!$I$4:$I$174,0),MATCH(F_Outputs!N$2,F_Outputs_Prep!$B$4:$AI$4,0))</f>
        <v>[…]07/04/2026 09:48:12</v>
      </c>
      <c r="O60" s="29" t="str">
        <f ca="1">INDEX(F_Outputs_Prep!$B$4:$AI$174,MATCH(F_Outputs!$A60&amp;F_Outputs!$B60,F_Outputs_Prep!$I$4:$I$174,0),MATCH(F_Outputs!O$2,F_Outputs_Prep!$B$4:$AI$4,0))</f>
        <v>[…]07/04/2026 09:48:12</v>
      </c>
      <c r="P60" s="29" t="str">
        <f ca="1">INDEX(F_Outputs_Prep!$B$4:$AI$174,MATCH(F_Outputs!$A60&amp;F_Outputs!$B60,F_Outputs_Prep!$I$4:$I$174,0),MATCH(F_Outputs!P$2,F_Outputs_Prep!$B$4:$AI$4,0))</f>
        <v>[…]07/04/2026 09:48:12</v>
      </c>
      <c r="Q60" s="29" t="str">
        <f ca="1">INDEX(F_Outputs_Prep!$B$4:$AI$174,MATCH(F_Outputs!$A60&amp;F_Outputs!$B60,F_Outputs_Prep!$I$4:$I$174,0),MATCH(F_Outputs!Q$2,F_Outputs_Prep!$B$4:$AI$4,0))</f>
        <v>[…]07/04/2026 09:48:12</v>
      </c>
      <c r="R60" s="29" t="str">
        <f ca="1">INDEX(F_Outputs_Prep!$B$4:$AI$174,MATCH(F_Outputs!$A60&amp;F_Outputs!$B60,F_Outputs_Prep!$I$4:$I$174,0),MATCH(F_Outputs!R$2,F_Outputs_Prep!$B$4:$AI$4,0))</f>
        <v>[…]07/04/2026 09:48:12</v>
      </c>
      <c r="S60" s="29" t="str">
        <f ca="1">INDEX(F_Outputs_Prep!$B$4:$AI$174,MATCH(F_Outputs!$A60&amp;F_Outputs!$B60,F_Outputs_Prep!$I$4:$I$174,0),MATCH(F_Outputs!S$2,F_Outputs_Prep!$B$4:$AI$4,0))</f>
        <v>[…]07/04/2026 09:48:12</v>
      </c>
    </row>
    <row r="61" spans="1:19">
      <c r="A61" s="29" t="s">
        <v>116</v>
      </c>
      <c r="B61" s="31" t="s">
        <v>301</v>
      </c>
      <c r="C61" s="29" t="s">
        <v>302</v>
      </c>
      <c r="D61" s="29" t="s">
        <v>300</v>
      </c>
      <c r="E61" s="29" t="s">
        <v>317</v>
      </c>
      <c r="F61" s="29" t="e">
        <f ca="1">INDEX(F_Outputs_Prep!$B$4:$AI$174,MATCH(F_Outputs!$A61&amp;F_Outputs!$B61,F_Outputs_Prep!$I$4:$I$174,0),MATCH(F_Outputs!F$2,F_Outputs_Prep!$B$4:$AI$4,0))</f>
        <v>#VALUE!</v>
      </c>
      <c r="G61" s="29" t="e">
        <f ca="1">INDEX(F_Outputs_Prep!$B$4:$AI$174,MATCH(F_Outputs!$A61&amp;F_Outputs!$B61,F_Outputs_Prep!$I$4:$I$174,0),MATCH(F_Outputs!G$2,F_Outputs_Prep!$B$4:$AI$4,0))</f>
        <v>#VALUE!</v>
      </c>
      <c r="H61" s="29" t="e">
        <f ca="1">INDEX(F_Outputs_Prep!$B$4:$AI$174,MATCH(F_Outputs!$A61&amp;F_Outputs!$B61,F_Outputs_Prep!$I$4:$I$174,0),MATCH(F_Outputs!H$2,F_Outputs_Prep!$B$4:$AI$4,0))</f>
        <v>#VALUE!</v>
      </c>
      <c r="I61" s="29" t="e">
        <f ca="1">INDEX(F_Outputs_Prep!$B$4:$AI$174,MATCH(F_Outputs!$A61&amp;F_Outputs!$B61,F_Outputs_Prep!$I$4:$I$174,0),MATCH(F_Outputs!I$2,F_Outputs_Prep!$B$4:$AI$4,0))</f>
        <v>#VALUE!</v>
      </c>
      <c r="J61" s="29" t="e">
        <f ca="1">INDEX(F_Outputs_Prep!$B$4:$AI$174,MATCH(F_Outputs!$A61&amp;F_Outputs!$B61,F_Outputs_Prep!$I$4:$I$174,0),MATCH(F_Outputs!J$2,F_Outputs_Prep!$B$4:$AI$4,0))</f>
        <v>#VALUE!</v>
      </c>
      <c r="K61" s="29" t="e">
        <f ca="1">INDEX(F_Outputs_Prep!$B$4:$AI$174,MATCH(F_Outputs!$A61&amp;F_Outputs!$B61,F_Outputs_Prep!$I$4:$I$174,0),MATCH(F_Outputs!K$2,F_Outputs_Prep!$B$4:$AI$4,0))</f>
        <v>#VALUE!</v>
      </c>
      <c r="L61" s="29" t="e">
        <f ca="1">INDEX(F_Outputs_Prep!$B$4:$AI$174,MATCH(F_Outputs!$A61&amp;F_Outputs!$B61,F_Outputs_Prep!$I$4:$I$174,0),MATCH(F_Outputs!L$2,F_Outputs_Prep!$B$4:$AI$4,0))</f>
        <v>#VALUE!</v>
      </c>
      <c r="M61" s="29" t="e">
        <f ca="1">INDEX(F_Outputs_Prep!$B$4:$AI$174,MATCH(F_Outputs!$A61&amp;F_Outputs!$B61,F_Outputs_Prep!$I$4:$I$174,0),MATCH(F_Outputs!M$2,F_Outputs_Prep!$B$4:$AI$4,0))</f>
        <v>#VALUE!</v>
      </c>
      <c r="N61" s="29" t="e">
        <f ca="1">INDEX(F_Outputs_Prep!$B$4:$AI$174,MATCH(F_Outputs!$A61&amp;F_Outputs!$B61,F_Outputs_Prep!$I$4:$I$174,0),MATCH(F_Outputs!N$2,F_Outputs_Prep!$B$4:$AI$4,0))</f>
        <v>#VALUE!</v>
      </c>
      <c r="O61" s="29" t="e">
        <f ca="1">INDEX(F_Outputs_Prep!$B$4:$AI$174,MATCH(F_Outputs!$A61&amp;F_Outputs!$B61,F_Outputs_Prep!$I$4:$I$174,0),MATCH(F_Outputs!O$2,F_Outputs_Prep!$B$4:$AI$4,0))</f>
        <v>#VALUE!</v>
      </c>
      <c r="P61" s="29" t="e">
        <f ca="1">INDEX(F_Outputs_Prep!$B$4:$AI$174,MATCH(F_Outputs!$A61&amp;F_Outputs!$B61,F_Outputs_Prep!$I$4:$I$174,0),MATCH(F_Outputs!P$2,F_Outputs_Prep!$B$4:$AI$4,0))</f>
        <v>#VALUE!</v>
      </c>
      <c r="Q61" s="29" t="e">
        <f ca="1">INDEX(F_Outputs_Prep!$B$4:$AI$174,MATCH(F_Outputs!$A61&amp;F_Outputs!$B61,F_Outputs_Prep!$I$4:$I$174,0),MATCH(F_Outputs!Q$2,F_Outputs_Prep!$B$4:$AI$4,0))</f>
        <v>#VALUE!</v>
      </c>
      <c r="R61" s="29" t="e">
        <f ca="1">INDEX(F_Outputs_Prep!$B$4:$AI$174,MATCH(F_Outputs!$A61&amp;F_Outputs!$B61,F_Outputs_Prep!$I$4:$I$174,0),MATCH(F_Outputs!R$2,F_Outputs_Prep!$B$4:$AI$4,0))</f>
        <v>#VALUE!</v>
      </c>
      <c r="S61" s="29" t="e">
        <f ca="1">INDEX(F_Outputs_Prep!$B$4:$AI$174,MATCH(F_Outputs!$A61&amp;F_Outputs!$B61,F_Outputs_Prep!$I$4:$I$174,0),MATCH(F_Outputs!S$2,F_Outputs_Prep!$B$4:$AI$4,0))</f>
        <v>#VALUE!</v>
      </c>
    </row>
    <row r="62" spans="1:19">
      <c r="A62" s="29" t="s">
        <v>116</v>
      </c>
      <c r="B62" s="31" t="s">
        <v>303</v>
      </c>
      <c r="C62" s="29" t="s">
        <v>304</v>
      </c>
      <c r="D62" s="29" t="s">
        <v>300</v>
      </c>
      <c r="E62" s="29" t="s">
        <v>317</v>
      </c>
      <c r="F62" s="29" t="str">
        <f ca="1">INDEX(F_Outputs_Prep!$B$4:$AI$174,MATCH(F_Outputs!$A62&amp;F_Outputs!$B62,F_Outputs_Prep!$I$4:$I$174,0),MATCH(F_Outputs!F$2,F_Outputs_Prep!$B$4:$AI$4,0))</f>
        <v>NA</v>
      </c>
      <c r="G62" s="29" t="str">
        <f ca="1">INDEX(F_Outputs_Prep!$B$4:$AI$174,MATCH(F_Outputs!$A62&amp;F_Outputs!$B62,F_Outputs_Prep!$I$4:$I$174,0),MATCH(F_Outputs!G$2,F_Outputs_Prep!$B$4:$AI$4,0))</f>
        <v>NA</v>
      </c>
      <c r="H62" s="29" t="str">
        <f ca="1">INDEX(F_Outputs_Prep!$B$4:$AI$174,MATCH(F_Outputs!$A62&amp;F_Outputs!$B62,F_Outputs_Prep!$I$4:$I$174,0),MATCH(F_Outputs!H$2,F_Outputs_Prep!$B$4:$AI$4,0))</f>
        <v>NA</v>
      </c>
      <c r="I62" s="29" t="str">
        <f ca="1">INDEX(F_Outputs_Prep!$B$4:$AI$174,MATCH(F_Outputs!$A62&amp;F_Outputs!$B62,F_Outputs_Prep!$I$4:$I$174,0),MATCH(F_Outputs!I$2,F_Outputs_Prep!$B$4:$AI$4,0))</f>
        <v>NA</v>
      </c>
      <c r="J62" s="29" t="str">
        <f ca="1">INDEX(F_Outputs_Prep!$B$4:$AI$174,MATCH(F_Outputs!$A62&amp;F_Outputs!$B62,F_Outputs_Prep!$I$4:$I$174,0),MATCH(F_Outputs!J$2,F_Outputs_Prep!$B$4:$AI$4,0))</f>
        <v>NA</v>
      </c>
      <c r="K62" s="29" t="str">
        <f ca="1">INDEX(F_Outputs_Prep!$B$4:$AI$174,MATCH(F_Outputs!$A62&amp;F_Outputs!$B62,F_Outputs_Prep!$I$4:$I$174,0),MATCH(F_Outputs!K$2,F_Outputs_Prep!$B$4:$AI$4,0))</f>
        <v>NA</v>
      </c>
      <c r="L62" s="29" t="str">
        <f ca="1">INDEX(F_Outputs_Prep!$B$4:$AI$174,MATCH(F_Outputs!$A62&amp;F_Outputs!$B62,F_Outputs_Prep!$I$4:$I$174,0),MATCH(F_Outputs!L$2,F_Outputs_Prep!$B$4:$AI$4,0))</f>
        <v>NA</v>
      </c>
      <c r="M62" s="29" t="str">
        <f ca="1">INDEX(F_Outputs_Prep!$B$4:$AI$174,MATCH(F_Outputs!$A62&amp;F_Outputs!$B62,F_Outputs_Prep!$I$4:$I$174,0),MATCH(F_Outputs!M$2,F_Outputs_Prep!$B$4:$AI$4,0))</f>
        <v>NA</v>
      </c>
      <c r="N62" s="29" t="str">
        <f ca="1">INDEX(F_Outputs_Prep!$B$4:$AI$174,MATCH(F_Outputs!$A62&amp;F_Outputs!$B62,F_Outputs_Prep!$I$4:$I$174,0),MATCH(F_Outputs!N$2,F_Outputs_Prep!$B$4:$AI$4,0))</f>
        <v>NA</v>
      </c>
      <c r="O62" s="29" t="str">
        <f ca="1">INDEX(F_Outputs_Prep!$B$4:$AI$174,MATCH(F_Outputs!$A62&amp;F_Outputs!$B62,F_Outputs_Prep!$I$4:$I$174,0),MATCH(F_Outputs!O$2,F_Outputs_Prep!$B$4:$AI$4,0))</f>
        <v>NA</v>
      </c>
      <c r="P62" s="29" t="str">
        <f ca="1">INDEX(F_Outputs_Prep!$B$4:$AI$174,MATCH(F_Outputs!$A62&amp;F_Outputs!$B62,F_Outputs_Prep!$I$4:$I$174,0),MATCH(F_Outputs!P$2,F_Outputs_Prep!$B$4:$AI$4,0))</f>
        <v>NA</v>
      </c>
      <c r="Q62" s="29" t="str">
        <f ca="1">INDEX(F_Outputs_Prep!$B$4:$AI$174,MATCH(F_Outputs!$A62&amp;F_Outputs!$B62,F_Outputs_Prep!$I$4:$I$174,0),MATCH(F_Outputs!Q$2,F_Outputs_Prep!$B$4:$AI$4,0))</f>
        <v>NA</v>
      </c>
      <c r="R62" s="29" t="str">
        <f ca="1">INDEX(F_Outputs_Prep!$B$4:$AI$174,MATCH(F_Outputs!$A62&amp;F_Outputs!$B62,F_Outputs_Prep!$I$4:$I$174,0),MATCH(F_Outputs!R$2,F_Outputs_Prep!$B$4:$AI$4,0))</f>
        <v>NA</v>
      </c>
      <c r="S62" s="29" t="str">
        <f ca="1">INDEX(F_Outputs_Prep!$B$4:$AI$174,MATCH(F_Outputs!$A62&amp;F_Outputs!$B62,F_Outputs_Prep!$I$4:$I$174,0),MATCH(F_Outputs!S$2,F_Outputs_Prep!$B$4:$AI$4,0))</f>
        <v>NA</v>
      </c>
    </row>
    <row r="63" spans="1:19">
      <c r="A63" s="29" t="s">
        <v>116</v>
      </c>
      <c r="B63" s="31" t="s">
        <v>305</v>
      </c>
      <c r="C63" s="29" t="s">
        <v>306</v>
      </c>
      <c r="D63" s="29" t="s">
        <v>307</v>
      </c>
      <c r="E63" s="29" t="s">
        <v>317</v>
      </c>
      <c r="F63" s="29">
        <f ca="1">INDEX(F_Outputs_Prep!$B$4:$AI$174,MATCH(F_Outputs!$A63&amp;F_Outputs!$B63,F_Outputs_Prep!$I$4:$I$174,0),MATCH(F_Outputs!F$2,F_Outputs_Prep!$B$4:$AI$4,0))</f>
        <v>0</v>
      </c>
      <c r="G63" s="29">
        <f ca="1">INDEX(F_Outputs_Prep!$B$4:$AI$174,MATCH(F_Outputs!$A63&amp;F_Outputs!$B63,F_Outputs_Prep!$I$4:$I$174,0),MATCH(F_Outputs!G$2,F_Outputs_Prep!$B$4:$AI$4,0))</f>
        <v>0</v>
      </c>
      <c r="H63" s="29">
        <f ca="1">INDEX(F_Outputs_Prep!$B$4:$AI$174,MATCH(F_Outputs!$A63&amp;F_Outputs!$B63,F_Outputs_Prep!$I$4:$I$174,0),MATCH(F_Outputs!H$2,F_Outputs_Prep!$B$4:$AI$4,0))</f>
        <v>0</v>
      </c>
      <c r="I63" s="29">
        <f ca="1">INDEX(F_Outputs_Prep!$B$4:$AI$174,MATCH(F_Outputs!$A63&amp;F_Outputs!$B63,F_Outputs_Prep!$I$4:$I$174,0),MATCH(F_Outputs!I$2,F_Outputs_Prep!$B$4:$AI$4,0))</f>
        <v>0</v>
      </c>
      <c r="J63" s="29">
        <f ca="1">INDEX(F_Outputs_Prep!$B$4:$AI$174,MATCH(F_Outputs!$A63&amp;F_Outputs!$B63,F_Outputs_Prep!$I$4:$I$174,0),MATCH(F_Outputs!J$2,F_Outputs_Prep!$B$4:$AI$4,0))</f>
        <v>0</v>
      </c>
      <c r="K63" s="29">
        <f ca="1">INDEX(F_Outputs_Prep!$B$4:$AI$174,MATCH(F_Outputs!$A63&amp;F_Outputs!$B63,F_Outputs_Prep!$I$4:$I$174,0),MATCH(F_Outputs!K$2,F_Outputs_Prep!$B$4:$AI$4,0))</f>
        <v>0</v>
      </c>
      <c r="L63" s="29">
        <f ca="1">INDEX(F_Outputs_Prep!$B$4:$AI$174,MATCH(F_Outputs!$A63&amp;F_Outputs!$B63,F_Outputs_Prep!$I$4:$I$174,0),MATCH(F_Outputs!L$2,F_Outputs_Prep!$B$4:$AI$4,0))</f>
        <v>0</v>
      </c>
      <c r="M63" s="29">
        <f ca="1">INDEX(F_Outputs_Prep!$B$4:$AI$174,MATCH(F_Outputs!$A63&amp;F_Outputs!$B63,F_Outputs_Prep!$I$4:$I$174,0),MATCH(F_Outputs!M$2,F_Outputs_Prep!$B$4:$AI$4,0))</f>
        <v>0</v>
      </c>
      <c r="N63" s="29">
        <f ca="1">INDEX(F_Outputs_Prep!$B$4:$AI$174,MATCH(F_Outputs!$A63&amp;F_Outputs!$B63,F_Outputs_Prep!$I$4:$I$174,0),MATCH(F_Outputs!N$2,F_Outputs_Prep!$B$4:$AI$4,0))</f>
        <v>0</v>
      </c>
      <c r="O63" s="29">
        <f ca="1">INDEX(F_Outputs_Prep!$B$4:$AI$174,MATCH(F_Outputs!$A63&amp;F_Outputs!$B63,F_Outputs_Prep!$I$4:$I$174,0),MATCH(F_Outputs!O$2,F_Outputs_Prep!$B$4:$AI$4,0))</f>
        <v>0</v>
      </c>
      <c r="P63" s="29">
        <f ca="1">INDEX(F_Outputs_Prep!$B$4:$AI$174,MATCH(F_Outputs!$A63&amp;F_Outputs!$B63,F_Outputs_Prep!$I$4:$I$174,0),MATCH(F_Outputs!P$2,F_Outputs_Prep!$B$4:$AI$4,0))</f>
        <v>0</v>
      </c>
      <c r="Q63" s="29">
        <f ca="1">INDEX(F_Outputs_Prep!$B$4:$AI$174,MATCH(F_Outputs!$A63&amp;F_Outputs!$B63,F_Outputs_Prep!$I$4:$I$174,0),MATCH(F_Outputs!Q$2,F_Outputs_Prep!$B$4:$AI$4,0))</f>
        <v>0</v>
      </c>
      <c r="R63" s="29">
        <f ca="1">INDEX(F_Outputs_Prep!$B$4:$AI$174,MATCH(F_Outputs!$A63&amp;F_Outputs!$B63,F_Outputs_Prep!$I$4:$I$174,0),MATCH(F_Outputs!R$2,F_Outputs_Prep!$B$4:$AI$4,0))</f>
        <v>0</v>
      </c>
      <c r="S63" s="29">
        <f ca="1">INDEX(F_Outputs_Prep!$B$4:$AI$174,MATCH(F_Outputs!$A63&amp;F_Outputs!$B63,F_Outputs_Prep!$I$4:$I$174,0),MATCH(F_Outputs!S$2,F_Outputs_Prep!$B$4:$AI$4,0))</f>
        <v>0</v>
      </c>
    </row>
    <row r="64" spans="1:19">
      <c r="A64" s="29" t="s">
        <v>117</v>
      </c>
      <c r="B64" s="29" t="s">
        <v>210</v>
      </c>
      <c r="C64" s="29" t="s">
        <v>292</v>
      </c>
      <c r="D64" s="29" t="s">
        <v>83</v>
      </c>
      <c r="E64" s="29" t="s">
        <v>317</v>
      </c>
      <c r="F64" s="29">
        <f ca="1">INDEX(F_Outputs_Prep!$B$4:$AI$174,MATCH(F_Outputs!$A64&amp;F_Outputs!$B64,F_Outputs_Prep!$I$4:$I$174,0),MATCH(F_Outputs!F$2,F_Outputs_Prep!$B$4:$AI$4,0))</f>
        <v>32.78</v>
      </c>
      <c r="G64" s="29">
        <f ca="1">INDEX(F_Outputs_Prep!$B$4:$AI$174,MATCH(F_Outputs!$A64&amp;F_Outputs!$B64,F_Outputs_Prep!$I$4:$I$174,0),MATCH(F_Outputs!G$2,F_Outputs_Prep!$B$4:$AI$4,0))</f>
        <v>27.8</v>
      </c>
      <c r="H64" s="29">
        <f ca="1">INDEX(F_Outputs_Prep!$B$4:$AI$174,MATCH(F_Outputs!$A64&amp;F_Outputs!$B64,F_Outputs_Prep!$I$4:$I$174,0),MATCH(F_Outputs!H$2,F_Outputs_Prep!$B$4:$AI$4,0))</f>
        <v>27.25</v>
      </c>
      <c r="I64" s="29">
        <f ca="1">INDEX(F_Outputs_Prep!$B$4:$AI$174,MATCH(F_Outputs!$A64&amp;F_Outputs!$B64,F_Outputs_Prep!$I$4:$I$174,0),MATCH(F_Outputs!I$2,F_Outputs_Prep!$B$4:$AI$4,0))</f>
        <v>29.82</v>
      </c>
      <c r="J64" s="29">
        <f ca="1">INDEX(F_Outputs_Prep!$B$4:$AI$174,MATCH(F_Outputs!$A64&amp;F_Outputs!$B64,F_Outputs_Prep!$I$4:$I$174,0),MATCH(F_Outputs!J$2,F_Outputs_Prep!$B$4:$AI$4,0))</f>
        <v>26.79</v>
      </c>
      <c r="K64" s="29">
        <f ca="1">INDEX(F_Outputs_Prep!$B$4:$AI$174,MATCH(F_Outputs!$A64&amp;F_Outputs!$B64,F_Outputs_Prep!$I$4:$I$174,0),MATCH(F_Outputs!K$2,F_Outputs_Prep!$B$4:$AI$4,0))</f>
        <v>24.87</v>
      </c>
      <c r="L64" s="29">
        <f ca="1">INDEX(F_Outputs_Prep!$B$4:$AI$174,MATCH(F_Outputs!$A64&amp;F_Outputs!$B64,F_Outputs_Prep!$I$4:$I$174,0),MATCH(F_Outputs!L$2,F_Outputs_Prep!$B$4:$AI$4,0))</f>
        <v>30.37</v>
      </c>
      <c r="M64" s="29">
        <f ca="1">INDEX(F_Outputs_Prep!$B$4:$AI$174,MATCH(F_Outputs!$A64&amp;F_Outputs!$B64,F_Outputs_Prep!$I$4:$I$174,0),MATCH(F_Outputs!M$2,F_Outputs_Prep!$B$4:$AI$4,0))</f>
        <v>32.119999999999997</v>
      </c>
      <c r="N64" s="29">
        <f ca="1">INDEX(F_Outputs_Prep!$B$4:$AI$174,MATCH(F_Outputs!$A64&amp;F_Outputs!$B64,F_Outputs_Prep!$I$4:$I$174,0),MATCH(F_Outputs!N$2,F_Outputs_Prep!$B$4:$AI$4,0))</f>
        <v>32.94</v>
      </c>
      <c r="O64" s="29">
        <f ca="1">INDEX(F_Outputs_Prep!$B$4:$AI$174,MATCH(F_Outputs!$A64&amp;F_Outputs!$B64,F_Outputs_Prep!$I$4:$I$174,0),MATCH(F_Outputs!O$2,F_Outputs_Prep!$B$4:$AI$4,0))</f>
        <v>31.66</v>
      </c>
      <c r="P64" s="29">
        <f ca="1">INDEX(F_Outputs_Prep!$B$4:$AI$174,MATCH(F_Outputs!$A64&amp;F_Outputs!$B64,F_Outputs_Prep!$I$4:$I$174,0),MATCH(F_Outputs!P$2,F_Outputs_Prep!$B$4:$AI$4,0))</f>
        <v>29.54</v>
      </c>
      <c r="Q64" s="29">
        <f ca="1">INDEX(F_Outputs_Prep!$B$4:$AI$174,MATCH(F_Outputs!$A64&amp;F_Outputs!$B64,F_Outputs_Prep!$I$4:$I$174,0),MATCH(F_Outputs!Q$2,F_Outputs_Prep!$B$4:$AI$4,0))</f>
        <v>27.53</v>
      </c>
      <c r="R64" s="29">
        <f ca="1">INDEX(F_Outputs_Prep!$B$4:$AI$174,MATCH(F_Outputs!$A64&amp;F_Outputs!$B64,F_Outputs_Prep!$I$4:$I$174,0),MATCH(F_Outputs!R$2,F_Outputs_Prep!$B$4:$AI$4,0))</f>
        <v>25.6</v>
      </c>
      <c r="S64" s="29">
        <f ca="1">INDEX(F_Outputs_Prep!$B$4:$AI$174,MATCH(F_Outputs!$A64&amp;F_Outputs!$B64,F_Outputs_Prep!$I$4:$I$174,0),MATCH(F_Outputs!S$2,F_Outputs_Prep!$B$4:$AI$4,0))</f>
        <v>23.32</v>
      </c>
    </row>
    <row r="65" spans="1:19" ht="15">
      <c r="A65" s="29" t="s">
        <v>117</v>
      </c>
      <c r="B65" s="29" t="s">
        <v>286</v>
      </c>
      <c r="C65" s="21" t="s">
        <v>293</v>
      </c>
      <c r="D65" s="29" t="s">
        <v>103</v>
      </c>
      <c r="E65" s="29" t="s">
        <v>317</v>
      </c>
      <c r="F65" s="29">
        <f ca="1">INDEX(F_Outputs_Prep!$B$4:$AI$174,MATCH(F_Outputs!$A65&amp;F_Outputs!$B65,F_Outputs_Prep!$I$4:$I$174,0),MATCH(F_Outputs!F$2,F_Outputs_Prep!$B$4:$AI$4,0))</f>
        <v>108980</v>
      </c>
      <c r="G65" s="29">
        <f ca="1">INDEX(F_Outputs_Prep!$B$4:$AI$174,MATCH(F_Outputs!$A65&amp;F_Outputs!$B65,F_Outputs_Prep!$I$4:$I$174,0),MATCH(F_Outputs!G$2,F_Outputs_Prep!$B$4:$AI$4,0))</f>
        <v>108980</v>
      </c>
      <c r="H65" s="29">
        <f ca="1">INDEX(F_Outputs_Prep!$B$4:$AI$174,MATCH(F_Outputs!$A65&amp;F_Outputs!$B65,F_Outputs_Prep!$I$4:$I$174,0),MATCH(F_Outputs!H$2,F_Outputs_Prep!$B$4:$AI$4,0))</f>
        <v>108980</v>
      </c>
      <c r="I65" s="29">
        <f ca="1">INDEX(F_Outputs_Prep!$B$4:$AI$174,MATCH(F_Outputs!$A65&amp;F_Outputs!$B65,F_Outputs_Prep!$I$4:$I$174,0),MATCH(F_Outputs!I$2,F_Outputs_Prep!$B$4:$AI$4,0))</f>
        <v>108980</v>
      </c>
      <c r="J65" s="29">
        <f ca="1">INDEX(F_Outputs_Prep!$B$4:$AI$174,MATCH(F_Outputs!$A65&amp;F_Outputs!$B65,F_Outputs_Prep!$I$4:$I$174,0),MATCH(F_Outputs!J$2,F_Outputs_Prep!$B$4:$AI$4,0))</f>
        <v>108980</v>
      </c>
      <c r="K65" s="29">
        <f ca="1">INDEX(F_Outputs_Prep!$B$4:$AI$174,MATCH(F_Outputs!$A65&amp;F_Outputs!$B65,F_Outputs_Prep!$I$4:$I$174,0),MATCH(F_Outputs!K$2,F_Outputs_Prep!$B$4:$AI$4,0))</f>
        <v>108980</v>
      </c>
      <c r="L65" s="29">
        <f ca="1">INDEX(F_Outputs_Prep!$B$4:$AI$174,MATCH(F_Outputs!$A65&amp;F_Outputs!$B65,F_Outputs_Prep!$I$4:$I$174,0),MATCH(F_Outputs!L$2,F_Outputs_Prep!$B$4:$AI$4,0))</f>
        <v>108980</v>
      </c>
      <c r="M65" s="29">
        <f ca="1">INDEX(F_Outputs_Prep!$B$4:$AI$174,MATCH(F_Outputs!$A65&amp;F_Outputs!$B65,F_Outputs_Prep!$I$4:$I$174,0),MATCH(F_Outputs!M$2,F_Outputs_Prep!$B$4:$AI$4,0))</f>
        <v>108980</v>
      </c>
      <c r="N65" s="29">
        <f ca="1">INDEX(F_Outputs_Prep!$B$4:$AI$174,MATCH(F_Outputs!$A65&amp;F_Outputs!$B65,F_Outputs_Prep!$I$4:$I$174,0),MATCH(F_Outputs!N$2,F_Outputs_Prep!$B$4:$AI$4,0))</f>
        <v>108980</v>
      </c>
      <c r="O65" s="29">
        <f ca="1">INDEX(F_Outputs_Prep!$B$4:$AI$174,MATCH(F_Outputs!$A65&amp;F_Outputs!$B65,F_Outputs_Prep!$I$4:$I$174,0),MATCH(F_Outputs!O$2,F_Outputs_Prep!$B$4:$AI$4,0))</f>
        <v>108980</v>
      </c>
      <c r="P65" s="29">
        <f ca="1">INDEX(F_Outputs_Prep!$B$4:$AI$174,MATCH(F_Outputs!$A65&amp;F_Outputs!$B65,F_Outputs_Prep!$I$4:$I$174,0),MATCH(F_Outputs!P$2,F_Outputs_Prep!$B$4:$AI$4,0))</f>
        <v>108980</v>
      </c>
      <c r="Q65" s="29">
        <f ca="1">INDEX(F_Outputs_Prep!$B$4:$AI$174,MATCH(F_Outputs!$A65&amp;F_Outputs!$B65,F_Outputs_Prep!$I$4:$I$174,0),MATCH(F_Outputs!Q$2,F_Outputs_Prep!$B$4:$AI$4,0))</f>
        <v>108980</v>
      </c>
      <c r="R65" s="29">
        <f ca="1">INDEX(F_Outputs_Prep!$B$4:$AI$174,MATCH(F_Outputs!$A65&amp;F_Outputs!$B65,F_Outputs_Prep!$I$4:$I$174,0),MATCH(F_Outputs!R$2,F_Outputs_Prep!$B$4:$AI$4,0))</f>
        <v>108980</v>
      </c>
      <c r="S65" s="29">
        <f ca="1">INDEX(F_Outputs_Prep!$B$4:$AI$174,MATCH(F_Outputs!$A65&amp;F_Outputs!$B65,F_Outputs_Prep!$I$4:$I$174,0),MATCH(F_Outputs!S$2,F_Outputs_Prep!$B$4:$AI$4,0))</f>
        <v>108980</v>
      </c>
    </row>
    <row r="66" spans="1:19" ht="15">
      <c r="A66" s="29" t="s">
        <v>117</v>
      </c>
      <c r="B66" s="29" t="s">
        <v>289</v>
      </c>
      <c r="C66" s="21" t="s">
        <v>294</v>
      </c>
      <c r="D66" s="29" t="s">
        <v>83</v>
      </c>
      <c r="E66" s="29" t="s">
        <v>317</v>
      </c>
      <c r="F66" s="29">
        <f ca="1">INDEX(F_Outputs_Prep!$B$4:$AI$174,MATCH(F_Outputs!$A66&amp;F_Outputs!$B66,F_Outputs_Prep!$I$4:$I$174,0),MATCH(F_Outputs!F$2,F_Outputs_Prep!$B$4:$AI$4,0))</f>
        <v>357</v>
      </c>
      <c r="G66" s="29">
        <f ca="1">INDEX(F_Outputs_Prep!$B$4:$AI$174,MATCH(F_Outputs!$A66&amp;F_Outputs!$B66,F_Outputs_Prep!$I$4:$I$174,0),MATCH(F_Outputs!G$2,F_Outputs_Prep!$B$4:$AI$4,0))</f>
        <v>303</v>
      </c>
      <c r="H66" s="29">
        <f ca="1">INDEX(F_Outputs_Prep!$B$4:$AI$174,MATCH(F_Outputs!$A66&amp;F_Outputs!$B66,F_Outputs_Prep!$I$4:$I$174,0),MATCH(F_Outputs!H$2,F_Outputs_Prep!$B$4:$AI$4,0))</f>
        <v>297</v>
      </c>
      <c r="I66" s="29">
        <f ca="1">INDEX(F_Outputs_Prep!$B$4:$AI$174,MATCH(F_Outputs!$A66&amp;F_Outputs!$B66,F_Outputs_Prep!$I$4:$I$174,0),MATCH(F_Outputs!I$2,F_Outputs_Prep!$B$4:$AI$4,0))</f>
        <v>325</v>
      </c>
      <c r="J66" s="29">
        <f ca="1">INDEX(F_Outputs_Prep!$B$4:$AI$174,MATCH(F_Outputs!$A66&amp;F_Outputs!$B66,F_Outputs_Prep!$I$4:$I$174,0),MATCH(F_Outputs!J$2,F_Outputs_Prep!$B$4:$AI$4,0))</f>
        <v>292</v>
      </c>
      <c r="K66" s="29">
        <f ca="1">INDEX(F_Outputs_Prep!$B$4:$AI$174,MATCH(F_Outputs!$A66&amp;F_Outputs!$B66,F_Outputs_Prep!$I$4:$I$174,0),MATCH(F_Outputs!K$2,F_Outputs_Prep!$B$4:$AI$4,0))</f>
        <v>271</v>
      </c>
      <c r="L66" s="29">
        <f ca="1">INDEX(F_Outputs_Prep!$B$4:$AI$174,MATCH(F_Outputs!$A66&amp;F_Outputs!$B66,F_Outputs_Prep!$I$4:$I$174,0),MATCH(F_Outputs!L$2,F_Outputs_Prep!$B$4:$AI$4,0))</f>
        <v>331</v>
      </c>
      <c r="M66" s="29">
        <f ca="1">INDEX(F_Outputs_Prep!$B$4:$AI$174,MATCH(F_Outputs!$A66&amp;F_Outputs!$B66,F_Outputs_Prep!$I$4:$I$174,0),MATCH(F_Outputs!M$2,F_Outputs_Prep!$B$4:$AI$4,0))</f>
        <v>350</v>
      </c>
      <c r="N66" s="29">
        <f ca="1">INDEX(F_Outputs_Prep!$B$4:$AI$174,MATCH(F_Outputs!$A66&amp;F_Outputs!$B66,F_Outputs_Prep!$I$4:$I$174,0),MATCH(F_Outputs!N$2,F_Outputs_Prep!$B$4:$AI$4,0))</f>
        <v>359</v>
      </c>
      <c r="O66" s="29">
        <f ca="1">INDEX(F_Outputs_Prep!$B$4:$AI$174,MATCH(F_Outputs!$A66&amp;F_Outputs!$B66,F_Outputs_Prep!$I$4:$I$174,0),MATCH(F_Outputs!O$2,F_Outputs_Prep!$B$4:$AI$4,0))</f>
        <v>345</v>
      </c>
      <c r="P66" s="29">
        <f ca="1">INDEX(F_Outputs_Prep!$B$4:$AI$174,MATCH(F_Outputs!$A66&amp;F_Outputs!$B66,F_Outputs_Prep!$I$4:$I$174,0),MATCH(F_Outputs!P$2,F_Outputs_Prep!$B$4:$AI$4,0))</f>
        <v>323</v>
      </c>
      <c r="Q66" s="29">
        <f ca="1">INDEX(F_Outputs_Prep!$B$4:$AI$174,MATCH(F_Outputs!$A66&amp;F_Outputs!$B66,F_Outputs_Prep!$I$4:$I$174,0),MATCH(F_Outputs!Q$2,F_Outputs_Prep!$B$4:$AI$4,0))</f>
        <v>301</v>
      </c>
      <c r="R66" s="29">
        <f ca="1">INDEX(F_Outputs_Prep!$B$4:$AI$174,MATCH(F_Outputs!$A66&amp;F_Outputs!$B66,F_Outputs_Prep!$I$4:$I$174,0),MATCH(F_Outputs!R$2,F_Outputs_Prep!$B$4:$AI$4,0))</f>
        <v>280</v>
      </c>
      <c r="S66" s="29">
        <f ca="1">INDEX(F_Outputs_Prep!$B$4:$AI$174,MATCH(F_Outputs!$A66&amp;F_Outputs!$B66,F_Outputs_Prep!$I$4:$I$174,0),MATCH(F_Outputs!S$2,F_Outputs_Prep!$B$4:$AI$4,0))</f>
        <v>255</v>
      </c>
    </row>
    <row r="67" spans="1:19" ht="15">
      <c r="A67" s="29" t="s">
        <v>117</v>
      </c>
      <c r="B67" s="29" t="s">
        <v>182</v>
      </c>
      <c r="C67" s="21" t="s">
        <v>295</v>
      </c>
      <c r="D67" s="29"/>
      <c r="E67" s="29"/>
      <c r="F67" s="29" t="str">
        <f ca="1">INDEX(F_Outputs_Prep!$B$4:$AI$174,MATCH(F_Outputs!$A67&amp;F_Outputs!$B67,F_Outputs_Prep!$I$4:$I$174,0),MATCH(F_Outputs!F$2,F_Outputs_Prep!$B$4:$AI$4,0))</f>
        <v>##BLANK</v>
      </c>
      <c r="G67" s="29" t="str">
        <f ca="1">INDEX(F_Outputs_Prep!$B$4:$AI$174,MATCH(F_Outputs!$A67&amp;F_Outputs!$B67,F_Outputs_Prep!$I$4:$I$174,0),MATCH(F_Outputs!G$2,F_Outputs_Prep!$B$4:$AI$4,0))</f>
        <v>##BLANK</v>
      </c>
      <c r="H67" s="29" t="str">
        <f ca="1">INDEX(F_Outputs_Prep!$B$4:$AI$174,MATCH(F_Outputs!$A67&amp;F_Outputs!$B67,F_Outputs_Prep!$I$4:$I$174,0),MATCH(F_Outputs!H$2,F_Outputs_Prep!$B$4:$AI$4,0))</f>
        <v>##BLANK</v>
      </c>
      <c r="I67" s="29" t="str">
        <f ca="1">INDEX(F_Outputs_Prep!$B$4:$AI$174,MATCH(F_Outputs!$A67&amp;F_Outputs!$B67,F_Outputs_Prep!$I$4:$I$174,0),MATCH(F_Outputs!I$2,F_Outputs_Prep!$B$4:$AI$4,0))</f>
        <v>##BLANK</v>
      </c>
      <c r="J67" s="29" t="str">
        <f ca="1">INDEX(F_Outputs_Prep!$B$4:$AI$174,MATCH(F_Outputs!$A67&amp;F_Outputs!$B67,F_Outputs_Prep!$I$4:$I$174,0),MATCH(F_Outputs!J$2,F_Outputs_Prep!$B$4:$AI$4,0))</f>
        <v>##BLANK</v>
      </c>
      <c r="K67" s="29" t="str">
        <f ca="1">INDEX(F_Outputs_Prep!$B$4:$AI$174,MATCH(F_Outputs!$A67&amp;F_Outputs!$B67,F_Outputs_Prep!$I$4:$I$174,0),MATCH(F_Outputs!K$2,F_Outputs_Prep!$B$4:$AI$4,0))</f>
        <v>##BLANK</v>
      </c>
      <c r="L67" s="29" t="str">
        <f ca="1">INDEX(F_Outputs_Prep!$B$4:$AI$174,MATCH(F_Outputs!$A67&amp;F_Outputs!$B67,F_Outputs_Prep!$I$4:$I$174,0),MATCH(F_Outputs!L$2,F_Outputs_Prep!$B$4:$AI$4,0))</f>
        <v>##BLANK</v>
      </c>
      <c r="M67" s="29" t="str">
        <f ca="1">INDEX(F_Outputs_Prep!$B$4:$AI$174,MATCH(F_Outputs!$A67&amp;F_Outputs!$B67,F_Outputs_Prep!$I$4:$I$174,0),MATCH(F_Outputs!M$2,F_Outputs_Prep!$B$4:$AI$4,0))</f>
        <v>##BLANK</v>
      </c>
      <c r="N67" s="98">
        <f ca="1">INDEX(F_Outputs_Prep!$B$4:$AI$174,MATCH(F_Outputs!$A67&amp;F_Outputs!$B67,F_Outputs_Prep!$I$4:$I$174,0),MATCH(F_Outputs!N$2,F_Outputs_Prep!$B$4:$AI$4,0))</f>
        <v>26.61</v>
      </c>
      <c r="O67" s="98">
        <f ca="1">INDEX(F_Outputs_Prep!$B$4:$AI$174,MATCH(F_Outputs!$A67&amp;F_Outputs!$B67,F_Outputs_Prep!$I$4:$I$174,0),MATCH(F_Outputs!O$2,F_Outputs_Prep!$B$4:$AI$4,0))</f>
        <v>25.02</v>
      </c>
      <c r="P67" s="98">
        <f ca="1">INDEX(F_Outputs_Prep!$B$4:$AI$174,MATCH(F_Outputs!$A67&amp;F_Outputs!$B67,F_Outputs_Prep!$I$4:$I$174,0),MATCH(F_Outputs!P$2,F_Outputs_Prep!$B$4:$AI$4,0))</f>
        <v>23.42</v>
      </c>
      <c r="Q67" s="98">
        <f ca="1">INDEX(F_Outputs_Prep!$B$4:$AI$174,MATCH(F_Outputs!$A67&amp;F_Outputs!$B67,F_Outputs_Prep!$I$4:$I$174,0),MATCH(F_Outputs!Q$2,F_Outputs_Prep!$B$4:$AI$4,0))</f>
        <v>21.82</v>
      </c>
      <c r="R67" s="98">
        <f ca="1">INDEX(F_Outputs_Prep!$B$4:$AI$174,MATCH(F_Outputs!$A67&amp;F_Outputs!$B67,F_Outputs_Prep!$I$4:$I$174,0),MATCH(F_Outputs!R$2,F_Outputs_Prep!$B$4:$AI$4,0))</f>
        <v>20.23</v>
      </c>
      <c r="S67" s="98">
        <f ca="1">INDEX(F_Outputs_Prep!$B$4:$AI$174,MATCH(F_Outputs!$A67&amp;F_Outputs!$B67,F_Outputs_Prep!$I$4:$I$174,0),MATCH(F_Outputs!S$2,F_Outputs_Prep!$B$4:$AI$4,0))</f>
        <v>18.63</v>
      </c>
    </row>
    <row r="68" spans="1:19" ht="15">
      <c r="A68" s="29" t="s">
        <v>117</v>
      </c>
      <c r="B68" s="29" t="s">
        <v>180</v>
      </c>
      <c r="C68" s="21" t="s">
        <v>296</v>
      </c>
      <c r="D68" s="29"/>
      <c r="E68" s="29"/>
      <c r="F68" s="29" t="str">
        <f ca="1">INDEX(F_Outputs_Prep!$B$4:$AI$174,MATCH(F_Outputs!$A68&amp;F_Outputs!$B68,F_Outputs_Prep!$I$4:$I$174,0),MATCH(F_Outputs!F$2,F_Outputs_Prep!$B$4:$AI$4,0))</f>
        <v>##BLANK</v>
      </c>
      <c r="G68" s="29" t="str">
        <f ca="1">INDEX(F_Outputs_Prep!$B$4:$AI$174,MATCH(F_Outputs!$A68&amp;F_Outputs!$B68,F_Outputs_Prep!$I$4:$I$174,0),MATCH(F_Outputs!G$2,F_Outputs_Prep!$B$4:$AI$4,0))</f>
        <v>##BLANK</v>
      </c>
      <c r="H68" s="29" t="str">
        <f ca="1">INDEX(F_Outputs_Prep!$B$4:$AI$174,MATCH(F_Outputs!$A68&amp;F_Outputs!$B68,F_Outputs_Prep!$I$4:$I$174,0),MATCH(F_Outputs!H$2,F_Outputs_Prep!$B$4:$AI$4,0))</f>
        <v>##BLANK</v>
      </c>
      <c r="I68" s="29" t="str">
        <f ca="1">INDEX(F_Outputs_Prep!$B$4:$AI$174,MATCH(F_Outputs!$A68&amp;F_Outputs!$B68,F_Outputs_Prep!$I$4:$I$174,0),MATCH(F_Outputs!I$2,F_Outputs_Prep!$B$4:$AI$4,0))</f>
        <v>##BLANK</v>
      </c>
      <c r="J68" s="29" t="str">
        <f ca="1">INDEX(F_Outputs_Prep!$B$4:$AI$174,MATCH(F_Outputs!$A68&amp;F_Outputs!$B68,F_Outputs_Prep!$I$4:$I$174,0),MATCH(F_Outputs!J$2,F_Outputs_Prep!$B$4:$AI$4,0))</f>
        <v>##BLANK</v>
      </c>
      <c r="K68" s="29" t="str">
        <f ca="1">INDEX(F_Outputs_Prep!$B$4:$AI$174,MATCH(F_Outputs!$A68&amp;F_Outputs!$B68,F_Outputs_Prep!$I$4:$I$174,0),MATCH(F_Outputs!K$2,F_Outputs_Prep!$B$4:$AI$4,0))</f>
        <v>##BLANK</v>
      </c>
      <c r="L68" s="29" t="str">
        <f ca="1">INDEX(F_Outputs_Prep!$B$4:$AI$174,MATCH(F_Outputs!$A68&amp;F_Outputs!$B68,F_Outputs_Prep!$I$4:$I$174,0),MATCH(F_Outputs!L$2,F_Outputs_Prep!$B$4:$AI$4,0))</f>
        <v>##BLANK</v>
      </c>
      <c r="M68" s="29" t="str">
        <f ca="1">INDEX(F_Outputs_Prep!$B$4:$AI$174,MATCH(F_Outputs!$A68&amp;F_Outputs!$B68,F_Outputs_Prep!$I$4:$I$174,0),MATCH(F_Outputs!M$2,F_Outputs_Prep!$B$4:$AI$4,0))</f>
        <v>##BLANK</v>
      </c>
      <c r="N68" s="29">
        <f ca="1">INDEX(F_Outputs_Prep!$B$4:$AI$174,MATCH(F_Outputs!$A68&amp;F_Outputs!$B68,F_Outputs_Prep!$I$4:$I$174,0),MATCH(F_Outputs!N$2,F_Outputs_Prep!$B$4:$AI$4,0))</f>
        <v>108980</v>
      </c>
      <c r="O68" s="29">
        <f ca="1">INDEX(F_Outputs_Prep!$B$4:$AI$174,MATCH(F_Outputs!$A68&amp;F_Outputs!$B68,F_Outputs_Prep!$I$4:$I$174,0),MATCH(F_Outputs!O$2,F_Outputs_Prep!$B$4:$AI$4,0))</f>
        <v>108980</v>
      </c>
      <c r="P68" s="29">
        <f ca="1">INDEX(F_Outputs_Prep!$B$4:$AI$174,MATCH(F_Outputs!$A68&amp;F_Outputs!$B68,F_Outputs_Prep!$I$4:$I$174,0),MATCH(F_Outputs!P$2,F_Outputs_Prep!$B$4:$AI$4,0))</f>
        <v>108980</v>
      </c>
      <c r="Q68" s="29">
        <f ca="1">INDEX(F_Outputs_Prep!$B$4:$AI$174,MATCH(F_Outputs!$A68&amp;F_Outputs!$B68,F_Outputs_Prep!$I$4:$I$174,0),MATCH(F_Outputs!Q$2,F_Outputs_Prep!$B$4:$AI$4,0))</f>
        <v>108980</v>
      </c>
      <c r="R68" s="29">
        <f ca="1">INDEX(F_Outputs_Prep!$B$4:$AI$174,MATCH(F_Outputs!$A68&amp;F_Outputs!$B68,F_Outputs_Prep!$I$4:$I$174,0),MATCH(F_Outputs!R$2,F_Outputs_Prep!$B$4:$AI$4,0))</f>
        <v>108980</v>
      </c>
      <c r="S68" s="29">
        <f ca="1">INDEX(F_Outputs_Prep!$B$4:$AI$174,MATCH(F_Outputs!$A68&amp;F_Outputs!$B68,F_Outputs_Prep!$I$4:$I$174,0),MATCH(F_Outputs!S$2,F_Outputs_Prep!$B$4:$AI$4,0))</f>
        <v>108980</v>
      </c>
    </row>
    <row r="69" spans="1:19" ht="15">
      <c r="A69" s="29" t="s">
        <v>117</v>
      </c>
      <c r="B69" s="29" t="s">
        <v>108</v>
      </c>
      <c r="C69" s="21" t="s">
        <v>297</v>
      </c>
      <c r="D69" s="29"/>
      <c r="E69" s="29"/>
      <c r="F69" s="29" t="str">
        <f ca="1">INDEX(F_Outputs_Prep!$B$4:$AI$174,MATCH(F_Outputs!$A69&amp;F_Outputs!$B69,F_Outputs_Prep!$I$4:$I$174,0),MATCH(F_Outputs!F$2,F_Outputs_Prep!$B$4:$AI$4,0))</f>
        <v>##BLANK</v>
      </c>
      <c r="G69" s="29" t="str">
        <f ca="1">INDEX(F_Outputs_Prep!$B$4:$AI$174,MATCH(F_Outputs!$A69&amp;F_Outputs!$B69,F_Outputs_Prep!$I$4:$I$174,0),MATCH(F_Outputs!G$2,F_Outputs_Prep!$B$4:$AI$4,0))</f>
        <v>##BLANK</v>
      </c>
      <c r="H69" s="29" t="str">
        <f ca="1">INDEX(F_Outputs_Prep!$B$4:$AI$174,MATCH(F_Outputs!$A69&amp;F_Outputs!$B69,F_Outputs_Prep!$I$4:$I$174,0),MATCH(F_Outputs!H$2,F_Outputs_Prep!$B$4:$AI$4,0))</f>
        <v>##BLANK</v>
      </c>
      <c r="I69" s="29" t="str">
        <f ca="1">INDEX(F_Outputs_Prep!$B$4:$AI$174,MATCH(F_Outputs!$A69&amp;F_Outputs!$B69,F_Outputs_Prep!$I$4:$I$174,0),MATCH(F_Outputs!I$2,F_Outputs_Prep!$B$4:$AI$4,0))</f>
        <v>##BLANK</v>
      </c>
      <c r="J69" s="29" t="str">
        <f ca="1">INDEX(F_Outputs_Prep!$B$4:$AI$174,MATCH(F_Outputs!$A69&amp;F_Outputs!$B69,F_Outputs_Prep!$I$4:$I$174,0),MATCH(F_Outputs!J$2,F_Outputs_Prep!$B$4:$AI$4,0))</f>
        <v>##BLANK</v>
      </c>
      <c r="K69" s="29" t="str">
        <f ca="1">INDEX(F_Outputs_Prep!$B$4:$AI$174,MATCH(F_Outputs!$A69&amp;F_Outputs!$B69,F_Outputs_Prep!$I$4:$I$174,0),MATCH(F_Outputs!K$2,F_Outputs_Prep!$B$4:$AI$4,0))</f>
        <v>##BLANK</v>
      </c>
      <c r="L69" s="29" t="str">
        <f ca="1">INDEX(F_Outputs_Prep!$B$4:$AI$174,MATCH(F_Outputs!$A69&amp;F_Outputs!$B69,F_Outputs_Prep!$I$4:$I$174,0),MATCH(F_Outputs!L$2,F_Outputs_Prep!$B$4:$AI$4,0))</f>
        <v>##BLANK</v>
      </c>
      <c r="M69" s="29" t="str">
        <f ca="1">INDEX(F_Outputs_Prep!$B$4:$AI$174,MATCH(F_Outputs!$A69&amp;F_Outputs!$B69,F_Outputs_Prep!$I$4:$I$174,0),MATCH(F_Outputs!M$2,F_Outputs_Prep!$B$4:$AI$4,0))</f>
        <v>##BLANK</v>
      </c>
      <c r="N69" s="29">
        <f ca="1">INDEX(F_Outputs_Prep!$B$4:$AI$174,MATCH(F_Outputs!$A69&amp;F_Outputs!$B69,F_Outputs_Prep!$I$4:$I$174,0),MATCH(F_Outputs!N$2,F_Outputs_Prep!$B$4:$AI$4,0))</f>
        <v>290</v>
      </c>
      <c r="O69" s="29">
        <f ca="1">INDEX(F_Outputs_Prep!$B$4:$AI$174,MATCH(F_Outputs!$A69&amp;F_Outputs!$B69,F_Outputs_Prep!$I$4:$I$174,0),MATCH(F_Outputs!O$2,F_Outputs_Prep!$B$4:$AI$4,0))</f>
        <v>273</v>
      </c>
      <c r="P69" s="29">
        <f ca="1">INDEX(F_Outputs_Prep!$B$4:$AI$174,MATCH(F_Outputs!$A69&amp;F_Outputs!$B69,F_Outputs_Prep!$I$4:$I$174,0),MATCH(F_Outputs!P$2,F_Outputs_Prep!$B$4:$AI$4,0))</f>
        <v>255</v>
      </c>
      <c r="Q69" s="29">
        <f ca="1">INDEX(F_Outputs_Prep!$B$4:$AI$174,MATCH(F_Outputs!$A69&amp;F_Outputs!$B69,F_Outputs_Prep!$I$4:$I$174,0),MATCH(F_Outputs!Q$2,F_Outputs_Prep!$B$4:$AI$4,0))</f>
        <v>238</v>
      </c>
      <c r="R69" s="29">
        <f ca="1">INDEX(F_Outputs_Prep!$B$4:$AI$174,MATCH(F_Outputs!$A69&amp;F_Outputs!$B69,F_Outputs_Prep!$I$4:$I$174,0),MATCH(F_Outputs!R$2,F_Outputs_Prep!$B$4:$AI$4,0))</f>
        <v>220</v>
      </c>
      <c r="S69" s="29">
        <f ca="1">INDEX(F_Outputs_Prep!$B$4:$AI$174,MATCH(F_Outputs!$A69&amp;F_Outputs!$B69,F_Outputs_Prep!$I$4:$I$174,0),MATCH(F_Outputs!S$2,F_Outputs_Prep!$B$4:$AI$4,0))</f>
        <v>203</v>
      </c>
    </row>
    <row r="70" spans="1:19">
      <c r="A70" s="29" t="s">
        <v>117</v>
      </c>
      <c r="B70" s="31" t="s">
        <v>298</v>
      </c>
      <c r="C70" s="29" t="s">
        <v>299</v>
      </c>
      <c r="D70" s="29" t="s">
        <v>300</v>
      </c>
      <c r="E70" s="29" t="s">
        <v>317</v>
      </c>
      <c r="F70" s="29" t="str">
        <f ca="1">INDEX(F_Outputs_Prep!$B$4:$AI$174,MATCH(F_Outputs!$A70&amp;F_Outputs!$B70,F_Outputs_Prep!$I$4:$I$174,0),MATCH(F_Outputs!F$2,F_Outputs_Prep!$B$4:$AI$4,0))</f>
        <v>[…]07/04/2026 09:48:12</v>
      </c>
      <c r="G70" s="29" t="str">
        <f ca="1">INDEX(F_Outputs_Prep!$B$4:$AI$174,MATCH(F_Outputs!$A70&amp;F_Outputs!$B70,F_Outputs_Prep!$I$4:$I$174,0),MATCH(F_Outputs!G$2,F_Outputs_Prep!$B$4:$AI$4,0))</f>
        <v>[…]07/04/2026 09:48:12</v>
      </c>
      <c r="H70" s="29" t="str">
        <f ca="1">INDEX(F_Outputs_Prep!$B$4:$AI$174,MATCH(F_Outputs!$A70&amp;F_Outputs!$B70,F_Outputs_Prep!$I$4:$I$174,0),MATCH(F_Outputs!H$2,F_Outputs_Prep!$B$4:$AI$4,0))</f>
        <v>[…]07/04/2026 09:48:12</v>
      </c>
      <c r="I70" s="29" t="str">
        <f ca="1">INDEX(F_Outputs_Prep!$B$4:$AI$174,MATCH(F_Outputs!$A70&amp;F_Outputs!$B70,F_Outputs_Prep!$I$4:$I$174,0),MATCH(F_Outputs!I$2,F_Outputs_Prep!$B$4:$AI$4,0))</f>
        <v>[…]07/04/2026 09:48:12</v>
      </c>
      <c r="J70" s="29" t="str">
        <f ca="1">INDEX(F_Outputs_Prep!$B$4:$AI$174,MATCH(F_Outputs!$A70&amp;F_Outputs!$B70,F_Outputs_Prep!$I$4:$I$174,0),MATCH(F_Outputs!J$2,F_Outputs_Prep!$B$4:$AI$4,0))</f>
        <v>[…]07/04/2026 09:48:12</v>
      </c>
      <c r="K70" s="29" t="str">
        <f ca="1">INDEX(F_Outputs_Prep!$B$4:$AI$174,MATCH(F_Outputs!$A70&amp;F_Outputs!$B70,F_Outputs_Prep!$I$4:$I$174,0),MATCH(F_Outputs!K$2,F_Outputs_Prep!$B$4:$AI$4,0))</f>
        <v>[…]07/04/2026 09:48:12</v>
      </c>
      <c r="L70" s="29" t="str">
        <f ca="1">INDEX(F_Outputs_Prep!$B$4:$AI$174,MATCH(F_Outputs!$A70&amp;F_Outputs!$B70,F_Outputs_Prep!$I$4:$I$174,0),MATCH(F_Outputs!L$2,F_Outputs_Prep!$B$4:$AI$4,0))</f>
        <v>[…]07/04/2026 09:48:12</v>
      </c>
      <c r="M70" s="29" t="str">
        <f ca="1">INDEX(F_Outputs_Prep!$B$4:$AI$174,MATCH(F_Outputs!$A70&amp;F_Outputs!$B70,F_Outputs_Prep!$I$4:$I$174,0),MATCH(F_Outputs!M$2,F_Outputs_Prep!$B$4:$AI$4,0))</f>
        <v>[…]07/04/2026 09:48:12</v>
      </c>
      <c r="N70" s="29" t="str">
        <f ca="1">INDEX(F_Outputs_Prep!$B$4:$AI$174,MATCH(F_Outputs!$A70&amp;F_Outputs!$B70,F_Outputs_Prep!$I$4:$I$174,0),MATCH(F_Outputs!N$2,F_Outputs_Prep!$B$4:$AI$4,0))</f>
        <v>[…]07/04/2026 09:48:12</v>
      </c>
      <c r="O70" s="29" t="str">
        <f ca="1">INDEX(F_Outputs_Prep!$B$4:$AI$174,MATCH(F_Outputs!$A70&amp;F_Outputs!$B70,F_Outputs_Prep!$I$4:$I$174,0),MATCH(F_Outputs!O$2,F_Outputs_Prep!$B$4:$AI$4,0))</f>
        <v>[…]07/04/2026 09:48:12</v>
      </c>
      <c r="P70" s="29" t="str">
        <f ca="1">INDEX(F_Outputs_Prep!$B$4:$AI$174,MATCH(F_Outputs!$A70&amp;F_Outputs!$B70,F_Outputs_Prep!$I$4:$I$174,0),MATCH(F_Outputs!P$2,F_Outputs_Prep!$B$4:$AI$4,0))</f>
        <v>[…]07/04/2026 09:48:12</v>
      </c>
      <c r="Q70" s="29" t="str">
        <f ca="1">INDEX(F_Outputs_Prep!$B$4:$AI$174,MATCH(F_Outputs!$A70&amp;F_Outputs!$B70,F_Outputs_Prep!$I$4:$I$174,0),MATCH(F_Outputs!Q$2,F_Outputs_Prep!$B$4:$AI$4,0))</f>
        <v>[…]07/04/2026 09:48:12</v>
      </c>
      <c r="R70" s="29" t="str">
        <f ca="1">INDEX(F_Outputs_Prep!$B$4:$AI$174,MATCH(F_Outputs!$A70&amp;F_Outputs!$B70,F_Outputs_Prep!$I$4:$I$174,0),MATCH(F_Outputs!R$2,F_Outputs_Prep!$B$4:$AI$4,0))</f>
        <v>[…]07/04/2026 09:48:12</v>
      </c>
      <c r="S70" s="29" t="str">
        <f ca="1">INDEX(F_Outputs_Prep!$B$4:$AI$174,MATCH(F_Outputs!$A70&amp;F_Outputs!$B70,F_Outputs_Prep!$I$4:$I$174,0),MATCH(F_Outputs!S$2,F_Outputs_Prep!$B$4:$AI$4,0))</f>
        <v>[…]07/04/2026 09:48:12</v>
      </c>
    </row>
    <row r="71" spans="1:19">
      <c r="A71" s="29" t="s">
        <v>117</v>
      </c>
      <c r="B71" s="31" t="s">
        <v>301</v>
      </c>
      <c r="C71" s="29" t="s">
        <v>302</v>
      </c>
      <c r="D71" s="29" t="s">
        <v>300</v>
      </c>
      <c r="E71" s="29" t="s">
        <v>317</v>
      </c>
      <c r="F71" s="29" t="e">
        <f ca="1">INDEX(F_Outputs_Prep!$B$4:$AI$174,MATCH(F_Outputs!$A71&amp;F_Outputs!$B71,F_Outputs_Prep!$I$4:$I$174,0),MATCH(F_Outputs!F$2,F_Outputs_Prep!$B$4:$AI$4,0))</f>
        <v>#VALUE!</v>
      </c>
      <c r="G71" s="29" t="e">
        <f ca="1">INDEX(F_Outputs_Prep!$B$4:$AI$174,MATCH(F_Outputs!$A71&amp;F_Outputs!$B71,F_Outputs_Prep!$I$4:$I$174,0),MATCH(F_Outputs!G$2,F_Outputs_Prep!$B$4:$AI$4,0))</f>
        <v>#VALUE!</v>
      </c>
      <c r="H71" s="29" t="e">
        <f ca="1">INDEX(F_Outputs_Prep!$B$4:$AI$174,MATCH(F_Outputs!$A71&amp;F_Outputs!$B71,F_Outputs_Prep!$I$4:$I$174,0),MATCH(F_Outputs!H$2,F_Outputs_Prep!$B$4:$AI$4,0))</f>
        <v>#VALUE!</v>
      </c>
      <c r="I71" s="29" t="e">
        <f ca="1">INDEX(F_Outputs_Prep!$B$4:$AI$174,MATCH(F_Outputs!$A71&amp;F_Outputs!$B71,F_Outputs_Prep!$I$4:$I$174,0),MATCH(F_Outputs!I$2,F_Outputs_Prep!$B$4:$AI$4,0))</f>
        <v>#VALUE!</v>
      </c>
      <c r="J71" s="29" t="e">
        <f ca="1">INDEX(F_Outputs_Prep!$B$4:$AI$174,MATCH(F_Outputs!$A71&amp;F_Outputs!$B71,F_Outputs_Prep!$I$4:$I$174,0),MATCH(F_Outputs!J$2,F_Outputs_Prep!$B$4:$AI$4,0))</f>
        <v>#VALUE!</v>
      </c>
      <c r="K71" s="29" t="e">
        <f ca="1">INDEX(F_Outputs_Prep!$B$4:$AI$174,MATCH(F_Outputs!$A71&amp;F_Outputs!$B71,F_Outputs_Prep!$I$4:$I$174,0),MATCH(F_Outputs!K$2,F_Outputs_Prep!$B$4:$AI$4,0))</f>
        <v>#VALUE!</v>
      </c>
      <c r="L71" s="29" t="e">
        <f ca="1">INDEX(F_Outputs_Prep!$B$4:$AI$174,MATCH(F_Outputs!$A71&amp;F_Outputs!$B71,F_Outputs_Prep!$I$4:$I$174,0),MATCH(F_Outputs!L$2,F_Outputs_Prep!$B$4:$AI$4,0))</f>
        <v>#VALUE!</v>
      </c>
      <c r="M71" s="29" t="e">
        <f ca="1">INDEX(F_Outputs_Prep!$B$4:$AI$174,MATCH(F_Outputs!$A71&amp;F_Outputs!$B71,F_Outputs_Prep!$I$4:$I$174,0),MATCH(F_Outputs!M$2,F_Outputs_Prep!$B$4:$AI$4,0))</f>
        <v>#VALUE!</v>
      </c>
      <c r="N71" s="29" t="e">
        <f ca="1">INDEX(F_Outputs_Prep!$B$4:$AI$174,MATCH(F_Outputs!$A71&amp;F_Outputs!$B71,F_Outputs_Prep!$I$4:$I$174,0),MATCH(F_Outputs!N$2,F_Outputs_Prep!$B$4:$AI$4,0))</f>
        <v>#VALUE!</v>
      </c>
      <c r="O71" s="29" t="e">
        <f ca="1">INDEX(F_Outputs_Prep!$B$4:$AI$174,MATCH(F_Outputs!$A71&amp;F_Outputs!$B71,F_Outputs_Prep!$I$4:$I$174,0),MATCH(F_Outputs!O$2,F_Outputs_Prep!$B$4:$AI$4,0))</f>
        <v>#VALUE!</v>
      </c>
      <c r="P71" s="29" t="e">
        <f ca="1">INDEX(F_Outputs_Prep!$B$4:$AI$174,MATCH(F_Outputs!$A71&amp;F_Outputs!$B71,F_Outputs_Prep!$I$4:$I$174,0),MATCH(F_Outputs!P$2,F_Outputs_Prep!$B$4:$AI$4,0))</f>
        <v>#VALUE!</v>
      </c>
      <c r="Q71" s="29" t="e">
        <f ca="1">INDEX(F_Outputs_Prep!$B$4:$AI$174,MATCH(F_Outputs!$A71&amp;F_Outputs!$B71,F_Outputs_Prep!$I$4:$I$174,0),MATCH(F_Outputs!Q$2,F_Outputs_Prep!$B$4:$AI$4,0))</f>
        <v>#VALUE!</v>
      </c>
      <c r="R71" s="29" t="e">
        <f ca="1">INDEX(F_Outputs_Prep!$B$4:$AI$174,MATCH(F_Outputs!$A71&amp;F_Outputs!$B71,F_Outputs_Prep!$I$4:$I$174,0),MATCH(F_Outputs!R$2,F_Outputs_Prep!$B$4:$AI$4,0))</f>
        <v>#VALUE!</v>
      </c>
      <c r="S71" s="29" t="e">
        <f ca="1">INDEX(F_Outputs_Prep!$B$4:$AI$174,MATCH(F_Outputs!$A71&amp;F_Outputs!$B71,F_Outputs_Prep!$I$4:$I$174,0),MATCH(F_Outputs!S$2,F_Outputs_Prep!$B$4:$AI$4,0))</f>
        <v>#VALUE!</v>
      </c>
    </row>
    <row r="72" spans="1:19">
      <c r="A72" s="29" t="s">
        <v>117</v>
      </c>
      <c r="B72" s="31" t="s">
        <v>303</v>
      </c>
      <c r="C72" s="29" t="s">
        <v>304</v>
      </c>
      <c r="D72" s="29" t="s">
        <v>300</v>
      </c>
      <c r="E72" s="29" t="s">
        <v>317</v>
      </c>
      <c r="F72" s="29" t="str">
        <f ca="1">INDEX(F_Outputs_Prep!$B$4:$AI$174,MATCH(F_Outputs!$A72&amp;F_Outputs!$B72,F_Outputs_Prep!$I$4:$I$174,0),MATCH(F_Outputs!F$2,F_Outputs_Prep!$B$4:$AI$4,0))</f>
        <v>NA</v>
      </c>
      <c r="G72" s="29" t="str">
        <f ca="1">INDEX(F_Outputs_Prep!$B$4:$AI$174,MATCH(F_Outputs!$A72&amp;F_Outputs!$B72,F_Outputs_Prep!$I$4:$I$174,0),MATCH(F_Outputs!G$2,F_Outputs_Prep!$B$4:$AI$4,0))</f>
        <v>NA</v>
      </c>
      <c r="H72" s="29" t="str">
        <f ca="1">INDEX(F_Outputs_Prep!$B$4:$AI$174,MATCH(F_Outputs!$A72&amp;F_Outputs!$B72,F_Outputs_Prep!$I$4:$I$174,0),MATCH(F_Outputs!H$2,F_Outputs_Prep!$B$4:$AI$4,0))</f>
        <v>NA</v>
      </c>
      <c r="I72" s="29" t="str">
        <f ca="1">INDEX(F_Outputs_Prep!$B$4:$AI$174,MATCH(F_Outputs!$A72&amp;F_Outputs!$B72,F_Outputs_Prep!$I$4:$I$174,0),MATCH(F_Outputs!I$2,F_Outputs_Prep!$B$4:$AI$4,0))</f>
        <v>NA</v>
      </c>
      <c r="J72" s="29" t="str">
        <f ca="1">INDEX(F_Outputs_Prep!$B$4:$AI$174,MATCH(F_Outputs!$A72&amp;F_Outputs!$B72,F_Outputs_Prep!$I$4:$I$174,0),MATCH(F_Outputs!J$2,F_Outputs_Prep!$B$4:$AI$4,0))</f>
        <v>NA</v>
      </c>
      <c r="K72" s="29" t="str">
        <f ca="1">INDEX(F_Outputs_Prep!$B$4:$AI$174,MATCH(F_Outputs!$A72&amp;F_Outputs!$B72,F_Outputs_Prep!$I$4:$I$174,0),MATCH(F_Outputs!K$2,F_Outputs_Prep!$B$4:$AI$4,0))</f>
        <v>NA</v>
      </c>
      <c r="L72" s="29" t="str">
        <f ca="1">INDEX(F_Outputs_Prep!$B$4:$AI$174,MATCH(F_Outputs!$A72&amp;F_Outputs!$B72,F_Outputs_Prep!$I$4:$I$174,0),MATCH(F_Outputs!L$2,F_Outputs_Prep!$B$4:$AI$4,0))</f>
        <v>NA</v>
      </c>
      <c r="M72" s="29" t="str">
        <f ca="1">INDEX(F_Outputs_Prep!$B$4:$AI$174,MATCH(F_Outputs!$A72&amp;F_Outputs!$B72,F_Outputs_Prep!$I$4:$I$174,0),MATCH(F_Outputs!M$2,F_Outputs_Prep!$B$4:$AI$4,0))</f>
        <v>NA</v>
      </c>
      <c r="N72" s="29" t="str">
        <f ca="1">INDEX(F_Outputs_Prep!$B$4:$AI$174,MATCH(F_Outputs!$A72&amp;F_Outputs!$B72,F_Outputs_Prep!$I$4:$I$174,0),MATCH(F_Outputs!N$2,F_Outputs_Prep!$B$4:$AI$4,0))</f>
        <v>NA</v>
      </c>
      <c r="O72" s="29" t="str">
        <f ca="1">INDEX(F_Outputs_Prep!$B$4:$AI$174,MATCH(F_Outputs!$A72&amp;F_Outputs!$B72,F_Outputs_Prep!$I$4:$I$174,0),MATCH(F_Outputs!O$2,F_Outputs_Prep!$B$4:$AI$4,0))</f>
        <v>NA</v>
      </c>
      <c r="P72" s="29" t="str">
        <f ca="1">INDEX(F_Outputs_Prep!$B$4:$AI$174,MATCH(F_Outputs!$A72&amp;F_Outputs!$B72,F_Outputs_Prep!$I$4:$I$174,0),MATCH(F_Outputs!P$2,F_Outputs_Prep!$B$4:$AI$4,0))</f>
        <v>NA</v>
      </c>
      <c r="Q72" s="29" t="str">
        <f ca="1">INDEX(F_Outputs_Prep!$B$4:$AI$174,MATCH(F_Outputs!$A72&amp;F_Outputs!$B72,F_Outputs_Prep!$I$4:$I$174,0),MATCH(F_Outputs!Q$2,F_Outputs_Prep!$B$4:$AI$4,0))</f>
        <v>NA</v>
      </c>
      <c r="R72" s="29" t="str">
        <f ca="1">INDEX(F_Outputs_Prep!$B$4:$AI$174,MATCH(F_Outputs!$A72&amp;F_Outputs!$B72,F_Outputs_Prep!$I$4:$I$174,0),MATCH(F_Outputs!R$2,F_Outputs_Prep!$B$4:$AI$4,0))</f>
        <v>NA</v>
      </c>
      <c r="S72" s="29" t="str">
        <f ca="1">INDEX(F_Outputs_Prep!$B$4:$AI$174,MATCH(F_Outputs!$A72&amp;F_Outputs!$B72,F_Outputs_Prep!$I$4:$I$174,0),MATCH(F_Outputs!S$2,F_Outputs_Prep!$B$4:$AI$4,0))</f>
        <v>NA</v>
      </c>
    </row>
    <row r="73" spans="1:19">
      <c r="A73" s="29" t="s">
        <v>117</v>
      </c>
      <c r="B73" s="31" t="s">
        <v>305</v>
      </c>
      <c r="C73" s="29" t="s">
        <v>306</v>
      </c>
      <c r="D73" s="29" t="s">
        <v>307</v>
      </c>
      <c r="E73" s="29" t="s">
        <v>317</v>
      </c>
      <c r="F73" s="29">
        <f ca="1">INDEX(F_Outputs_Prep!$B$4:$AI$174,MATCH(F_Outputs!$A73&amp;F_Outputs!$B73,F_Outputs_Prep!$I$4:$I$174,0),MATCH(F_Outputs!F$2,F_Outputs_Prep!$B$4:$AI$4,0))</f>
        <v>0</v>
      </c>
      <c r="G73" s="29">
        <f ca="1">INDEX(F_Outputs_Prep!$B$4:$AI$174,MATCH(F_Outputs!$A73&amp;F_Outputs!$B73,F_Outputs_Prep!$I$4:$I$174,0),MATCH(F_Outputs!G$2,F_Outputs_Prep!$B$4:$AI$4,0))</f>
        <v>0</v>
      </c>
      <c r="H73" s="29">
        <f ca="1">INDEX(F_Outputs_Prep!$B$4:$AI$174,MATCH(F_Outputs!$A73&amp;F_Outputs!$B73,F_Outputs_Prep!$I$4:$I$174,0),MATCH(F_Outputs!H$2,F_Outputs_Prep!$B$4:$AI$4,0))</f>
        <v>0</v>
      </c>
      <c r="I73" s="29">
        <f ca="1">INDEX(F_Outputs_Prep!$B$4:$AI$174,MATCH(F_Outputs!$A73&amp;F_Outputs!$B73,F_Outputs_Prep!$I$4:$I$174,0),MATCH(F_Outputs!I$2,F_Outputs_Prep!$B$4:$AI$4,0))</f>
        <v>0</v>
      </c>
      <c r="J73" s="29">
        <f ca="1">INDEX(F_Outputs_Prep!$B$4:$AI$174,MATCH(F_Outputs!$A73&amp;F_Outputs!$B73,F_Outputs_Prep!$I$4:$I$174,0),MATCH(F_Outputs!J$2,F_Outputs_Prep!$B$4:$AI$4,0))</f>
        <v>0</v>
      </c>
      <c r="K73" s="29">
        <f ca="1">INDEX(F_Outputs_Prep!$B$4:$AI$174,MATCH(F_Outputs!$A73&amp;F_Outputs!$B73,F_Outputs_Prep!$I$4:$I$174,0),MATCH(F_Outputs!K$2,F_Outputs_Prep!$B$4:$AI$4,0))</f>
        <v>0</v>
      </c>
      <c r="L73" s="29">
        <f ca="1">INDEX(F_Outputs_Prep!$B$4:$AI$174,MATCH(F_Outputs!$A73&amp;F_Outputs!$B73,F_Outputs_Prep!$I$4:$I$174,0),MATCH(F_Outputs!L$2,F_Outputs_Prep!$B$4:$AI$4,0))</f>
        <v>0</v>
      </c>
      <c r="M73" s="29">
        <f ca="1">INDEX(F_Outputs_Prep!$B$4:$AI$174,MATCH(F_Outputs!$A73&amp;F_Outputs!$B73,F_Outputs_Prep!$I$4:$I$174,0),MATCH(F_Outputs!M$2,F_Outputs_Prep!$B$4:$AI$4,0))</f>
        <v>0</v>
      </c>
      <c r="N73" s="29">
        <f ca="1">INDEX(F_Outputs_Prep!$B$4:$AI$174,MATCH(F_Outputs!$A73&amp;F_Outputs!$B73,F_Outputs_Prep!$I$4:$I$174,0),MATCH(F_Outputs!N$2,F_Outputs_Prep!$B$4:$AI$4,0))</f>
        <v>0</v>
      </c>
      <c r="O73" s="29">
        <f ca="1">INDEX(F_Outputs_Prep!$B$4:$AI$174,MATCH(F_Outputs!$A73&amp;F_Outputs!$B73,F_Outputs_Prep!$I$4:$I$174,0),MATCH(F_Outputs!O$2,F_Outputs_Prep!$B$4:$AI$4,0))</f>
        <v>0</v>
      </c>
      <c r="P73" s="29">
        <f ca="1">INDEX(F_Outputs_Prep!$B$4:$AI$174,MATCH(F_Outputs!$A73&amp;F_Outputs!$B73,F_Outputs_Prep!$I$4:$I$174,0),MATCH(F_Outputs!P$2,F_Outputs_Prep!$B$4:$AI$4,0))</f>
        <v>0</v>
      </c>
      <c r="Q73" s="29">
        <f ca="1">INDEX(F_Outputs_Prep!$B$4:$AI$174,MATCH(F_Outputs!$A73&amp;F_Outputs!$B73,F_Outputs_Prep!$I$4:$I$174,0),MATCH(F_Outputs!Q$2,F_Outputs_Prep!$B$4:$AI$4,0))</f>
        <v>0</v>
      </c>
      <c r="R73" s="29">
        <f ca="1">INDEX(F_Outputs_Prep!$B$4:$AI$174,MATCH(F_Outputs!$A73&amp;F_Outputs!$B73,F_Outputs_Prep!$I$4:$I$174,0),MATCH(F_Outputs!R$2,F_Outputs_Prep!$B$4:$AI$4,0))</f>
        <v>0</v>
      </c>
      <c r="S73" s="29">
        <f ca="1">INDEX(F_Outputs_Prep!$B$4:$AI$174,MATCH(F_Outputs!$A73&amp;F_Outputs!$B73,F_Outputs_Prep!$I$4:$I$174,0),MATCH(F_Outputs!S$2,F_Outputs_Prep!$B$4:$AI$4,0))</f>
        <v>0</v>
      </c>
    </row>
    <row r="74" spans="1:19">
      <c r="A74" s="29" t="s">
        <v>118</v>
      </c>
      <c r="B74" s="29" t="s">
        <v>210</v>
      </c>
      <c r="C74" s="29" t="s">
        <v>292</v>
      </c>
      <c r="D74" s="29" t="s">
        <v>83</v>
      </c>
      <c r="E74" s="29" t="s">
        <v>317</v>
      </c>
      <c r="F74" s="29">
        <f ca="1">INDEX(F_Outputs_Prep!$B$4:$AI$174,MATCH(F_Outputs!$A74&amp;F_Outputs!$B74,F_Outputs_Prep!$I$4:$I$174,0),MATCH(F_Outputs!F$2,F_Outputs_Prep!$B$4:$AI$4,0))</f>
        <v>22.24</v>
      </c>
      <c r="G74" s="29">
        <f ca="1">INDEX(F_Outputs_Prep!$B$4:$AI$174,MATCH(F_Outputs!$A74&amp;F_Outputs!$B74,F_Outputs_Prep!$I$4:$I$174,0),MATCH(F_Outputs!G$2,F_Outputs_Prep!$B$4:$AI$4,0))</f>
        <v>22.11</v>
      </c>
      <c r="H74" s="29">
        <f ca="1">INDEX(F_Outputs_Prep!$B$4:$AI$174,MATCH(F_Outputs!$A74&amp;F_Outputs!$B74,F_Outputs_Prep!$I$4:$I$174,0),MATCH(F_Outputs!H$2,F_Outputs_Prep!$B$4:$AI$4,0))</f>
        <v>23.92</v>
      </c>
      <c r="I74" s="29">
        <f ca="1">INDEX(F_Outputs_Prep!$B$4:$AI$174,MATCH(F_Outputs!$A74&amp;F_Outputs!$B74,F_Outputs_Prep!$I$4:$I$174,0),MATCH(F_Outputs!I$2,F_Outputs_Prep!$B$4:$AI$4,0))</f>
        <v>26.77</v>
      </c>
      <c r="J74" s="29">
        <f ca="1">INDEX(F_Outputs_Prep!$B$4:$AI$174,MATCH(F_Outputs!$A74&amp;F_Outputs!$B74,F_Outputs_Prep!$I$4:$I$174,0),MATCH(F_Outputs!J$2,F_Outputs_Prep!$B$4:$AI$4,0))</f>
        <v>18.23</v>
      </c>
      <c r="K74" s="29">
        <f ca="1">INDEX(F_Outputs_Prep!$B$4:$AI$174,MATCH(F_Outputs!$A74&amp;F_Outputs!$B74,F_Outputs_Prep!$I$4:$I$174,0),MATCH(F_Outputs!K$2,F_Outputs_Prep!$B$4:$AI$4,0))</f>
        <v>17.71</v>
      </c>
      <c r="L74" s="29">
        <f ca="1">INDEX(F_Outputs_Prep!$B$4:$AI$174,MATCH(F_Outputs!$A74&amp;F_Outputs!$B74,F_Outputs_Prep!$I$4:$I$174,0),MATCH(F_Outputs!L$2,F_Outputs_Prep!$B$4:$AI$4,0))</f>
        <v>16.29</v>
      </c>
      <c r="M74" s="29">
        <f ca="1">INDEX(F_Outputs_Prep!$B$4:$AI$174,MATCH(F_Outputs!$A74&amp;F_Outputs!$B74,F_Outputs_Prep!$I$4:$I$174,0),MATCH(F_Outputs!M$2,F_Outputs_Prep!$B$4:$AI$4,0))</f>
        <v>27.93</v>
      </c>
      <c r="N74" s="29">
        <f ca="1">INDEX(F_Outputs_Prep!$B$4:$AI$174,MATCH(F_Outputs!$A74&amp;F_Outputs!$B74,F_Outputs_Prep!$I$4:$I$174,0),MATCH(F_Outputs!N$2,F_Outputs_Prep!$B$4:$AI$4,0))</f>
        <v>19.52</v>
      </c>
      <c r="O74" s="29">
        <f ca="1">INDEX(F_Outputs_Prep!$B$4:$AI$174,MATCH(F_Outputs!$A74&amp;F_Outputs!$B74,F_Outputs_Prep!$I$4:$I$174,0),MATCH(F_Outputs!O$2,F_Outputs_Prep!$B$4:$AI$4,0))</f>
        <v>18.329999999999998</v>
      </c>
      <c r="P74" s="29">
        <f ca="1">INDEX(F_Outputs_Prep!$B$4:$AI$174,MATCH(F_Outputs!$A74&amp;F_Outputs!$B74,F_Outputs_Prep!$I$4:$I$174,0),MATCH(F_Outputs!P$2,F_Outputs_Prep!$B$4:$AI$4,0))</f>
        <v>17.16</v>
      </c>
      <c r="Q74" s="29">
        <f ca="1">INDEX(F_Outputs_Prep!$B$4:$AI$174,MATCH(F_Outputs!$A74&amp;F_Outputs!$B74,F_Outputs_Prep!$I$4:$I$174,0),MATCH(F_Outputs!Q$2,F_Outputs_Prep!$B$4:$AI$4,0))</f>
        <v>15.99</v>
      </c>
      <c r="R74" s="29">
        <f ca="1">INDEX(F_Outputs_Prep!$B$4:$AI$174,MATCH(F_Outputs!$A74&amp;F_Outputs!$B74,F_Outputs_Prep!$I$4:$I$174,0),MATCH(F_Outputs!R$2,F_Outputs_Prep!$B$4:$AI$4,0))</f>
        <v>14.82</v>
      </c>
      <c r="S74" s="29">
        <f ca="1">INDEX(F_Outputs_Prep!$B$4:$AI$174,MATCH(F_Outputs!$A74&amp;F_Outputs!$B74,F_Outputs_Prep!$I$4:$I$174,0),MATCH(F_Outputs!S$2,F_Outputs_Prep!$B$4:$AI$4,0))</f>
        <v>13.65</v>
      </c>
    </row>
    <row r="75" spans="1:19" ht="15">
      <c r="A75" s="29" t="s">
        <v>118</v>
      </c>
      <c r="B75" s="29" t="s">
        <v>286</v>
      </c>
      <c r="C75" s="21" t="s">
        <v>293</v>
      </c>
      <c r="D75" s="29" t="s">
        <v>103</v>
      </c>
      <c r="E75" s="29" t="s">
        <v>317</v>
      </c>
      <c r="F75" s="29">
        <f ca="1">INDEX(F_Outputs_Prep!$B$4:$AI$174,MATCH(F_Outputs!$A75&amp;F_Outputs!$B75,F_Outputs_Prep!$I$4:$I$174,0),MATCH(F_Outputs!F$2,F_Outputs_Prep!$B$4:$AI$4,0))</f>
        <v>77339</v>
      </c>
      <c r="G75" s="29">
        <f ca="1">INDEX(F_Outputs_Prep!$B$4:$AI$174,MATCH(F_Outputs!$A75&amp;F_Outputs!$B75,F_Outputs_Prep!$I$4:$I$174,0),MATCH(F_Outputs!G$2,F_Outputs_Prep!$B$4:$AI$4,0))</f>
        <v>77339</v>
      </c>
      <c r="H75" s="29">
        <f ca="1">INDEX(F_Outputs_Prep!$B$4:$AI$174,MATCH(F_Outputs!$A75&amp;F_Outputs!$B75,F_Outputs_Prep!$I$4:$I$174,0),MATCH(F_Outputs!H$2,F_Outputs_Prep!$B$4:$AI$4,0))</f>
        <v>77339</v>
      </c>
      <c r="I75" s="29">
        <f ca="1">INDEX(F_Outputs_Prep!$B$4:$AI$174,MATCH(F_Outputs!$A75&amp;F_Outputs!$B75,F_Outputs_Prep!$I$4:$I$174,0),MATCH(F_Outputs!I$2,F_Outputs_Prep!$B$4:$AI$4,0))</f>
        <v>77339</v>
      </c>
      <c r="J75" s="29">
        <f ca="1">INDEX(F_Outputs_Prep!$B$4:$AI$174,MATCH(F_Outputs!$A75&amp;F_Outputs!$B75,F_Outputs_Prep!$I$4:$I$174,0),MATCH(F_Outputs!J$2,F_Outputs_Prep!$B$4:$AI$4,0))</f>
        <v>77339</v>
      </c>
      <c r="K75" s="29">
        <f ca="1">INDEX(F_Outputs_Prep!$B$4:$AI$174,MATCH(F_Outputs!$A75&amp;F_Outputs!$B75,F_Outputs_Prep!$I$4:$I$174,0),MATCH(F_Outputs!K$2,F_Outputs_Prep!$B$4:$AI$4,0))</f>
        <v>77339</v>
      </c>
      <c r="L75" s="29">
        <f ca="1">INDEX(F_Outputs_Prep!$B$4:$AI$174,MATCH(F_Outputs!$A75&amp;F_Outputs!$B75,F_Outputs_Prep!$I$4:$I$174,0),MATCH(F_Outputs!L$2,F_Outputs_Prep!$B$4:$AI$4,0))</f>
        <v>77339</v>
      </c>
      <c r="M75" s="29">
        <f ca="1">INDEX(F_Outputs_Prep!$B$4:$AI$174,MATCH(F_Outputs!$A75&amp;F_Outputs!$B75,F_Outputs_Prep!$I$4:$I$174,0),MATCH(F_Outputs!M$2,F_Outputs_Prep!$B$4:$AI$4,0))</f>
        <v>77339</v>
      </c>
      <c r="N75" s="29">
        <f ca="1">INDEX(F_Outputs_Prep!$B$4:$AI$174,MATCH(F_Outputs!$A75&amp;F_Outputs!$B75,F_Outputs_Prep!$I$4:$I$174,0),MATCH(F_Outputs!N$2,F_Outputs_Prep!$B$4:$AI$4,0))</f>
        <v>77339</v>
      </c>
      <c r="O75" s="29">
        <f ca="1">INDEX(F_Outputs_Prep!$B$4:$AI$174,MATCH(F_Outputs!$A75&amp;F_Outputs!$B75,F_Outputs_Prep!$I$4:$I$174,0),MATCH(F_Outputs!O$2,F_Outputs_Prep!$B$4:$AI$4,0))</f>
        <v>77339</v>
      </c>
      <c r="P75" s="29">
        <f ca="1">INDEX(F_Outputs_Prep!$B$4:$AI$174,MATCH(F_Outputs!$A75&amp;F_Outputs!$B75,F_Outputs_Prep!$I$4:$I$174,0),MATCH(F_Outputs!P$2,F_Outputs_Prep!$B$4:$AI$4,0))</f>
        <v>77339</v>
      </c>
      <c r="Q75" s="29">
        <f ca="1">INDEX(F_Outputs_Prep!$B$4:$AI$174,MATCH(F_Outputs!$A75&amp;F_Outputs!$B75,F_Outputs_Prep!$I$4:$I$174,0),MATCH(F_Outputs!Q$2,F_Outputs_Prep!$B$4:$AI$4,0))</f>
        <v>77339</v>
      </c>
      <c r="R75" s="29">
        <f ca="1">INDEX(F_Outputs_Prep!$B$4:$AI$174,MATCH(F_Outputs!$A75&amp;F_Outputs!$B75,F_Outputs_Prep!$I$4:$I$174,0),MATCH(F_Outputs!R$2,F_Outputs_Prep!$B$4:$AI$4,0))</f>
        <v>77339</v>
      </c>
      <c r="S75" s="29">
        <f ca="1">INDEX(F_Outputs_Prep!$B$4:$AI$174,MATCH(F_Outputs!$A75&amp;F_Outputs!$B75,F_Outputs_Prep!$I$4:$I$174,0),MATCH(F_Outputs!S$2,F_Outputs_Prep!$B$4:$AI$4,0))</f>
        <v>77339</v>
      </c>
    </row>
    <row r="76" spans="1:19" ht="15">
      <c r="A76" s="29" t="s">
        <v>118</v>
      </c>
      <c r="B76" s="29" t="s">
        <v>289</v>
      </c>
      <c r="C76" s="21" t="s">
        <v>294</v>
      </c>
      <c r="D76" s="29" t="s">
        <v>83</v>
      </c>
      <c r="E76" s="29" t="s">
        <v>317</v>
      </c>
      <c r="F76" s="29">
        <f ca="1">INDEX(F_Outputs_Prep!$B$4:$AI$174,MATCH(F_Outputs!$A76&amp;F_Outputs!$B76,F_Outputs_Prep!$I$4:$I$174,0),MATCH(F_Outputs!F$2,F_Outputs_Prep!$B$4:$AI$4,0))</f>
        <v>172</v>
      </c>
      <c r="G76" s="29">
        <f ca="1">INDEX(F_Outputs_Prep!$B$4:$AI$174,MATCH(F_Outputs!$A76&amp;F_Outputs!$B76,F_Outputs_Prep!$I$4:$I$174,0),MATCH(F_Outputs!G$2,F_Outputs_Prep!$B$4:$AI$4,0))</f>
        <v>171</v>
      </c>
      <c r="H76" s="29">
        <f ca="1">INDEX(F_Outputs_Prep!$B$4:$AI$174,MATCH(F_Outputs!$A76&amp;F_Outputs!$B76,F_Outputs_Prep!$I$4:$I$174,0),MATCH(F_Outputs!H$2,F_Outputs_Prep!$B$4:$AI$4,0))</f>
        <v>185</v>
      </c>
      <c r="I76" s="29">
        <f ca="1">INDEX(F_Outputs_Prep!$B$4:$AI$174,MATCH(F_Outputs!$A76&amp;F_Outputs!$B76,F_Outputs_Prep!$I$4:$I$174,0),MATCH(F_Outputs!I$2,F_Outputs_Prep!$B$4:$AI$4,0))</f>
        <v>207</v>
      </c>
      <c r="J76" s="29">
        <f ca="1">INDEX(F_Outputs_Prep!$B$4:$AI$174,MATCH(F_Outputs!$A76&amp;F_Outputs!$B76,F_Outputs_Prep!$I$4:$I$174,0),MATCH(F_Outputs!J$2,F_Outputs_Prep!$B$4:$AI$4,0))</f>
        <v>141</v>
      </c>
      <c r="K76" s="29">
        <f ca="1">INDEX(F_Outputs_Prep!$B$4:$AI$174,MATCH(F_Outputs!$A76&amp;F_Outputs!$B76,F_Outputs_Prep!$I$4:$I$174,0),MATCH(F_Outputs!K$2,F_Outputs_Prep!$B$4:$AI$4,0))</f>
        <v>137</v>
      </c>
      <c r="L76" s="29">
        <f ca="1">INDEX(F_Outputs_Prep!$B$4:$AI$174,MATCH(F_Outputs!$A76&amp;F_Outputs!$B76,F_Outputs_Prep!$I$4:$I$174,0),MATCH(F_Outputs!L$2,F_Outputs_Prep!$B$4:$AI$4,0))</f>
        <v>126</v>
      </c>
      <c r="M76" s="29">
        <f ca="1">INDEX(F_Outputs_Prep!$B$4:$AI$174,MATCH(F_Outputs!$A76&amp;F_Outputs!$B76,F_Outputs_Prep!$I$4:$I$174,0),MATCH(F_Outputs!M$2,F_Outputs_Prep!$B$4:$AI$4,0))</f>
        <v>216</v>
      </c>
      <c r="N76" s="29">
        <f ca="1">INDEX(F_Outputs_Prep!$B$4:$AI$174,MATCH(F_Outputs!$A76&amp;F_Outputs!$B76,F_Outputs_Prep!$I$4:$I$174,0),MATCH(F_Outputs!N$2,F_Outputs_Prep!$B$4:$AI$4,0))</f>
        <v>151</v>
      </c>
      <c r="O76" s="29">
        <f ca="1">INDEX(F_Outputs_Prep!$B$4:$AI$174,MATCH(F_Outputs!$A76&amp;F_Outputs!$B76,F_Outputs_Prep!$I$4:$I$174,0),MATCH(F_Outputs!O$2,F_Outputs_Prep!$B$4:$AI$4,0))</f>
        <v>142</v>
      </c>
      <c r="P76" s="29">
        <f ca="1">INDEX(F_Outputs_Prep!$B$4:$AI$174,MATCH(F_Outputs!$A76&amp;F_Outputs!$B76,F_Outputs_Prep!$I$4:$I$174,0),MATCH(F_Outputs!P$2,F_Outputs_Prep!$B$4:$AI$4,0))</f>
        <v>133</v>
      </c>
      <c r="Q76" s="29">
        <f ca="1">INDEX(F_Outputs_Prep!$B$4:$AI$174,MATCH(F_Outputs!$A76&amp;F_Outputs!$B76,F_Outputs_Prep!$I$4:$I$174,0),MATCH(F_Outputs!Q$2,F_Outputs_Prep!$B$4:$AI$4,0))</f>
        <v>124</v>
      </c>
      <c r="R76" s="29">
        <f ca="1">INDEX(F_Outputs_Prep!$B$4:$AI$174,MATCH(F_Outputs!$A76&amp;F_Outputs!$B76,F_Outputs_Prep!$I$4:$I$174,0),MATCH(F_Outputs!R$2,F_Outputs_Prep!$B$4:$AI$4,0))</f>
        <v>115</v>
      </c>
      <c r="S76" s="29">
        <f ca="1">INDEX(F_Outputs_Prep!$B$4:$AI$174,MATCH(F_Outputs!$A76&amp;F_Outputs!$B76,F_Outputs_Prep!$I$4:$I$174,0),MATCH(F_Outputs!S$2,F_Outputs_Prep!$B$4:$AI$4,0))</f>
        <v>106</v>
      </c>
    </row>
    <row r="77" spans="1:19" ht="15">
      <c r="A77" s="29" t="s">
        <v>118</v>
      </c>
      <c r="B77" s="29" t="s">
        <v>182</v>
      </c>
      <c r="C77" s="21" t="s">
        <v>295</v>
      </c>
      <c r="D77" s="29"/>
      <c r="E77" s="29"/>
      <c r="F77" s="29" t="str">
        <f ca="1">INDEX(F_Outputs_Prep!$B$4:$AI$174,MATCH(F_Outputs!$A77&amp;F_Outputs!$B77,F_Outputs_Prep!$I$4:$I$174,0),MATCH(F_Outputs!F$2,F_Outputs_Prep!$B$4:$AI$4,0))</f>
        <v>##BLANK</v>
      </c>
      <c r="G77" s="29" t="str">
        <f ca="1">INDEX(F_Outputs_Prep!$B$4:$AI$174,MATCH(F_Outputs!$A77&amp;F_Outputs!$B77,F_Outputs_Prep!$I$4:$I$174,0),MATCH(F_Outputs!G$2,F_Outputs_Prep!$B$4:$AI$4,0))</f>
        <v>##BLANK</v>
      </c>
      <c r="H77" s="29" t="str">
        <f ca="1">INDEX(F_Outputs_Prep!$B$4:$AI$174,MATCH(F_Outputs!$A77&amp;F_Outputs!$B77,F_Outputs_Prep!$I$4:$I$174,0),MATCH(F_Outputs!H$2,F_Outputs_Prep!$B$4:$AI$4,0))</f>
        <v>##BLANK</v>
      </c>
      <c r="I77" s="29" t="str">
        <f ca="1">INDEX(F_Outputs_Prep!$B$4:$AI$174,MATCH(F_Outputs!$A77&amp;F_Outputs!$B77,F_Outputs_Prep!$I$4:$I$174,0),MATCH(F_Outputs!I$2,F_Outputs_Prep!$B$4:$AI$4,0))</f>
        <v>##BLANK</v>
      </c>
      <c r="J77" s="29" t="str">
        <f ca="1">INDEX(F_Outputs_Prep!$B$4:$AI$174,MATCH(F_Outputs!$A77&amp;F_Outputs!$B77,F_Outputs_Prep!$I$4:$I$174,0),MATCH(F_Outputs!J$2,F_Outputs_Prep!$B$4:$AI$4,0))</f>
        <v>##BLANK</v>
      </c>
      <c r="K77" s="29" t="str">
        <f ca="1">INDEX(F_Outputs_Prep!$B$4:$AI$174,MATCH(F_Outputs!$A77&amp;F_Outputs!$B77,F_Outputs_Prep!$I$4:$I$174,0),MATCH(F_Outputs!K$2,F_Outputs_Prep!$B$4:$AI$4,0))</f>
        <v>##BLANK</v>
      </c>
      <c r="L77" s="29" t="str">
        <f ca="1">INDEX(F_Outputs_Prep!$B$4:$AI$174,MATCH(F_Outputs!$A77&amp;F_Outputs!$B77,F_Outputs_Prep!$I$4:$I$174,0),MATCH(F_Outputs!L$2,F_Outputs_Prep!$B$4:$AI$4,0))</f>
        <v>##BLANK</v>
      </c>
      <c r="M77" s="29" t="str">
        <f ca="1">INDEX(F_Outputs_Prep!$B$4:$AI$174,MATCH(F_Outputs!$A77&amp;F_Outputs!$B77,F_Outputs_Prep!$I$4:$I$174,0),MATCH(F_Outputs!M$2,F_Outputs_Prep!$B$4:$AI$4,0))</f>
        <v>##BLANK</v>
      </c>
      <c r="N77" s="98">
        <f ca="1">INDEX(F_Outputs_Prep!$B$4:$AI$174,MATCH(F_Outputs!$A77&amp;F_Outputs!$B77,F_Outputs_Prep!$I$4:$I$174,0),MATCH(F_Outputs!N$2,F_Outputs_Prep!$B$4:$AI$4,0))</f>
        <v>26.61</v>
      </c>
      <c r="O77" s="98">
        <f ca="1">INDEX(F_Outputs_Prep!$B$4:$AI$174,MATCH(F_Outputs!$A77&amp;F_Outputs!$B77,F_Outputs_Prep!$I$4:$I$174,0),MATCH(F_Outputs!O$2,F_Outputs_Prep!$B$4:$AI$4,0))</f>
        <v>25.02</v>
      </c>
      <c r="P77" s="98">
        <f ca="1">INDEX(F_Outputs_Prep!$B$4:$AI$174,MATCH(F_Outputs!$A77&amp;F_Outputs!$B77,F_Outputs_Prep!$I$4:$I$174,0),MATCH(F_Outputs!P$2,F_Outputs_Prep!$B$4:$AI$4,0))</f>
        <v>23.42</v>
      </c>
      <c r="Q77" s="98">
        <f ca="1">INDEX(F_Outputs_Prep!$B$4:$AI$174,MATCH(F_Outputs!$A77&amp;F_Outputs!$B77,F_Outputs_Prep!$I$4:$I$174,0),MATCH(F_Outputs!Q$2,F_Outputs_Prep!$B$4:$AI$4,0))</f>
        <v>21.82</v>
      </c>
      <c r="R77" s="98">
        <f ca="1">INDEX(F_Outputs_Prep!$B$4:$AI$174,MATCH(F_Outputs!$A77&amp;F_Outputs!$B77,F_Outputs_Prep!$I$4:$I$174,0),MATCH(F_Outputs!R$2,F_Outputs_Prep!$B$4:$AI$4,0))</f>
        <v>20.23</v>
      </c>
      <c r="S77" s="98">
        <f ca="1">INDEX(F_Outputs_Prep!$B$4:$AI$174,MATCH(F_Outputs!$A77&amp;F_Outputs!$B77,F_Outputs_Prep!$I$4:$I$174,0),MATCH(F_Outputs!S$2,F_Outputs_Prep!$B$4:$AI$4,0))</f>
        <v>18.63</v>
      </c>
    </row>
    <row r="78" spans="1:19" ht="15">
      <c r="A78" s="29" t="s">
        <v>118</v>
      </c>
      <c r="B78" s="29" t="s">
        <v>180</v>
      </c>
      <c r="C78" s="21" t="s">
        <v>296</v>
      </c>
      <c r="D78" s="29"/>
      <c r="E78" s="29"/>
      <c r="F78" s="29" t="str">
        <f ca="1">INDEX(F_Outputs_Prep!$B$4:$AI$174,MATCH(F_Outputs!$A78&amp;F_Outputs!$B78,F_Outputs_Prep!$I$4:$I$174,0),MATCH(F_Outputs!F$2,F_Outputs_Prep!$B$4:$AI$4,0))</f>
        <v>##BLANK</v>
      </c>
      <c r="G78" s="29" t="str">
        <f ca="1">INDEX(F_Outputs_Prep!$B$4:$AI$174,MATCH(F_Outputs!$A78&amp;F_Outputs!$B78,F_Outputs_Prep!$I$4:$I$174,0),MATCH(F_Outputs!G$2,F_Outputs_Prep!$B$4:$AI$4,0))</f>
        <v>##BLANK</v>
      </c>
      <c r="H78" s="29" t="str">
        <f ca="1">INDEX(F_Outputs_Prep!$B$4:$AI$174,MATCH(F_Outputs!$A78&amp;F_Outputs!$B78,F_Outputs_Prep!$I$4:$I$174,0),MATCH(F_Outputs!H$2,F_Outputs_Prep!$B$4:$AI$4,0))</f>
        <v>##BLANK</v>
      </c>
      <c r="I78" s="29" t="str">
        <f ca="1">INDEX(F_Outputs_Prep!$B$4:$AI$174,MATCH(F_Outputs!$A78&amp;F_Outputs!$B78,F_Outputs_Prep!$I$4:$I$174,0),MATCH(F_Outputs!I$2,F_Outputs_Prep!$B$4:$AI$4,0))</f>
        <v>##BLANK</v>
      </c>
      <c r="J78" s="29" t="str">
        <f ca="1">INDEX(F_Outputs_Prep!$B$4:$AI$174,MATCH(F_Outputs!$A78&amp;F_Outputs!$B78,F_Outputs_Prep!$I$4:$I$174,0),MATCH(F_Outputs!J$2,F_Outputs_Prep!$B$4:$AI$4,0))</f>
        <v>##BLANK</v>
      </c>
      <c r="K78" s="29" t="str">
        <f ca="1">INDEX(F_Outputs_Prep!$B$4:$AI$174,MATCH(F_Outputs!$A78&amp;F_Outputs!$B78,F_Outputs_Prep!$I$4:$I$174,0),MATCH(F_Outputs!K$2,F_Outputs_Prep!$B$4:$AI$4,0))</f>
        <v>##BLANK</v>
      </c>
      <c r="L78" s="29" t="str">
        <f ca="1">INDEX(F_Outputs_Prep!$B$4:$AI$174,MATCH(F_Outputs!$A78&amp;F_Outputs!$B78,F_Outputs_Prep!$I$4:$I$174,0),MATCH(F_Outputs!L$2,F_Outputs_Prep!$B$4:$AI$4,0))</f>
        <v>##BLANK</v>
      </c>
      <c r="M78" s="29" t="str">
        <f ca="1">INDEX(F_Outputs_Prep!$B$4:$AI$174,MATCH(F_Outputs!$A78&amp;F_Outputs!$B78,F_Outputs_Prep!$I$4:$I$174,0),MATCH(F_Outputs!M$2,F_Outputs_Prep!$B$4:$AI$4,0))</f>
        <v>##BLANK</v>
      </c>
      <c r="N78" s="29">
        <f ca="1">INDEX(F_Outputs_Prep!$B$4:$AI$174,MATCH(F_Outputs!$A78&amp;F_Outputs!$B78,F_Outputs_Prep!$I$4:$I$174,0),MATCH(F_Outputs!N$2,F_Outputs_Prep!$B$4:$AI$4,0))</f>
        <v>77339</v>
      </c>
      <c r="O78" s="29">
        <f ca="1">INDEX(F_Outputs_Prep!$B$4:$AI$174,MATCH(F_Outputs!$A78&amp;F_Outputs!$B78,F_Outputs_Prep!$I$4:$I$174,0),MATCH(F_Outputs!O$2,F_Outputs_Prep!$B$4:$AI$4,0))</f>
        <v>77339</v>
      </c>
      <c r="P78" s="29">
        <f ca="1">INDEX(F_Outputs_Prep!$B$4:$AI$174,MATCH(F_Outputs!$A78&amp;F_Outputs!$B78,F_Outputs_Prep!$I$4:$I$174,0),MATCH(F_Outputs!P$2,F_Outputs_Prep!$B$4:$AI$4,0))</f>
        <v>77339</v>
      </c>
      <c r="Q78" s="29">
        <f ca="1">INDEX(F_Outputs_Prep!$B$4:$AI$174,MATCH(F_Outputs!$A78&amp;F_Outputs!$B78,F_Outputs_Prep!$I$4:$I$174,0),MATCH(F_Outputs!Q$2,F_Outputs_Prep!$B$4:$AI$4,0))</f>
        <v>77339</v>
      </c>
      <c r="R78" s="29">
        <f ca="1">INDEX(F_Outputs_Prep!$B$4:$AI$174,MATCH(F_Outputs!$A78&amp;F_Outputs!$B78,F_Outputs_Prep!$I$4:$I$174,0),MATCH(F_Outputs!R$2,F_Outputs_Prep!$B$4:$AI$4,0))</f>
        <v>77339</v>
      </c>
      <c r="S78" s="29">
        <f ca="1">INDEX(F_Outputs_Prep!$B$4:$AI$174,MATCH(F_Outputs!$A78&amp;F_Outputs!$B78,F_Outputs_Prep!$I$4:$I$174,0),MATCH(F_Outputs!S$2,F_Outputs_Prep!$B$4:$AI$4,0))</f>
        <v>77339</v>
      </c>
    </row>
    <row r="79" spans="1:19" ht="15">
      <c r="A79" s="29" t="s">
        <v>118</v>
      </c>
      <c r="B79" s="29" t="s">
        <v>108</v>
      </c>
      <c r="C79" s="21" t="s">
        <v>297</v>
      </c>
      <c r="D79" s="29"/>
      <c r="E79" s="29"/>
      <c r="F79" s="29" t="str">
        <f ca="1">INDEX(F_Outputs_Prep!$B$4:$AI$174,MATCH(F_Outputs!$A79&amp;F_Outputs!$B79,F_Outputs_Prep!$I$4:$I$174,0),MATCH(F_Outputs!F$2,F_Outputs_Prep!$B$4:$AI$4,0))</f>
        <v>##BLANK</v>
      </c>
      <c r="G79" s="29" t="str">
        <f ca="1">INDEX(F_Outputs_Prep!$B$4:$AI$174,MATCH(F_Outputs!$A79&amp;F_Outputs!$B79,F_Outputs_Prep!$I$4:$I$174,0),MATCH(F_Outputs!G$2,F_Outputs_Prep!$B$4:$AI$4,0))</f>
        <v>##BLANK</v>
      </c>
      <c r="H79" s="29" t="str">
        <f ca="1">INDEX(F_Outputs_Prep!$B$4:$AI$174,MATCH(F_Outputs!$A79&amp;F_Outputs!$B79,F_Outputs_Prep!$I$4:$I$174,0),MATCH(F_Outputs!H$2,F_Outputs_Prep!$B$4:$AI$4,0))</f>
        <v>##BLANK</v>
      </c>
      <c r="I79" s="29" t="str">
        <f ca="1">INDEX(F_Outputs_Prep!$B$4:$AI$174,MATCH(F_Outputs!$A79&amp;F_Outputs!$B79,F_Outputs_Prep!$I$4:$I$174,0),MATCH(F_Outputs!I$2,F_Outputs_Prep!$B$4:$AI$4,0))</f>
        <v>##BLANK</v>
      </c>
      <c r="J79" s="29" t="str">
        <f ca="1">INDEX(F_Outputs_Prep!$B$4:$AI$174,MATCH(F_Outputs!$A79&amp;F_Outputs!$B79,F_Outputs_Prep!$I$4:$I$174,0),MATCH(F_Outputs!J$2,F_Outputs_Prep!$B$4:$AI$4,0))</f>
        <v>##BLANK</v>
      </c>
      <c r="K79" s="29" t="str">
        <f ca="1">INDEX(F_Outputs_Prep!$B$4:$AI$174,MATCH(F_Outputs!$A79&amp;F_Outputs!$B79,F_Outputs_Prep!$I$4:$I$174,0),MATCH(F_Outputs!K$2,F_Outputs_Prep!$B$4:$AI$4,0))</f>
        <v>##BLANK</v>
      </c>
      <c r="L79" s="29" t="str">
        <f ca="1">INDEX(F_Outputs_Prep!$B$4:$AI$174,MATCH(F_Outputs!$A79&amp;F_Outputs!$B79,F_Outputs_Prep!$I$4:$I$174,0),MATCH(F_Outputs!L$2,F_Outputs_Prep!$B$4:$AI$4,0))</f>
        <v>##BLANK</v>
      </c>
      <c r="M79" s="29" t="str">
        <f ca="1">INDEX(F_Outputs_Prep!$B$4:$AI$174,MATCH(F_Outputs!$A79&amp;F_Outputs!$B79,F_Outputs_Prep!$I$4:$I$174,0),MATCH(F_Outputs!M$2,F_Outputs_Prep!$B$4:$AI$4,0))</f>
        <v>##BLANK</v>
      </c>
      <c r="N79" s="29">
        <f ca="1">INDEX(F_Outputs_Prep!$B$4:$AI$174,MATCH(F_Outputs!$A79&amp;F_Outputs!$B79,F_Outputs_Prep!$I$4:$I$174,0),MATCH(F_Outputs!N$2,F_Outputs_Prep!$B$4:$AI$4,0))</f>
        <v>206</v>
      </c>
      <c r="O79" s="29">
        <f ca="1">INDEX(F_Outputs_Prep!$B$4:$AI$174,MATCH(F_Outputs!$A79&amp;F_Outputs!$B79,F_Outputs_Prep!$I$4:$I$174,0),MATCH(F_Outputs!O$2,F_Outputs_Prep!$B$4:$AI$4,0))</f>
        <v>193</v>
      </c>
      <c r="P79" s="29">
        <f ca="1">INDEX(F_Outputs_Prep!$B$4:$AI$174,MATCH(F_Outputs!$A79&amp;F_Outputs!$B79,F_Outputs_Prep!$I$4:$I$174,0),MATCH(F_Outputs!P$2,F_Outputs_Prep!$B$4:$AI$4,0))</f>
        <v>181</v>
      </c>
      <c r="Q79" s="29">
        <f ca="1">INDEX(F_Outputs_Prep!$B$4:$AI$174,MATCH(F_Outputs!$A79&amp;F_Outputs!$B79,F_Outputs_Prep!$I$4:$I$174,0),MATCH(F_Outputs!Q$2,F_Outputs_Prep!$B$4:$AI$4,0))</f>
        <v>169</v>
      </c>
      <c r="R79" s="29">
        <f ca="1">INDEX(F_Outputs_Prep!$B$4:$AI$174,MATCH(F_Outputs!$A79&amp;F_Outputs!$B79,F_Outputs_Prep!$I$4:$I$174,0),MATCH(F_Outputs!R$2,F_Outputs_Prep!$B$4:$AI$4,0))</f>
        <v>156</v>
      </c>
      <c r="S79" s="29">
        <f ca="1">INDEX(F_Outputs_Prep!$B$4:$AI$174,MATCH(F_Outputs!$A79&amp;F_Outputs!$B79,F_Outputs_Prep!$I$4:$I$174,0),MATCH(F_Outputs!S$2,F_Outputs_Prep!$B$4:$AI$4,0))</f>
        <v>144</v>
      </c>
    </row>
    <row r="80" spans="1:19">
      <c r="A80" s="29" t="s">
        <v>118</v>
      </c>
      <c r="B80" s="31" t="s">
        <v>298</v>
      </c>
      <c r="C80" s="29" t="s">
        <v>299</v>
      </c>
      <c r="D80" s="29" t="s">
        <v>300</v>
      </c>
      <c r="E80" s="29" t="s">
        <v>317</v>
      </c>
      <c r="F80" s="29" t="str">
        <f ca="1">INDEX(F_Outputs_Prep!$B$4:$AI$174,MATCH(F_Outputs!$A80&amp;F_Outputs!$B80,F_Outputs_Prep!$I$4:$I$174,0),MATCH(F_Outputs!F$2,F_Outputs_Prep!$B$4:$AI$4,0))</f>
        <v>[…]07/04/2026 09:48:12</v>
      </c>
      <c r="G80" s="29" t="str">
        <f ca="1">INDEX(F_Outputs_Prep!$B$4:$AI$174,MATCH(F_Outputs!$A80&amp;F_Outputs!$B80,F_Outputs_Prep!$I$4:$I$174,0),MATCH(F_Outputs!G$2,F_Outputs_Prep!$B$4:$AI$4,0))</f>
        <v>[…]07/04/2026 09:48:12</v>
      </c>
      <c r="H80" s="29" t="str">
        <f ca="1">INDEX(F_Outputs_Prep!$B$4:$AI$174,MATCH(F_Outputs!$A80&amp;F_Outputs!$B80,F_Outputs_Prep!$I$4:$I$174,0),MATCH(F_Outputs!H$2,F_Outputs_Prep!$B$4:$AI$4,0))</f>
        <v>[…]07/04/2026 09:48:12</v>
      </c>
      <c r="I80" s="29" t="str">
        <f ca="1">INDEX(F_Outputs_Prep!$B$4:$AI$174,MATCH(F_Outputs!$A80&amp;F_Outputs!$B80,F_Outputs_Prep!$I$4:$I$174,0),MATCH(F_Outputs!I$2,F_Outputs_Prep!$B$4:$AI$4,0))</f>
        <v>[…]07/04/2026 09:48:12</v>
      </c>
      <c r="J80" s="29" t="str">
        <f ca="1">INDEX(F_Outputs_Prep!$B$4:$AI$174,MATCH(F_Outputs!$A80&amp;F_Outputs!$B80,F_Outputs_Prep!$I$4:$I$174,0),MATCH(F_Outputs!J$2,F_Outputs_Prep!$B$4:$AI$4,0))</f>
        <v>[…]07/04/2026 09:48:12</v>
      </c>
      <c r="K80" s="29" t="str">
        <f ca="1">INDEX(F_Outputs_Prep!$B$4:$AI$174,MATCH(F_Outputs!$A80&amp;F_Outputs!$B80,F_Outputs_Prep!$I$4:$I$174,0),MATCH(F_Outputs!K$2,F_Outputs_Prep!$B$4:$AI$4,0))</f>
        <v>[…]07/04/2026 09:48:12</v>
      </c>
      <c r="L80" s="29" t="str">
        <f ca="1">INDEX(F_Outputs_Prep!$B$4:$AI$174,MATCH(F_Outputs!$A80&amp;F_Outputs!$B80,F_Outputs_Prep!$I$4:$I$174,0),MATCH(F_Outputs!L$2,F_Outputs_Prep!$B$4:$AI$4,0))</f>
        <v>[…]07/04/2026 09:48:12</v>
      </c>
      <c r="M80" s="29" t="str">
        <f ca="1">INDEX(F_Outputs_Prep!$B$4:$AI$174,MATCH(F_Outputs!$A80&amp;F_Outputs!$B80,F_Outputs_Prep!$I$4:$I$174,0),MATCH(F_Outputs!M$2,F_Outputs_Prep!$B$4:$AI$4,0))</f>
        <v>[…]07/04/2026 09:48:12</v>
      </c>
      <c r="N80" s="29" t="str">
        <f ca="1">INDEX(F_Outputs_Prep!$B$4:$AI$174,MATCH(F_Outputs!$A80&amp;F_Outputs!$B80,F_Outputs_Prep!$I$4:$I$174,0),MATCH(F_Outputs!N$2,F_Outputs_Prep!$B$4:$AI$4,0))</f>
        <v>[…]07/04/2026 09:48:12</v>
      </c>
      <c r="O80" s="29" t="str">
        <f ca="1">INDEX(F_Outputs_Prep!$B$4:$AI$174,MATCH(F_Outputs!$A80&amp;F_Outputs!$B80,F_Outputs_Prep!$I$4:$I$174,0),MATCH(F_Outputs!O$2,F_Outputs_Prep!$B$4:$AI$4,0))</f>
        <v>[…]07/04/2026 09:48:12</v>
      </c>
      <c r="P80" s="29" t="str">
        <f ca="1">INDEX(F_Outputs_Prep!$B$4:$AI$174,MATCH(F_Outputs!$A80&amp;F_Outputs!$B80,F_Outputs_Prep!$I$4:$I$174,0),MATCH(F_Outputs!P$2,F_Outputs_Prep!$B$4:$AI$4,0))</f>
        <v>[…]07/04/2026 09:48:12</v>
      </c>
      <c r="Q80" s="29" t="str">
        <f ca="1">INDEX(F_Outputs_Prep!$B$4:$AI$174,MATCH(F_Outputs!$A80&amp;F_Outputs!$B80,F_Outputs_Prep!$I$4:$I$174,0),MATCH(F_Outputs!Q$2,F_Outputs_Prep!$B$4:$AI$4,0))</f>
        <v>[…]07/04/2026 09:48:12</v>
      </c>
      <c r="R80" s="29" t="str">
        <f ca="1">INDEX(F_Outputs_Prep!$B$4:$AI$174,MATCH(F_Outputs!$A80&amp;F_Outputs!$B80,F_Outputs_Prep!$I$4:$I$174,0),MATCH(F_Outputs!R$2,F_Outputs_Prep!$B$4:$AI$4,0))</f>
        <v>[…]07/04/2026 09:48:12</v>
      </c>
      <c r="S80" s="29" t="str">
        <f ca="1">INDEX(F_Outputs_Prep!$B$4:$AI$174,MATCH(F_Outputs!$A80&amp;F_Outputs!$B80,F_Outputs_Prep!$I$4:$I$174,0),MATCH(F_Outputs!S$2,F_Outputs_Prep!$B$4:$AI$4,0))</f>
        <v>[…]07/04/2026 09:48:12</v>
      </c>
    </row>
    <row r="81" spans="1:19">
      <c r="A81" s="29" t="s">
        <v>118</v>
      </c>
      <c r="B81" s="31" t="s">
        <v>301</v>
      </c>
      <c r="C81" s="29" t="s">
        <v>302</v>
      </c>
      <c r="D81" s="29" t="s">
        <v>300</v>
      </c>
      <c r="E81" s="29" t="s">
        <v>317</v>
      </c>
      <c r="F81" s="29" t="e">
        <f ca="1">INDEX(F_Outputs_Prep!$B$4:$AI$174,MATCH(F_Outputs!$A81&amp;F_Outputs!$B81,F_Outputs_Prep!$I$4:$I$174,0),MATCH(F_Outputs!F$2,F_Outputs_Prep!$B$4:$AI$4,0))</f>
        <v>#VALUE!</v>
      </c>
      <c r="G81" s="29" t="e">
        <f ca="1">INDEX(F_Outputs_Prep!$B$4:$AI$174,MATCH(F_Outputs!$A81&amp;F_Outputs!$B81,F_Outputs_Prep!$I$4:$I$174,0),MATCH(F_Outputs!G$2,F_Outputs_Prep!$B$4:$AI$4,0))</f>
        <v>#VALUE!</v>
      </c>
      <c r="H81" s="29" t="e">
        <f ca="1">INDEX(F_Outputs_Prep!$B$4:$AI$174,MATCH(F_Outputs!$A81&amp;F_Outputs!$B81,F_Outputs_Prep!$I$4:$I$174,0),MATCH(F_Outputs!H$2,F_Outputs_Prep!$B$4:$AI$4,0))</f>
        <v>#VALUE!</v>
      </c>
      <c r="I81" s="29" t="e">
        <f ca="1">INDEX(F_Outputs_Prep!$B$4:$AI$174,MATCH(F_Outputs!$A81&amp;F_Outputs!$B81,F_Outputs_Prep!$I$4:$I$174,0),MATCH(F_Outputs!I$2,F_Outputs_Prep!$B$4:$AI$4,0))</f>
        <v>#VALUE!</v>
      </c>
      <c r="J81" s="29" t="e">
        <f ca="1">INDEX(F_Outputs_Prep!$B$4:$AI$174,MATCH(F_Outputs!$A81&amp;F_Outputs!$B81,F_Outputs_Prep!$I$4:$I$174,0),MATCH(F_Outputs!J$2,F_Outputs_Prep!$B$4:$AI$4,0))</f>
        <v>#VALUE!</v>
      </c>
      <c r="K81" s="29" t="e">
        <f ca="1">INDEX(F_Outputs_Prep!$B$4:$AI$174,MATCH(F_Outputs!$A81&amp;F_Outputs!$B81,F_Outputs_Prep!$I$4:$I$174,0),MATCH(F_Outputs!K$2,F_Outputs_Prep!$B$4:$AI$4,0))</f>
        <v>#VALUE!</v>
      </c>
      <c r="L81" s="29" t="e">
        <f ca="1">INDEX(F_Outputs_Prep!$B$4:$AI$174,MATCH(F_Outputs!$A81&amp;F_Outputs!$B81,F_Outputs_Prep!$I$4:$I$174,0),MATCH(F_Outputs!L$2,F_Outputs_Prep!$B$4:$AI$4,0))</f>
        <v>#VALUE!</v>
      </c>
      <c r="M81" s="29" t="e">
        <f ca="1">INDEX(F_Outputs_Prep!$B$4:$AI$174,MATCH(F_Outputs!$A81&amp;F_Outputs!$B81,F_Outputs_Prep!$I$4:$I$174,0),MATCH(F_Outputs!M$2,F_Outputs_Prep!$B$4:$AI$4,0))</f>
        <v>#VALUE!</v>
      </c>
      <c r="N81" s="29" t="e">
        <f ca="1">INDEX(F_Outputs_Prep!$B$4:$AI$174,MATCH(F_Outputs!$A81&amp;F_Outputs!$B81,F_Outputs_Prep!$I$4:$I$174,0),MATCH(F_Outputs!N$2,F_Outputs_Prep!$B$4:$AI$4,0))</f>
        <v>#VALUE!</v>
      </c>
      <c r="O81" s="29" t="e">
        <f ca="1">INDEX(F_Outputs_Prep!$B$4:$AI$174,MATCH(F_Outputs!$A81&amp;F_Outputs!$B81,F_Outputs_Prep!$I$4:$I$174,0),MATCH(F_Outputs!O$2,F_Outputs_Prep!$B$4:$AI$4,0))</f>
        <v>#VALUE!</v>
      </c>
      <c r="P81" s="29" t="e">
        <f ca="1">INDEX(F_Outputs_Prep!$B$4:$AI$174,MATCH(F_Outputs!$A81&amp;F_Outputs!$B81,F_Outputs_Prep!$I$4:$I$174,0),MATCH(F_Outputs!P$2,F_Outputs_Prep!$B$4:$AI$4,0))</f>
        <v>#VALUE!</v>
      </c>
      <c r="Q81" s="29" t="e">
        <f ca="1">INDEX(F_Outputs_Prep!$B$4:$AI$174,MATCH(F_Outputs!$A81&amp;F_Outputs!$B81,F_Outputs_Prep!$I$4:$I$174,0),MATCH(F_Outputs!Q$2,F_Outputs_Prep!$B$4:$AI$4,0))</f>
        <v>#VALUE!</v>
      </c>
      <c r="R81" s="29" t="e">
        <f ca="1">INDEX(F_Outputs_Prep!$B$4:$AI$174,MATCH(F_Outputs!$A81&amp;F_Outputs!$B81,F_Outputs_Prep!$I$4:$I$174,0),MATCH(F_Outputs!R$2,F_Outputs_Prep!$B$4:$AI$4,0))</f>
        <v>#VALUE!</v>
      </c>
      <c r="S81" s="29" t="e">
        <f ca="1">INDEX(F_Outputs_Prep!$B$4:$AI$174,MATCH(F_Outputs!$A81&amp;F_Outputs!$B81,F_Outputs_Prep!$I$4:$I$174,0),MATCH(F_Outputs!S$2,F_Outputs_Prep!$B$4:$AI$4,0))</f>
        <v>#VALUE!</v>
      </c>
    </row>
    <row r="82" spans="1:19">
      <c r="A82" s="29" t="s">
        <v>118</v>
      </c>
      <c r="B82" s="31" t="s">
        <v>303</v>
      </c>
      <c r="C82" s="29" t="s">
        <v>304</v>
      </c>
      <c r="D82" s="29" t="s">
        <v>300</v>
      </c>
      <c r="E82" s="29" t="s">
        <v>317</v>
      </c>
      <c r="F82" s="29" t="str">
        <f ca="1">INDEX(F_Outputs_Prep!$B$4:$AI$174,MATCH(F_Outputs!$A82&amp;F_Outputs!$B82,F_Outputs_Prep!$I$4:$I$174,0),MATCH(F_Outputs!F$2,F_Outputs_Prep!$B$4:$AI$4,0))</f>
        <v>NA</v>
      </c>
      <c r="G82" s="29" t="str">
        <f ca="1">INDEX(F_Outputs_Prep!$B$4:$AI$174,MATCH(F_Outputs!$A82&amp;F_Outputs!$B82,F_Outputs_Prep!$I$4:$I$174,0),MATCH(F_Outputs!G$2,F_Outputs_Prep!$B$4:$AI$4,0))</f>
        <v>NA</v>
      </c>
      <c r="H82" s="29" t="str">
        <f ca="1">INDEX(F_Outputs_Prep!$B$4:$AI$174,MATCH(F_Outputs!$A82&amp;F_Outputs!$B82,F_Outputs_Prep!$I$4:$I$174,0),MATCH(F_Outputs!H$2,F_Outputs_Prep!$B$4:$AI$4,0))</f>
        <v>NA</v>
      </c>
      <c r="I82" s="29" t="str">
        <f ca="1">INDEX(F_Outputs_Prep!$B$4:$AI$174,MATCH(F_Outputs!$A82&amp;F_Outputs!$B82,F_Outputs_Prep!$I$4:$I$174,0),MATCH(F_Outputs!I$2,F_Outputs_Prep!$B$4:$AI$4,0))</f>
        <v>NA</v>
      </c>
      <c r="J82" s="29" t="str">
        <f ca="1">INDEX(F_Outputs_Prep!$B$4:$AI$174,MATCH(F_Outputs!$A82&amp;F_Outputs!$B82,F_Outputs_Prep!$I$4:$I$174,0),MATCH(F_Outputs!J$2,F_Outputs_Prep!$B$4:$AI$4,0))</f>
        <v>NA</v>
      </c>
      <c r="K82" s="29" t="str">
        <f ca="1">INDEX(F_Outputs_Prep!$B$4:$AI$174,MATCH(F_Outputs!$A82&amp;F_Outputs!$B82,F_Outputs_Prep!$I$4:$I$174,0),MATCH(F_Outputs!K$2,F_Outputs_Prep!$B$4:$AI$4,0))</f>
        <v>NA</v>
      </c>
      <c r="L82" s="29" t="str">
        <f ca="1">INDEX(F_Outputs_Prep!$B$4:$AI$174,MATCH(F_Outputs!$A82&amp;F_Outputs!$B82,F_Outputs_Prep!$I$4:$I$174,0),MATCH(F_Outputs!L$2,F_Outputs_Prep!$B$4:$AI$4,0))</f>
        <v>NA</v>
      </c>
      <c r="M82" s="29" t="str">
        <f ca="1">INDEX(F_Outputs_Prep!$B$4:$AI$174,MATCH(F_Outputs!$A82&amp;F_Outputs!$B82,F_Outputs_Prep!$I$4:$I$174,0),MATCH(F_Outputs!M$2,F_Outputs_Prep!$B$4:$AI$4,0))</f>
        <v>NA</v>
      </c>
      <c r="N82" s="29" t="str">
        <f ca="1">INDEX(F_Outputs_Prep!$B$4:$AI$174,MATCH(F_Outputs!$A82&amp;F_Outputs!$B82,F_Outputs_Prep!$I$4:$I$174,0),MATCH(F_Outputs!N$2,F_Outputs_Prep!$B$4:$AI$4,0))</f>
        <v>NA</v>
      </c>
      <c r="O82" s="29" t="str">
        <f ca="1">INDEX(F_Outputs_Prep!$B$4:$AI$174,MATCH(F_Outputs!$A82&amp;F_Outputs!$B82,F_Outputs_Prep!$I$4:$I$174,0),MATCH(F_Outputs!O$2,F_Outputs_Prep!$B$4:$AI$4,0))</f>
        <v>NA</v>
      </c>
      <c r="P82" s="29" t="str">
        <f ca="1">INDEX(F_Outputs_Prep!$B$4:$AI$174,MATCH(F_Outputs!$A82&amp;F_Outputs!$B82,F_Outputs_Prep!$I$4:$I$174,0),MATCH(F_Outputs!P$2,F_Outputs_Prep!$B$4:$AI$4,0))</f>
        <v>NA</v>
      </c>
      <c r="Q82" s="29" t="str">
        <f ca="1">INDEX(F_Outputs_Prep!$B$4:$AI$174,MATCH(F_Outputs!$A82&amp;F_Outputs!$B82,F_Outputs_Prep!$I$4:$I$174,0),MATCH(F_Outputs!Q$2,F_Outputs_Prep!$B$4:$AI$4,0))</f>
        <v>NA</v>
      </c>
      <c r="R82" s="29" t="str">
        <f ca="1">INDEX(F_Outputs_Prep!$B$4:$AI$174,MATCH(F_Outputs!$A82&amp;F_Outputs!$B82,F_Outputs_Prep!$I$4:$I$174,0),MATCH(F_Outputs!R$2,F_Outputs_Prep!$B$4:$AI$4,0))</f>
        <v>NA</v>
      </c>
      <c r="S82" s="29" t="str">
        <f ca="1">INDEX(F_Outputs_Prep!$B$4:$AI$174,MATCH(F_Outputs!$A82&amp;F_Outputs!$B82,F_Outputs_Prep!$I$4:$I$174,0),MATCH(F_Outputs!S$2,F_Outputs_Prep!$B$4:$AI$4,0))</f>
        <v>NA</v>
      </c>
    </row>
    <row r="83" spans="1:19">
      <c r="A83" s="29" t="s">
        <v>118</v>
      </c>
      <c r="B83" s="31" t="s">
        <v>305</v>
      </c>
      <c r="C83" s="29" t="s">
        <v>306</v>
      </c>
      <c r="D83" s="29" t="s">
        <v>307</v>
      </c>
      <c r="E83" s="29" t="s">
        <v>317</v>
      </c>
      <c r="F83" s="29">
        <f ca="1">INDEX(F_Outputs_Prep!$B$4:$AI$174,MATCH(F_Outputs!$A83&amp;F_Outputs!$B83,F_Outputs_Prep!$I$4:$I$174,0),MATCH(F_Outputs!F$2,F_Outputs_Prep!$B$4:$AI$4,0))</f>
        <v>0</v>
      </c>
      <c r="G83" s="29">
        <f ca="1">INDEX(F_Outputs_Prep!$B$4:$AI$174,MATCH(F_Outputs!$A83&amp;F_Outputs!$B83,F_Outputs_Prep!$I$4:$I$174,0),MATCH(F_Outputs!G$2,F_Outputs_Prep!$B$4:$AI$4,0))</f>
        <v>0</v>
      </c>
      <c r="H83" s="29">
        <f ca="1">INDEX(F_Outputs_Prep!$B$4:$AI$174,MATCH(F_Outputs!$A83&amp;F_Outputs!$B83,F_Outputs_Prep!$I$4:$I$174,0),MATCH(F_Outputs!H$2,F_Outputs_Prep!$B$4:$AI$4,0))</f>
        <v>0</v>
      </c>
      <c r="I83" s="29">
        <f ca="1">INDEX(F_Outputs_Prep!$B$4:$AI$174,MATCH(F_Outputs!$A83&amp;F_Outputs!$B83,F_Outputs_Prep!$I$4:$I$174,0),MATCH(F_Outputs!I$2,F_Outputs_Prep!$B$4:$AI$4,0))</f>
        <v>0</v>
      </c>
      <c r="J83" s="29">
        <f ca="1">INDEX(F_Outputs_Prep!$B$4:$AI$174,MATCH(F_Outputs!$A83&amp;F_Outputs!$B83,F_Outputs_Prep!$I$4:$I$174,0),MATCH(F_Outputs!J$2,F_Outputs_Prep!$B$4:$AI$4,0))</f>
        <v>0</v>
      </c>
      <c r="K83" s="29">
        <f ca="1">INDEX(F_Outputs_Prep!$B$4:$AI$174,MATCH(F_Outputs!$A83&amp;F_Outputs!$B83,F_Outputs_Prep!$I$4:$I$174,0),MATCH(F_Outputs!K$2,F_Outputs_Prep!$B$4:$AI$4,0))</f>
        <v>0</v>
      </c>
      <c r="L83" s="29">
        <f ca="1">INDEX(F_Outputs_Prep!$B$4:$AI$174,MATCH(F_Outputs!$A83&amp;F_Outputs!$B83,F_Outputs_Prep!$I$4:$I$174,0),MATCH(F_Outputs!L$2,F_Outputs_Prep!$B$4:$AI$4,0))</f>
        <v>0</v>
      </c>
      <c r="M83" s="29">
        <f ca="1">INDEX(F_Outputs_Prep!$B$4:$AI$174,MATCH(F_Outputs!$A83&amp;F_Outputs!$B83,F_Outputs_Prep!$I$4:$I$174,0),MATCH(F_Outputs!M$2,F_Outputs_Prep!$B$4:$AI$4,0))</f>
        <v>0</v>
      </c>
      <c r="N83" s="29">
        <f ca="1">INDEX(F_Outputs_Prep!$B$4:$AI$174,MATCH(F_Outputs!$A83&amp;F_Outputs!$B83,F_Outputs_Prep!$I$4:$I$174,0),MATCH(F_Outputs!N$2,F_Outputs_Prep!$B$4:$AI$4,0))</f>
        <v>0</v>
      </c>
      <c r="O83" s="29">
        <f ca="1">INDEX(F_Outputs_Prep!$B$4:$AI$174,MATCH(F_Outputs!$A83&amp;F_Outputs!$B83,F_Outputs_Prep!$I$4:$I$174,0),MATCH(F_Outputs!O$2,F_Outputs_Prep!$B$4:$AI$4,0))</f>
        <v>0</v>
      </c>
      <c r="P83" s="29">
        <f ca="1">INDEX(F_Outputs_Prep!$B$4:$AI$174,MATCH(F_Outputs!$A83&amp;F_Outputs!$B83,F_Outputs_Prep!$I$4:$I$174,0),MATCH(F_Outputs!P$2,F_Outputs_Prep!$B$4:$AI$4,0))</f>
        <v>0</v>
      </c>
      <c r="Q83" s="29">
        <f ca="1">INDEX(F_Outputs_Prep!$B$4:$AI$174,MATCH(F_Outputs!$A83&amp;F_Outputs!$B83,F_Outputs_Prep!$I$4:$I$174,0),MATCH(F_Outputs!Q$2,F_Outputs_Prep!$B$4:$AI$4,0))</f>
        <v>0</v>
      </c>
      <c r="R83" s="29">
        <f ca="1">INDEX(F_Outputs_Prep!$B$4:$AI$174,MATCH(F_Outputs!$A83&amp;F_Outputs!$B83,F_Outputs_Prep!$I$4:$I$174,0),MATCH(F_Outputs!R$2,F_Outputs_Prep!$B$4:$AI$4,0))</f>
        <v>0</v>
      </c>
      <c r="S83" s="29">
        <f ca="1">INDEX(F_Outputs_Prep!$B$4:$AI$174,MATCH(F_Outputs!$A83&amp;F_Outputs!$B83,F_Outputs_Prep!$I$4:$I$174,0),MATCH(F_Outputs!S$2,F_Outputs_Prep!$B$4:$AI$4,0))</f>
        <v>0</v>
      </c>
    </row>
    <row r="84" spans="1:19">
      <c r="A84" s="29" t="s">
        <v>119</v>
      </c>
      <c r="B84" s="29" t="s">
        <v>210</v>
      </c>
      <c r="C84" s="29" t="s">
        <v>292</v>
      </c>
      <c r="D84" s="29" t="s">
        <v>83</v>
      </c>
      <c r="E84" s="29" t="s">
        <v>317</v>
      </c>
      <c r="F84" s="29">
        <f ca="1">INDEX(F_Outputs_Prep!$B$4:$AI$174,MATCH(F_Outputs!$A84&amp;F_Outputs!$B84,F_Outputs_Prep!$I$4:$I$174,0),MATCH(F_Outputs!F$2,F_Outputs_Prep!$B$4:$AI$4,0))</f>
        <v>22.45</v>
      </c>
      <c r="G84" s="29">
        <f ca="1">INDEX(F_Outputs_Prep!$B$4:$AI$174,MATCH(F_Outputs!$A84&amp;F_Outputs!$B84,F_Outputs_Prep!$I$4:$I$174,0),MATCH(F_Outputs!G$2,F_Outputs_Prep!$B$4:$AI$4,0))</f>
        <v>22.89</v>
      </c>
      <c r="H84" s="29">
        <f ca="1">INDEX(F_Outputs_Prep!$B$4:$AI$174,MATCH(F_Outputs!$A84&amp;F_Outputs!$B84,F_Outputs_Prep!$I$4:$I$174,0),MATCH(F_Outputs!H$2,F_Outputs_Prep!$B$4:$AI$4,0))</f>
        <v>23.47</v>
      </c>
      <c r="I84" s="29">
        <f ca="1">INDEX(F_Outputs_Prep!$B$4:$AI$174,MATCH(F_Outputs!$A84&amp;F_Outputs!$B84,F_Outputs_Prep!$I$4:$I$174,0),MATCH(F_Outputs!I$2,F_Outputs_Prep!$B$4:$AI$4,0))</f>
        <v>21.75</v>
      </c>
      <c r="J84" s="29">
        <f ca="1">INDEX(F_Outputs_Prep!$B$4:$AI$174,MATCH(F_Outputs!$A84&amp;F_Outputs!$B84,F_Outputs_Prep!$I$4:$I$174,0),MATCH(F_Outputs!J$2,F_Outputs_Prep!$B$4:$AI$4,0))</f>
        <v>24.9</v>
      </c>
      <c r="K84" s="29">
        <f ca="1">INDEX(F_Outputs_Prep!$B$4:$AI$174,MATCH(F_Outputs!$A84&amp;F_Outputs!$B84,F_Outputs_Prep!$I$4:$I$174,0),MATCH(F_Outputs!K$2,F_Outputs_Prep!$B$4:$AI$4,0))</f>
        <v>20.6</v>
      </c>
      <c r="L84" s="29">
        <f ca="1">INDEX(F_Outputs_Prep!$B$4:$AI$174,MATCH(F_Outputs!$A84&amp;F_Outputs!$B84,F_Outputs_Prep!$I$4:$I$174,0),MATCH(F_Outputs!L$2,F_Outputs_Prep!$B$4:$AI$4,0))</f>
        <v>31.48</v>
      </c>
      <c r="M84" s="29">
        <f ca="1">INDEX(F_Outputs_Prep!$B$4:$AI$174,MATCH(F_Outputs!$A84&amp;F_Outputs!$B84,F_Outputs_Prep!$I$4:$I$174,0),MATCH(F_Outputs!M$2,F_Outputs_Prep!$B$4:$AI$4,0))</f>
        <v>36.06</v>
      </c>
      <c r="N84" s="29">
        <f ca="1">INDEX(F_Outputs_Prep!$B$4:$AI$174,MATCH(F_Outputs!$A84&amp;F_Outputs!$B84,F_Outputs_Prep!$I$4:$I$174,0),MATCH(F_Outputs!N$2,F_Outputs_Prep!$B$4:$AI$4,0))</f>
        <v>35.49</v>
      </c>
      <c r="O84" s="29">
        <f ca="1">INDEX(F_Outputs_Prep!$B$4:$AI$174,MATCH(F_Outputs!$A84&amp;F_Outputs!$B84,F_Outputs_Prep!$I$4:$I$174,0),MATCH(F_Outputs!O$2,F_Outputs_Prep!$B$4:$AI$4,0))</f>
        <v>31.19</v>
      </c>
      <c r="P84" s="29">
        <f ca="1">INDEX(F_Outputs_Prep!$B$4:$AI$174,MATCH(F_Outputs!$A84&amp;F_Outputs!$B84,F_Outputs_Prep!$I$4:$I$174,0),MATCH(F_Outputs!P$2,F_Outputs_Prep!$B$4:$AI$4,0))</f>
        <v>26.79</v>
      </c>
      <c r="Q84" s="29">
        <f ca="1">INDEX(F_Outputs_Prep!$B$4:$AI$174,MATCH(F_Outputs!$A84&amp;F_Outputs!$B84,F_Outputs_Prep!$I$4:$I$174,0),MATCH(F_Outputs!Q$2,F_Outputs_Prep!$B$4:$AI$4,0))</f>
        <v>22.51</v>
      </c>
      <c r="R84" s="29">
        <f ca="1">INDEX(F_Outputs_Prep!$B$4:$AI$174,MATCH(F_Outputs!$A84&amp;F_Outputs!$B84,F_Outputs_Prep!$I$4:$I$174,0),MATCH(F_Outputs!R$2,F_Outputs_Prep!$B$4:$AI$4,0))</f>
        <v>17.95</v>
      </c>
      <c r="S84" s="29">
        <f ca="1">INDEX(F_Outputs_Prep!$B$4:$AI$174,MATCH(F_Outputs!$A84&amp;F_Outputs!$B84,F_Outputs_Prep!$I$4:$I$174,0),MATCH(F_Outputs!S$2,F_Outputs_Prep!$B$4:$AI$4,0))</f>
        <v>13.68</v>
      </c>
    </row>
    <row r="85" spans="1:19" ht="15">
      <c r="A85" s="29" t="s">
        <v>119</v>
      </c>
      <c r="B85" s="29" t="s">
        <v>286</v>
      </c>
      <c r="C85" s="21" t="s">
        <v>293</v>
      </c>
      <c r="D85" s="29" t="s">
        <v>103</v>
      </c>
      <c r="E85" s="29" t="s">
        <v>317</v>
      </c>
      <c r="F85" s="29">
        <f ca="1">INDEX(F_Outputs_Prep!$B$4:$AI$174,MATCH(F_Outputs!$A85&amp;F_Outputs!$B85,F_Outputs_Prep!$I$4:$I$174,0),MATCH(F_Outputs!F$2,F_Outputs_Prep!$B$4:$AI$4,0))</f>
        <v>34944</v>
      </c>
      <c r="G85" s="29">
        <f ca="1">INDEX(F_Outputs_Prep!$B$4:$AI$174,MATCH(F_Outputs!$A85&amp;F_Outputs!$B85,F_Outputs_Prep!$I$4:$I$174,0),MATCH(F_Outputs!G$2,F_Outputs_Prep!$B$4:$AI$4,0))</f>
        <v>34944</v>
      </c>
      <c r="H85" s="29">
        <f ca="1">INDEX(F_Outputs_Prep!$B$4:$AI$174,MATCH(F_Outputs!$A85&amp;F_Outputs!$B85,F_Outputs_Prep!$I$4:$I$174,0),MATCH(F_Outputs!H$2,F_Outputs_Prep!$B$4:$AI$4,0))</f>
        <v>34944</v>
      </c>
      <c r="I85" s="29">
        <f ca="1">INDEX(F_Outputs_Prep!$B$4:$AI$174,MATCH(F_Outputs!$A85&amp;F_Outputs!$B85,F_Outputs_Prep!$I$4:$I$174,0),MATCH(F_Outputs!I$2,F_Outputs_Prep!$B$4:$AI$4,0))</f>
        <v>34944</v>
      </c>
      <c r="J85" s="29">
        <f ca="1">INDEX(F_Outputs_Prep!$B$4:$AI$174,MATCH(F_Outputs!$A85&amp;F_Outputs!$B85,F_Outputs_Prep!$I$4:$I$174,0),MATCH(F_Outputs!J$2,F_Outputs_Prep!$B$4:$AI$4,0))</f>
        <v>34944</v>
      </c>
      <c r="K85" s="29">
        <f ca="1">INDEX(F_Outputs_Prep!$B$4:$AI$174,MATCH(F_Outputs!$A85&amp;F_Outputs!$B85,F_Outputs_Prep!$I$4:$I$174,0),MATCH(F_Outputs!K$2,F_Outputs_Prep!$B$4:$AI$4,0))</f>
        <v>34944</v>
      </c>
      <c r="L85" s="29">
        <f ca="1">INDEX(F_Outputs_Prep!$B$4:$AI$174,MATCH(F_Outputs!$A85&amp;F_Outputs!$B85,F_Outputs_Prep!$I$4:$I$174,0),MATCH(F_Outputs!L$2,F_Outputs_Prep!$B$4:$AI$4,0))</f>
        <v>34944</v>
      </c>
      <c r="M85" s="29">
        <f ca="1">INDEX(F_Outputs_Prep!$B$4:$AI$174,MATCH(F_Outputs!$A85&amp;F_Outputs!$B85,F_Outputs_Prep!$I$4:$I$174,0),MATCH(F_Outputs!M$2,F_Outputs_Prep!$B$4:$AI$4,0))</f>
        <v>34944</v>
      </c>
      <c r="N85" s="29">
        <f ca="1">INDEX(F_Outputs_Prep!$B$4:$AI$174,MATCH(F_Outputs!$A85&amp;F_Outputs!$B85,F_Outputs_Prep!$I$4:$I$174,0),MATCH(F_Outputs!N$2,F_Outputs_Prep!$B$4:$AI$4,0))</f>
        <v>34944</v>
      </c>
      <c r="O85" s="29">
        <f ca="1">INDEX(F_Outputs_Prep!$B$4:$AI$174,MATCH(F_Outputs!$A85&amp;F_Outputs!$B85,F_Outputs_Prep!$I$4:$I$174,0),MATCH(F_Outputs!O$2,F_Outputs_Prep!$B$4:$AI$4,0))</f>
        <v>34944</v>
      </c>
      <c r="P85" s="29">
        <f ca="1">INDEX(F_Outputs_Prep!$B$4:$AI$174,MATCH(F_Outputs!$A85&amp;F_Outputs!$B85,F_Outputs_Prep!$I$4:$I$174,0),MATCH(F_Outputs!P$2,F_Outputs_Prep!$B$4:$AI$4,0))</f>
        <v>34944</v>
      </c>
      <c r="Q85" s="29">
        <f ca="1">INDEX(F_Outputs_Prep!$B$4:$AI$174,MATCH(F_Outputs!$A85&amp;F_Outputs!$B85,F_Outputs_Prep!$I$4:$I$174,0),MATCH(F_Outputs!Q$2,F_Outputs_Prep!$B$4:$AI$4,0))</f>
        <v>34944</v>
      </c>
      <c r="R85" s="29">
        <f ca="1">INDEX(F_Outputs_Prep!$B$4:$AI$174,MATCH(F_Outputs!$A85&amp;F_Outputs!$B85,F_Outputs_Prep!$I$4:$I$174,0),MATCH(F_Outputs!R$2,F_Outputs_Prep!$B$4:$AI$4,0))</f>
        <v>34944</v>
      </c>
      <c r="S85" s="29">
        <f ca="1">INDEX(F_Outputs_Prep!$B$4:$AI$174,MATCH(F_Outputs!$A85&amp;F_Outputs!$B85,F_Outputs_Prep!$I$4:$I$174,0),MATCH(F_Outputs!S$2,F_Outputs_Prep!$B$4:$AI$4,0))</f>
        <v>34944</v>
      </c>
    </row>
    <row r="86" spans="1:19" ht="15">
      <c r="A86" s="29" t="s">
        <v>119</v>
      </c>
      <c r="B86" s="29" t="s">
        <v>289</v>
      </c>
      <c r="C86" s="21" t="s">
        <v>294</v>
      </c>
      <c r="D86" s="29" t="s">
        <v>83</v>
      </c>
      <c r="E86" s="29" t="s">
        <v>317</v>
      </c>
      <c r="F86" s="29">
        <f ca="1">INDEX(F_Outputs_Prep!$B$4:$AI$174,MATCH(F_Outputs!$A86&amp;F_Outputs!$B86,F_Outputs_Prep!$I$4:$I$174,0),MATCH(F_Outputs!F$2,F_Outputs_Prep!$B$4:$AI$4,0))</f>
        <v>75</v>
      </c>
      <c r="G86" s="29">
        <f ca="1">INDEX(F_Outputs_Prep!$B$4:$AI$174,MATCH(F_Outputs!$A86&amp;F_Outputs!$B86,F_Outputs_Prep!$I$4:$I$174,0),MATCH(F_Outputs!G$2,F_Outputs_Prep!$B$4:$AI$4,0))</f>
        <v>80</v>
      </c>
      <c r="H86" s="29">
        <f ca="1">INDEX(F_Outputs_Prep!$B$4:$AI$174,MATCH(F_Outputs!$A86&amp;F_Outputs!$B86,F_Outputs_Prep!$I$4:$I$174,0),MATCH(F_Outputs!H$2,F_Outputs_Prep!$B$4:$AI$4,0))</f>
        <v>82</v>
      </c>
      <c r="I86" s="29">
        <f ca="1">INDEX(F_Outputs_Prep!$B$4:$AI$174,MATCH(F_Outputs!$A86&amp;F_Outputs!$B86,F_Outputs_Prep!$I$4:$I$174,0),MATCH(F_Outputs!I$2,F_Outputs_Prep!$B$4:$AI$4,0))</f>
        <v>76</v>
      </c>
      <c r="J86" s="29">
        <f ca="1">INDEX(F_Outputs_Prep!$B$4:$AI$174,MATCH(F_Outputs!$A86&amp;F_Outputs!$B86,F_Outputs_Prep!$I$4:$I$174,0),MATCH(F_Outputs!J$2,F_Outputs_Prep!$B$4:$AI$4,0))</f>
        <v>87</v>
      </c>
      <c r="K86" s="29">
        <f ca="1">INDEX(F_Outputs_Prep!$B$4:$AI$174,MATCH(F_Outputs!$A86&amp;F_Outputs!$B86,F_Outputs_Prep!$I$4:$I$174,0),MATCH(F_Outputs!K$2,F_Outputs_Prep!$B$4:$AI$4,0))</f>
        <v>72</v>
      </c>
      <c r="L86" s="29">
        <f ca="1">INDEX(F_Outputs_Prep!$B$4:$AI$174,MATCH(F_Outputs!$A86&amp;F_Outputs!$B86,F_Outputs_Prep!$I$4:$I$174,0),MATCH(F_Outputs!L$2,F_Outputs_Prep!$B$4:$AI$4,0))</f>
        <v>110</v>
      </c>
      <c r="M86" s="29">
        <f ca="1">INDEX(F_Outputs_Prep!$B$4:$AI$174,MATCH(F_Outputs!$A86&amp;F_Outputs!$B86,F_Outputs_Prep!$I$4:$I$174,0),MATCH(F_Outputs!M$2,F_Outputs_Prep!$B$4:$AI$4,0))</f>
        <v>126</v>
      </c>
      <c r="N86" s="29">
        <f ca="1">INDEX(F_Outputs_Prep!$B$4:$AI$174,MATCH(F_Outputs!$A86&amp;F_Outputs!$B86,F_Outputs_Prep!$I$4:$I$174,0),MATCH(F_Outputs!N$2,F_Outputs_Prep!$B$4:$AI$4,0))</f>
        <v>124</v>
      </c>
      <c r="O86" s="29">
        <f ca="1">INDEX(F_Outputs_Prep!$B$4:$AI$174,MATCH(F_Outputs!$A86&amp;F_Outputs!$B86,F_Outputs_Prep!$I$4:$I$174,0),MATCH(F_Outputs!O$2,F_Outputs_Prep!$B$4:$AI$4,0))</f>
        <v>109</v>
      </c>
      <c r="P86" s="29">
        <f ca="1">INDEX(F_Outputs_Prep!$B$4:$AI$174,MATCH(F_Outputs!$A86&amp;F_Outputs!$B86,F_Outputs_Prep!$I$4:$I$174,0),MATCH(F_Outputs!P$2,F_Outputs_Prep!$B$4:$AI$4,0))</f>
        <v>94</v>
      </c>
      <c r="Q86" s="29">
        <f ca="1">INDEX(F_Outputs_Prep!$B$4:$AI$174,MATCH(F_Outputs!$A86&amp;F_Outputs!$B86,F_Outputs_Prep!$I$4:$I$174,0),MATCH(F_Outputs!Q$2,F_Outputs_Prep!$B$4:$AI$4,0))</f>
        <v>79</v>
      </c>
      <c r="R86" s="29">
        <f ca="1">INDEX(F_Outputs_Prep!$B$4:$AI$174,MATCH(F_Outputs!$A86&amp;F_Outputs!$B86,F_Outputs_Prep!$I$4:$I$174,0),MATCH(F_Outputs!R$2,F_Outputs_Prep!$B$4:$AI$4,0))</f>
        <v>63</v>
      </c>
      <c r="S86" s="29">
        <f ca="1">INDEX(F_Outputs_Prep!$B$4:$AI$174,MATCH(F_Outputs!$A86&amp;F_Outputs!$B86,F_Outputs_Prep!$I$4:$I$174,0),MATCH(F_Outputs!S$2,F_Outputs_Prep!$B$4:$AI$4,0))</f>
        <v>48</v>
      </c>
    </row>
    <row r="87" spans="1:19" ht="15">
      <c r="A87" s="29" t="s">
        <v>119</v>
      </c>
      <c r="B87" s="29" t="s">
        <v>182</v>
      </c>
      <c r="C87" s="21" t="s">
        <v>295</v>
      </c>
      <c r="D87" s="29"/>
      <c r="E87" s="29"/>
      <c r="F87" s="29" t="str">
        <f ca="1">INDEX(F_Outputs_Prep!$B$4:$AI$174,MATCH(F_Outputs!$A87&amp;F_Outputs!$B87,F_Outputs_Prep!$I$4:$I$174,0),MATCH(F_Outputs!F$2,F_Outputs_Prep!$B$4:$AI$4,0))</f>
        <v>##BLANK</v>
      </c>
      <c r="G87" s="29" t="str">
        <f ca="1">INDEX(F_Outputs_Prep!$B$4:$AI$174,MATCH(F_Outputs!$A87&amp;F_Outputs!$B87,F_Outputs_Prep!$I$4:$I$174,0),MATCH(F_Outputs!G$2,F_Outputs_Prep!$B$4:$AI$4,0))</f>
        <v>##BLANK</v>
      </c>
      <c r="H87" s="29" t="str">
        <f ca="1">INDEX(F_Outputs_Prep!$B$4:$AI$174,MATCH(F_Outputs!$A87&amp;F_Outputs!$B87,F_Outputs_Prep!$I$4:$I$174,0),MATCH(F_Outputs!H$2,F_Outputs_Prep!$B$4:$AI$4,0))</f>
        <v>##BLANK</v>
      </c>
      <c r="I87" s="29" t="str">
        <f ca="1">INDEX(F_Outputs_Prep!$B$4:$AI$174,MATCH(F_Outputs!$A87&amp;F_Outputs!$B87,F_Outputs_Prep!$I$4:$I$174,0),MATCH(F_Outputs!I$2,F_Outputs_Prep!$B$4:$AI$4,0))</f>
        <v>##BLANK</v>
      </c>
      <c r="J87" s="29" t="str">
        <f ca="1">INDEX(F_Outputs_Prep!$B$4:$AI$174,MATCH(F_Outputs!$A87&amp;F_Outputs!$B87,F_Outputs_Prep!$I$4:$I$174,0),MATCH(F_Outputs!J$2,F_Outputs_Prep!$B$4:$AI$4,0))</f>
        <v>##BLANK</v>
      </c>
      <c r="K87" s="29" t="str">
        <f ca="1">INDEX(F_Outputs_Prep!$B$4:$AI$174,MATCH(F_Outputs!$A87&amp;F_Outputs!$B87,F_Outputs_Prep!$I$4:$I$174,0),MATCH(F_Outputs!K$2,F_Outputs_Prep!$B$4:$AI$4,0))</f>
        <v>##BLANK</v>
      </c>
      <c r="L87" s="29" t="str">
        <f ca="1">INDEX(F_Outputs_Prep!$B$4:$AI$174,MATCH(F_Outputs!$A87&amp;F_Outputs!$B87,F_Outputs_Prep!$I$4:$I$174,0),MATCH(F_Outputs!L$2,F_Outputs_Prep!$B$4:$AI$4,0))</f>
        <v>##BLANK</v>
      </c>
      <c r="M87" s="29" t="str">
        <f ca="1">INDEX(F_Outputs_Prep!$B$4:$AI$174,MATCH(F_Outputs!$A87&amp;F_Outputs!$B87,F_Outputs_Prep!$I$4:$I$174,0),MATCH(F_Outputs!M$2,F_Outputs_Prep!$B$4:$AI$4,0))</f>
        <v>##BLANK</v>
      </c>
      <c r="N87" s="98">
        <f ca="1">INDEX(F_Outputs_Prep!$B$4:$AI$174,MATCH(F_Outputs!$A87&amp;F_Outputs!$B87,F_Outputs_Prep!$I$4:$I$174,0),MATCH(F_Outputs!N$2,F_Outputs_Prep!$B$4:$AI$4,0))</f>
        <v>29.19</v>
      </c>
      <c r="O87" s="98">
        <f ca="1">INDEX(F_Outputs_Prep!$B$4:$AI$174,MATCH(F_Outputs!$A87&amp;F_Outputs!$B87,F_Outputs_Prep!$I$4:$I$174,0),MATCH(F_Outputs!O$2,F_Outputs_Prep!$B$4:$AI$4,0))</f>
        <v>27.44</v>
      </c>
      <c r="P87" s="98">
        <f ca="1">INDEX(F_Outputs_Prep!$B$4:$AI$174,MATCH(F_Outputs!$A87&amp;F_Outputs!$B87,F_Outputs_Prep!$I$4:$I$174,0),MATCH(F_Outputs!P$2,F_Outputs_Prep!$B$4:$AI$4,0))</f>
        <v>25.69</v>
      </c>
      <c r="Q87" s="98">
        <f ca="1">INDEX(F_Outputs_Prep!$B$4:$AI$174,MATCH(F_Outputs!$A87&amp;F_Outputs!$B87,F_Outputs_Prep!$I$4:$I$174,0),MATCH(F_Outputs!Q$2,F_Outputs_Prep!$B$4:$AI$4,0))</f>
        <v>23.93</v>
      </c>
      <c r="R87" s="98">
        <f ca="1">INDEX(F_Outputs_Prep!$B$4:$AI$174,MATCH(F_Outputs!$A87&amp;F_Outputs!$B87,F_Outputs_Prep!$I$4:$I$174,0),MATCH(F_Outputs!R$2,F_Outputs_Prep!$B$4:$AI$4,0))</f>
        <v>22.18</v>
      </c>
      <c r="S87" s="98">
        <f ca="1">INDEX(F_Outputs_Prep!$B$4:$AI$174,MATCH(F_Outputs!$A87&amp;F_Outputs!$B87,F_Outputs_Prep!$I$4:$I$174,0),MATCH(F_Outputs!S$2,F_Outputs_Prep!$B$4:$AI$4,0))</f>
        <v>20.43</v>
      </c>
    </row>
    <row r="88" spans="1:19" ht="15">
      <c r="A88" s="29" t="s">
        <v>119</v>
      </c>
      <c r="B88" s="29" t="s">
        <v>180</v>
      </c>
      <c r="C88" s="21" t="s">
        <v>296</v>
      </c>
      <c r="D88" s="29"/>
      <c r="E88" s="29"/>
      <c r="F88" s="29" t="str">
        <f ca="1">INDEX(F_Outputs_Prep!$B$4:$AI$174,MATCH(F_Outputs!$A88&amp;F_Outputs!$B88,F_Outputs_Prep!$I$4:$I$174,0),MATCH(F_Outputs!F$2,F_Outputs_Prep!$B$4:$AI$4,0))</f>
        <v>##BLANK</v>
      </c>
      <c r="G88" s="29" t="str">
        <f ca="1">INDEX(F_Outputs_Prep!$B$4:$AI$174,MATCH(F_Outputs!$A88&amp;F_Outputs!$B88,F_Outputs_Prep!$I$4:$I$174,0),MATCH(F_Outputs!G$2,F_Outputs_Prep!$B$4:$AI$4,0))</f>
        <v>##BLANK</v>
      </c>
      <c r="H88" s="29" t="str">
        <f ca="1">INDEX(F_Outputs_Prep!$B$4:$AI$174,MATCH(F_Outputs!$A88&amp;F_Outputs!$B88,F_Outputs_Prep!$I$4:$I$174,0),MATCH(F_Outputs!H$2,F_Outputs_Prep!$B$4:$AI$4,0))</f>
        <v>##BLANK</v>
      </c>
      <c r="I88" s="29" t="str">
        <f ca="1">INDEX(F_Outputs_Prep!$B$4:$AI$174,MATCH(F_Outputs!$A88&amp;F_Outputs!$B88,F_Outputs_Prep!$I$4:$I$174,0),MATCH(F_Outputs!I$2,F_Outputs_Prep!$B$4:$AI$4,0))</f>
        <v>##BLANK</v>
      </c>
      <c r="J88" s="29" t="str">
        <f ca="1">INDEX(F_Outputs_Prep!$B$4:$AI$174,MATCH(F_Outputs!$A88&amp;F_Outputs!$B88,F_Outputs_Prep!$I$4:$I$174,0),MATCH(F_Outputs!J$2,F_Outputs_Prep!$B$4:$AI$4,0))</f>
        <v>##BLANK</v>
      </c>
      <c r="K88" s="29" t="str">
        <f ca="1">INDEX(F_Outputs_Prep!$B$4:$AI$174,MATCH(F_Outputs!$A88&amp;F_Outputs!$B88,F_Outputs_Prep!$I$4:$I$174,0),MATCH(F_Outputs!K$2,F_Outputs_Prep!$B$4:$AI$4,0))</f>
        <v>##BLANK</v>
      </c>
      <c r="L88" s="29" t="str">
        <f ca="1">INDEX(F_Outputs_Prep!$B$4:$AI$174,MATCH(F_Outputs!$A88&amp;F_Outputs!$B88,F_Outputs_Prep!$I$4:$I$174,0),MATCH(F_Outputs!L$2,F_Outputs_Prep!$B$4:$AI$4,0))</f>
        <v>##BLANK</v>
      </c>
      <c r="M88" s="29" t="str">
        <f ca="1">INDEX(F_Outputs_Prep!$B$4:$AI$174,MATCH(F_Outputs!$A88&amp;F_Outputs!$B88,F_Outputs_Prep!$I$4:$I$174,0),MATCH(F_Outputs!M$2,F_Outputs_Prep!$B$4:$AI$4,0))</f>
        <v>##BLANK</v>
      </c>
      <c r="N88" s="29">
        <f ca="1">INDEX(F_Outputs_Prep!$B$4:$AI$174,MATCH(F_Outputs!$A88&amp;F_Outputs!$B88,F_Outputs_Prep!$I$4:$I$174,0),MATCH(F_Outputs!N$2,F_Outputs_Prep!$B$4:$AI$4,0))</f>
        <v>34944</v>
      </c>
      <c r="O88" s="29">
        <f ca="1">INDEX(F_Outputs_Prep!$B$4:$AI$174,MATCH(F_Outputs!$A88&amp;F_Outputs!$B88,F_Outputs_Prep!$I$4:$I$174,0),MATCH(F_Outputs!O$2,F_Outputs_Prep!$B$4:$AI$4,0))</f>
        <v>34944</v>
      </c>
      <c r="P88" s="29">
        <f ca="1">INDEX(F_Outputs_Prep!$B$4:$AI$174,MATCH(F_Outputs!$A88&amp;F_Outputs!$B88,F_Outputs_Prep!$I$4:$I$174,0),MATCH(F_Outputs!P$2,F_Outputs_Prep!$B$4:$AI$4,0))</f>
        <v>34944</v>
      </c>
      <c r="Q88" s="29">
        <f ca="1">INDEX(F_Outputs_Prep!$B$4:$AI$174,MATCH(F_Outputs!$A88&amp;F_Outputs!$B88,F_Outputs_Prep!$I$4:$I$174,0),MATCH(F_Outputs!Q$2,F_Outputs_Prep!$B$4:$AI$4,0))</f>
        <v>34944</v>
      </c>
      <c r="R88" s="29">
        <f ca="1">INDEX(F_Outputs_Prep!$B$4:$AI$174,MATCH(F_Outputs!$A88&amp;F_Outputs!$B88,F_Outputs_Prep!$I$4:$I$174,0),MATCH(F_Outputs!R$2,F_Outputs_Prep!$B$4:$AI$4,0))</f>
        <v>34944</v>
      </c>
      <c r="S88" s="29">
        <f ca="1">INDEX(F_Outputs_Prep!$B$4:$AI$174,MATCH(F_Outputs!$A88&amp;F_Outputs!$B88,F_Outputs_Prep!$I$4:$I$174,0),MATCH(F_Outputs!S$2,F_Outputs_Prep!$B$4:$AI$4,0))</f>
        <v>34944</v>
      </c>
    </row>
    <row r="89" spans="1:19" ht="15">
      <c r="A89" s="29" t="s">
        <v>119</v>
      </c>
      <c r="B89" s="29" t="s">
        <v>108</v>
      </c>
      <c r="C89" s="21" t="s">
        <v>297</v>
      </c>
      <c r="D89" s="29"/>
      <c r="E89" s="29"/>
      <c r="F89" s="29" t="str">
        <f ca="1">INDEX(F_Outputs_Prep!$B$4:$AI$174,MATCH(F_Outputs!$A89&amp;F_Outputs!$B89,F_Outputs_Prep!$I$4:$I$174,0),MATCH(F_Outputs!F$2,F_Outputs_Prep!$B$4:$AI$4,0))</f>
        <v>##BLANK</v>
      </c>
      <c r="G89" s="29" t="str">
        <f ca="1">INDEX(F_Outputs_Prep!$B$4:$AI$174,MATCH(F_Outputs!$A89&amp;F_Outputs!$B89,F_Outputs_Prep!$I$4:$I$174,0),MATCH(F_Outputs!G$2,F_Outputs_Prep!$B$4:$AI$4,0))</f>
        <v>##BLANK</v>
      </c>
      <c r="H89" s="29" t="str">
        <f ca="1">INDEX(F_Outputs_Prep!$B$4:$AI$174,MATCH(F_Outputs!$A89&amp;F_Outputs!$B89,F_Outputs_Prep!$I$4:$I$174,0),MATCH(F_Outputs!H$2,F_Outputs_Prep!$B$4:$AI$4,0))</f>
        <v>##BLANK</v>
      </c>
      <c r="I89" s="29" t="str">
        <f ca="1">INDEX(F_Outputs_Prep!$B$4:$AI$174,MATCH(F_Outputs!$A89&amp;F_Outputs!$B89,F_Outputs_Prep!$I$4:$I$174,0),MATCH(F_Outputs!I$2,F_Outputs_Prep!$B$4:$AI$4,0))</f>
        <v>##BLANK</v>
      </c>
      <c r="J89" s="29" t="str">
        <f ca="1">INDEX(F_Outputs_Prep!$B$4:$AI$174,MATCH(F_Outputs!$A89&amp;F_Outputs!$B89,F_Outputs_Prep!$I$4:$I$174,0),MATCH(F_Outputs!J$2,F_Outputs_Prep!$B$4:$AI$4,0))</f>
        <v>##BLANK</v>
      </c>
      <c r="K89" s="29" t="str">
        <f ca="1">INDEX(F_Outputs_Prep!$B$4:$AI$174,MATCH(F_Outputs!$A89&amp;F_Outputs!$B89,F_Outputs_Prep!$I$4:$I$174,0),MATCH(F_Outputs!K$2,F_Outputs_Prep!$B$4:$AI$4,0))</f>
        <v>##BLANK</v>
      </c>
      <c r="L89" s="29" t="str">
        <f ca="1">INDEX(F_Outputs_Prep!$B$4:$AI$174,MATCH(F_Outputs!$A89&amp;F_Outputs!$B89,F_Outputs_Prep!$I$4:$I$174,0),MATCH(F_Outputs!L$2,F_Outputs_Prep!$B$4:$AI$4,0))</f>
        <v>##BLANK</v>
      </c>
      <c r="M89" s="29" t="str">
        <f ca="1">INDEX(F_Outputs_Prep!$B$4:$AI$174,MATCH(F_Outputs!$A89&amp;F_Outputs!$B89,F_Outputs_Prep!$I$4:$I$174,0),MATCH(F_Outputs!M$2,F_Outputs_Prep!$B$4:$AI$4,0))</f>
        <v>##BLANK</v>
      </c>
      <c r="N89" s="29">
        <f ca="1">INDEX(F_Outputs_Prep!$B$4:$AI$174,MATCH(F_Outputs!$A89&amp;F_Outputs!$B89,F_Outputs_Prep!$I$4:$I$174,0),MATCH(F_Outputs!N$2,F_Outputs_Prep!$B$4:$AI$4,0))</f>
        <v>102</v>
      </c>
      <c r="O89" s="29">
        <f ca="1">INDEX(F_Outputs_Prep!$B$4:$AI$174,MATCH(F_Outputs!$A89&amp;F_Outputs!$B89,F_Outputs_Prep!$I$4:$I$174,0),MATCH(F_Outputs!O$2,F_Outputs_Prep!$B$4:$AI$4,0))</f>
        <v>96</v>
      </c>
      <c r="P89" s="29">
        <f ca="1">INDEX(F_Outputs_Prep!$B$4:$AI$174,MATCH(F_Outputs!$A89&amp;F_Outputs!$B89,F_Outputs_Prep!$I$4:$I$174,0),MATCH(F_Outputs!P$2,F_Outputs_Prep!$B$4:$AI$4,0))</f>
        <v>90</v>
      </c>
      <c r="Q89" s="29">
        <f ca="1">INDEX(F_Outputs_Prep!$B$4:$AI$174,MATCH(F_Outputs!$A89&amp;F_Outputs!$B89,F_Outputs_Prep!$I$4:$I$174,0),MATCH(F_Outputs!Q$2,F_Outputs_Prep!$B$4:$AI$4,0))</f>
        <v>84</v>
      </c>
      <c r="R89" s="29">
        <f ca="1">INDEX(F_Outputs_Prep!$B$4:$AI$174,MATCH(F_Outputs!$A89&amp;F_Outputs!$B89,F_Outputs_Prep!$I$4:$I$174,0),MATCH(F_Outputs!R$2,F_Outputs_Prep!$B$4:$AI$4,0))</f>
        <v>78</v>
      </c>
      <c r="S89" s="29">
        <f ca="1">INDEX(F_Outputs_Prep!$B$4:$AI$174,MATCH(F_Outputs!$A89&amp;F_Outputs!$B89,F_Outputs_Prep!$I$4:$I$174,0),MATCH(F_Outputs!S$2,F_Outputs_Prep!$B$4:$AI$4,0))</f>
        <v>71</v>
      </c>
    </row>
    <row r="90" spans="1:19">
      <c r="A90" s="29" t="s">
        <v>119</v>
      </c>
      <c r="B90" s="31" t="s">
        <v>298</v>
      </c>
      <c r="C90" s="29" t="s">
        <v>299</v>
      </c>
      <c r="D90" s="29" t="s">
        <v>300</v>
      </c>
      <c r="E90" s="29" t="s">
        <v>317</v>
      </c>
      <c r="F90" s="29" t="str">
        <f ca="1">INDEX(F_Outputs_Prep!$B$4:$AI$174,MATCH(F_Outputs!$A90&amp;F_Outputs!$B90,F_Outputs_Prep!$I$4:$I$174,0),MATCH(F_Outputs!F$2,F_Outputs_Prep!$B$4:$AI$4,0))</f>
        <v>[…]07/04/2026 09:48:12</v>
      </c>
      <c r="G90" s="29" t="str">
        <f ca="1">INDEX(F_Outputs_Prep!$B$4:$AI$174,MATCH(F_Outputs!$A90&amp;F_Outputs!$B90,F_Outputs_Prep!$I$4:$I$174,0),MATCH(F_Outputs!G$2,F_Outputs_Prep!$B$4:$AI$4,0))</f>
        <v>[…]07/04/2026 09:48:12</v>
      </c>
      <c r="H90" s="29" t="str">
        <f ca="1">INDEX(F_Outputs_Prep!$B$4:$AI$174,MATCH(F_Outputs!$A90&amp;F_Outputs!$B90,F_Outputs_Prep!$I$4:$I$174,0),MATCH(F_Outputs!H$2,F_Outputs_Prep!$B$4:$AI$4,0))</f>
        <v>[…]07/04/2026 09:48:12</v>
      </c>
      <c r="I90" s="29" t="str">
        <f ca="1">INDEX(F_Outputs_Prep!$B$4:$AI$174,MATCH(F_Outputs!$A90&amp;F_Outputs!$B90,F_Outputs_Prep!$I$4:$I$174,0),MATCH(F_Outputs!I$2,F_Outputs_Prep!$B$4:$AI$4,0))</f>
        <v>[…]07/04/2026 09:48:12</v>
      </c>
      <c r="J90" s="29" t="str">
        <f ca="1">INDEX(F_Outputs_Prep!$B$4:$AI$174,MATCH(F_Outputs!$A90&amp;F_Outputs!$B90,F_Outputs_Prep!$I$4:$I$174,0),MATCH(F_Outputs!J$2,F_Outputs_Prep!$B$4:$AI$4,0))</f>
        <v>[…]07/04/2026 09:48:12</v>
      </c>
      <c r="K90" s="29" t="str">
        <f ca="1">INDEX(F_Outputs_Prep!$B$4:$AI$174,MATCH(F_Outputs!$A90&amp;F_Outputs!$B90,F_Outputs_Prep!$I$4:$I$174,0),MATCH(F_Outputs!K$2,F_Outputs_Prep!$B$4:$AI$4,0))</f>
        <v>[…]07/04/2026 09:48:12</v>
      </c>
      <c r="L90" s="29" t="str">
        <f ca="1">INDEX(F_Outputs_Prep!$B$4:$AI$174,MATCH(F_Outputs!$A90&amp;F_Outputs!$B90,F_Outputs_Prep!$I$4:$I$174,0),MATCH(F_Outputs!L$2,F_Outputs_Prep!$B$4:$AI$4,0))</f>
        <v>[…]07/04/2026 09:48:12</v>
      </c>
      <c r="M90" s="29" t="str">
        <f ca="1">INDEX(F_Outputs_Prep!$B$4:$AI$174,MATCH(F_Outputs!$A90&amp;F_Outputs!$B90,F_Outputs_Prep!$I$4:$I$174,0),MATCH(F_Outputs!M$2,F_Outputs_Prep!$B$4:$AI$4,0))</f>
        <v>[…]07/04/2026 09:48:12</v>
      </c>
      <c r="N90" s="29" t="str">
        <f ca="1">INDEX(F_Outputs_Prep!$B$4:$AI$174,MATCH(F_Outputs!$A90&amp;F_Outputs!$B90,F_Outputs_Prep!$I$4:$I$174,0),MATCH(F_Outputs!N$2,F_Outputs_Prep!$B$4:$AI$4,0))</f>
        <v>[…]07/04/2026 09:48:12</v>
      </c>
      <c r="O90" s="29" t="str">
        <f ca="1">INDEX(F_Outputs_Prep!$B$4:$AI$174,MATCH(F_Outputs!$A90&amp;F_Outputs!$B90,F_Outputs_Prep!$I$4:$I$174,0),MATCH(F_Outputs!O$2,F_Outputs_Prep!$B$4:$AI$4,0))</f>
        <v>[…]07/04/2026 09:48:12</v>
      </c>
      <c r="P90" s="29" t="str">
        <f ca="1">INDEX(F_Outputs_Prep!$B$4:$AI$174,MATCH(F_Outputs!$A90&amp;F_Outputs!$B90,F_Outputs_Prep!$I$4:$I$174,0),MATCH(F_Outputs!P$2,F_Outputs_Prep!$B$4:$AI$4,0))</f>
        <v>[…]07/04/2026 09:48:12</v>
      </c>
      <c r="Q90" s="29" t="str">
        <f ca="1">INDEX(F_Outputs_Prep!$B$4:$AI$174,MATCH(F_Outputs!$A90&amp;F_Outputs!$B90,F_Outputs_Prep!$I$4:$I$174,0),MATCH(F_Outputs!Q$2,F_Outputs_Prep!$B$4:$AI$4,0))</f>
        <v>[…]07/04/2026 09:48:12</v>
      </c>
      <c r="R90" s="29" t="str">
        <f ca="1">INDEX(F_Outputs_Prep!$B$4:$AI$174,MATCH(F_Outputs!$A90&amp;F_Outputs!$B90,F_Outputs_Prep!$I$4:$I$174,0),MATCH(F_Outputs!R$2,F_Outputs_Prep!$B$4:$AI$4,0))</f>
        <v>[…]07/04/2026 09:48:12</v>
      </c>
      <c r="S90" s="29" t="str">
        <f ca="1">INDEX(F_Outputs_Prep!$B$4:$AI$174,MATCH(F_Outputs!$A90&amp;F_Outputs!$B90,F_Outputs_Prep!$I$4:$I$174,0),MATCH(F_Outputs!S$2,F_Outputs_Prep!$B$4:$AI$4,0))</f>
        <v>[…]07/04/2026 09:48:12</v>
      </c>
    </row>
    <row r="91" spans="1:19">
      <c r="A91" s="29" t="s">
        <v>119</v>
      </c>
      <c r="B91" s="31" t="s">
        <v>301</v>
      </c>
      <c r="C91" s="29" t="s">
        <v>302</v>
      </c>
      <c r="D91" s="29" t="s">
        <v>300</v>
      </c>
      <c r="E91" s="29" t="s">
        <v>317</v>
      </c>
      <c r="F91" s="29" t="e">
        <f ca="1">INDEX(F_Outputs_Prep!$B$4:$AI$174,MATCH(F_Outputs!$A91&amp;F_Outputs!$B91,F_Outputs_Prep!$I$4:$I$174,0),MATCH(F_Outputs!F$2,F_Outputs_Prep!$B$4:$AI$4,0))</f>
        <v>#VALUE!</v>
      </c>
      <c r="G91" s="29" t="e">
        <f ca="1">INDEX(F_Outputs_Prep!$B$4:$AI$174,MATCH(F_Outputs!$A91&amp;F_Outputs!$B91,F_Outputs_Prep!$I$4:$I$174,0),MATCH(F_Outputs!G$2,F_Outputs_Prep!$B$4:$AI$4,0))</f>
        <v>#VALUE!</v>
      </c>
      <c r="H91" s="29" t="e">
        <f ca="1">INDEX(F_Outputs_Prep!$B$4:$AI$174,MATCH(F_Outputs!$A91&amp;F_Outputs!$B91,F_Outputs_Prep!$I$4:$I$174,0),MATCH(F_Outputs!H$2,F_Outputs_Prep!$B$4:$AI$4,0))</f>
        <v>#VALUE!</v>
      </c>
      <c r="I91" s="29" t="e">
        <f ca="1">INDEX(F_Outputs_Prep!$B$4:$AI$174,MATCH(F_Outputs!$A91&amp;F_Outputs!$B91,F_Outputs_Prep!$I$4:$I$174,0),MATCH(F_Outputs!I$2,F_Outputs_Prep!$B$4:$AI$4,0))</f>
        <v>#VALUE!</v>
      </c>
      <c r="J91" s="29" t="e">
        <f ca="1">INDEX(F_Outputs_Prep!$B$4:$AI$174,MATCH(F_Outputs!$A91&amp;F_Outputs!$B91,F_Outputs_Prep!$I$4:$I$174,0),MATCH(F_Outputs!J$2,F_Outputs_Prep!$B$4:$AI$4,0))</f>
        <v>#VALUE!</v>
      </c>
      <c r="K91" s="29" t="e">
        <f ca="1">INDEX(F_Outputs_Prep!$B$4:$AI$174,MATCH(F_Outputs!$A91&amp;F_Outputs!$B91,F_Outputs_Prep!$I$4:$I$174,0),MATCH(F_Outputs!K$2,F_Outputs_Prep!$B$4:$AI$4,0))</f>
        <v>#VALUE!</v>
      </c>
      <c r="L91" s="29" t="e">
        <f ca="1">INDEX(F_Outputs_Prep!$B$4:$AI$174,MATCH(F_Outputs!$A91&amp;F_Outputs!$B91,F_Outputs_Prep!$I$4:$I$174,0),MATCH(F_Outputs!L$2,F_Outputs_Prep!$B$4:$AI$4,0))</f>
        <v>#VALUE!</v>
      </c>
      <c r="M91" s="29" t="e">
        <f ca="1">INDEX(F_Outputs_Prep!$B$4:$AI$174,MATCH(F_Outputs!$A91&amp;F_Outputs!$B91,F_Outputs_Prep!$I$4:$I$174,0),MATCH(F_Outputs!M$2,F_Outputs_Prep!$B$4:$AI$4,0))</f>
        <v>#VALUE!</v>
      </c>
      <c r="N91" s="29" t="e">
        <f ca="1">INDEX(F_Outputs_Prep!$B$4:$AI$174,MATCH(F_Outputs!$A91&amp;F_Outputs!$B91,F_Outputs_Prep!$I$4:$I$174,0),MATCH(F_Outputs!N$2,F_Outputs_Prep!$B$4:$AI$4,0))</f>
        <v>#VALUE!</v>
      </c>
      <c r="O91" s="29" t="e">
        <f ca="1">INDEX(F_Outputs_Prep!$B$4:$AI$174,MATCH(F_Outputs!$A91&amp;F_Outputs!$B91,F_Outputs_Prep!$I$4:$I$174,0),MATCH(F_Outputs!O$2,F_Outputs_Prep!$B$4:$AI$4,0))</f>
        <v>#VALUE!</v>
      </c>
      <c r="P91" s="29" t="e">
        <f ca="1">INDEX(F_Outputs_Prep!$B$4:$AI$174,MATCH(F_Outputs!$A91&amp;F_Outputs!$B91,F_Outputs_Prep!$I$4:$I$174,0),MATCH(F_Outputs!P$2,F_Outputs_Prep!$B$4:$AI$4,0))</f>
        <v>#VALUE!</v>
      </c>
      <c r="Q91" s="29" t="e">
        <f ca="1">INDEX(F_Outputs_Prep!$B$4:$AI$174,MATCH(F_Outputs!$A91&amp;F_Outputs!$B91,F_Outputs_Prep!$I$4:$I$174,0),MATCH(F_Outputs!Q$2,F_Outputs_Prep!$B$4:$AI$4,0))</f>
        <v>#VALUE!</v>
      </c>
      <c r="R91" s="29" t="e">
        <f ca="1">INDEX(F_Outputs_Prep!$B$4:$AI$174,MATCH(F_Outputs!$A91&amp;F_Outputs!$B91,F_Outputs_Prep!$I$4:$I$174,0),MATCH(F_Outputs!R$2,F_Outputs_Prep!$B$4:$AI$4,0))</f>
        <v>#VALUE!</v>
      </c>
      <c r="S91" s="29" t="e">
        <f ca="1">INDEX(F_Outputs_Prep!$B$4:$AI$174,MATCH(F_Outputs!$A91&amp;F_Outputs!$B91,F_Outputs_Prep!$I$4:$I$174,0),MATCH(F_Outputs!S$2,F_Outputs_Prep!$B$4:$AI$4,0))</f>
        <v>#VALUE!</v>
      </c>
    </row>
    <row r="92" spans="1:19">
      <c r="A92" s="29" t="s">
        <v>119</v>
      </c>
      <c r="B92" s="31" t="s">
        <v>303</v>
      </c>
      <c r="C92" s="29" t="s">
        <v>304</v>
      </c>
      <c r="D92" s="29" t="s">
        <v>300</v>
      </c>
      <c r="E92" s="29" t="s">
        <v>317</v>
      </c>
      <c r="F92" s="29" t="str">
        <f ca="1">INDEX(F_Outputs_Prep!$B$4:$AI$174,MATCH(F_Outputs!$A92&amp;F_Outputs!$B92,F_Outputs_Prep!$I$4:$I$174,0),MATCH(F_Outputs!F$2,F_Outputs_Prep!$B$4:$AI$4,0))</f>
        <v>NA</v>
      </c>
      <c r="G92" s="29" t="str">
        <f ca="1">INDEX(F_Outputs_Prep!$B$4:$AI$174,MATCH(F_Outputs!$A92&amp;F_Outputs!$B92,F_Outputs_Prep!$I$4:$I$174,0),MATCH(F_Outputs!G$2,F_Outputs_Prep!$B$4:$AI$4,0))</f>
        <v>NA</v>
      </c>
      <c r="H92" s="29" t="str">
        <f ca="1">INDEX(F_Outputs_Prep!$B$4:$AI$174,MATCH(F_Outputs!$A92&amp;F_Outputs!$B92,F_Outputs_Prep!$I$4:$I$174,0),MATCH(F_Outputs!H$2,F_Outputs_Prep!$B$4:$AI$4,0))</f>
        <v>NA</v>
      </c>
      <c r="I92" s="29" t="str">
        <f ca="1">INDEX(F_Outputs_Prep!$B$4:$AI$174,MATCH(F_Outputs!$A92&amp;F_Outputs!$B92,F_Outputs_Prep!$I$4:$I$174,0),MATCH(F_Outputs!I$2,F_Outputs_Prep!$B$4:$AI$4,0))</f>
        <v>NA</v>
      </c>
      <c r="J92" s="29" t="str">
        <f ca="1">INDEX(F_Outputs_Prep!$B$4:$AI$174,MATCH(F_Outputs!$A92&amp;F_Outputs!$B92,F_Outputs_Prep!$I$4:$I$174,0),MATCH(F_Outputs!J$2,F_Outputs_Prep!$B$4:$AI$4,0))</f>
        <v>NA</v>
      </c>
      <c r="K92" s="29" t="str">
        <f ca="1">INDEX(F_Outputs_Prep!$B$4:$AI$174,MATCH(F_Outputs!$A92&amp;F_Outputs!$B92,F_Outputs_Prep!$I$4:$I$174,0),MATCH(F_Outputs!K$2,F_Outputs_Prep!$B$4:$AI$4,0))</f>
        <v>NA</v>
      </c>
      <c r="L92" s="29" t="str">
        <f ca="1">INDEX(F_Outputs_Prep!$B$4:$AI$174,MATCH(F_Outputs!$A92&amp;F_Outputs!$B92,F_Outputs_Prep!$I$4:$I$174,0),MATCH(F_Outputs!L$2,F_Outputs_Prep!$B$4:$AI$4,0))</f>
        <v>NA</v>
      </c>
      <c r="M92" s="29" t="str">
        <f ca="1">INDEX(F_Outputs_Prep!$B$4:$AI$174,MATCH(F_Outputs!$A92&amp;F_Outputs!$B92,F_Outputs_Prep!$I$4:$I$174,0),MATCH(F_Outputs!M$2,F_Outputs_Prep!$B$4:$AI$4,0))</f>
        <v>NA</v>
      </c>
      <c r="N92" s="29" t="str">
        <f ca="1">INDEX(F_Outputs_Prep!$B$4:$AI$174,MATCH(F_Outputs!$A92&amp;F_Outputs!$B92,F_Outputs_Prep!$I$4:$I$174,0),MATCH(F_Outputs!N$2,F_Outputs_Prep!$B$4:$AI$4,0))</f>
        <v>NA</v>
      </c>
      <c r="O92" s="29" t="str">
        <f ca="1">INDEX(F_Outputs_Prep!$B$4:$AI$174,MATCH(F_Outputs!$A92&amp;F_Outputs!$B92,F_Outputs_Prep!$I$4:$I$174,0),MATCH(F_Outputs!O$2,F_Outputs_Prep!$B$4:$AI$4,0))</f>
        <v>NA</v>
      </c>
      <c r="P92" s="29" t="str">
        <f ca="1">INDEX(F_Outputs_Prep!$B$4:$AI$174,MATCH(F_Outputs!$A92&amp;F_Outputs!$B92,F_Outputs_Prep!$I$4:$I$174,0),MATCH(F_Outputs!P$2,F_Outputs_Prep!$B$4:$AI$4,0))</f>
        <v>NA</v>
      </c>
      <c r="Q92" s="29" t="str">
        <f ca="1">INDEX(F_Outputs_Prep!$B$4:$AI$174,MATCH(F_Outputs!$A92&amp;F_Outputs!$B92,F_Outputs_Prep!$I$4:$I$174,0),MATCH(F_Outputs!Q$2,F_Outputs_Prep!$B$4:$AI$4,0))</f>
        <v>NA</v>
      </c>
      <c r="R92" s="29" t="str">
        <f ca="1">INDEX(F_Outputs_Prep!$B$4:$AI$174,MATCH(F_Outputs!$A92&amp;F_Outputs!$B92,F_Outputs_Prep!$I$4:$I$174,0),MATCH(F_Outputs!R$2,F_Outputs_Prep!$B$4:$AI$4,0))</f>
        <v>NA</v>
      </c>
      <c r="S92" s="29" t="str">
        <f ca="1">INDEX(F_Outputs_Prep!$B$4:$AI$174,MATCH(F_Outputs!$A92&amp;F_Outputs!$B92,F_Outputs_Prep!$I$4:$I$174,0),MATCH(F_Outputs!S$2,F_Outputs_Prep!$B$4:$AI$4,0))</f>
        <v>NA</v>
      </c>
    </row>
    <row r="93" spans="1:19">
      <c r="A93" s="29" t="s">
        <v>119</v>
      </c>
      <c r="B93" s="31" t="s">
        <v>305</v>
      </c>
      <c r="C93" s="29" t="s">
        <v>306</v>
      </c>
      <c r="D93" s="29" t="s">
        <v>307</v>
      </c>
      <c r="E93" s="29" t="s">
        <v>317</v>
      </c>
      <c r="F93" s="29">
        <f ca="1">INDEX(F_Outputs_Prep!$B$4:$AI$174,MATCH(F_Outputs!$A93&amp;F_Outputs!$B93,F_Outputs_Prep!$I$4:$I$174,0),MATCH(F_Outputs!F$2,F_Outputs_Prep!$B$4:$AI$4,0))</f>
        <v>0</v>
      </c>
      <c r="G93" s="29">
        <f ca="1">INDEX(F_Outputs_Prep!$B$4:$AI$174,MATCH(F_Outputs!$A93&amp;F_Outputs!$B93,F_Outputs_Prep!$I$4:$I$174,0),MATCH(F_Outputs!G$2,F_Outputs_Prep!$B$4:$AI$4,0))</f>
        <v>0</v>
      </c>
      <c r="H93" s="29">
        <f ca="1">INDEX(F_Outputs_Prep!$B$4:$AI$174,MATCH(F_Outputs!$A93&amp;F_Outputs!$B93,F_Outputs_Prep!$I$4:$I$174,0),MATCH(F_Outputs!H$2,F_Outputs_Prep!$B$4:$AI$4,0))</f>
        <v>0</v>
      </c>
      <c r="I93" s="29">
        <f ca="1">INDEX(F_Outputs_Prep!$B$4:$AI$174,MATCH(F_Outputs!$A93&amp;F_Outputs!$B93,F_Outputs_Prep!$I$4:$I$174,0),MATCH(F_Outputs!I$2,F_Outputs_Prep!$B$4:$AI$4,0))</f>
        <v>0</v>
      </c>
      <c r="J93" s="29">
        <f ca="1">INDEX(F_Outputs_Prep!$B$4:$AI$174,MATCH(F_Outputs!$A93&amp;F_Outputs!$B93,F_Outputs_Prep!$I$4:$I$174,0),MATCH(F_Outputs!J$2,F_Outputs_Prep!$B$4:$AI$4,0))</f>
        <v>0</v>
      </c>
      <c r="K93" s="29">
        <f ca="1">INDEX(F_Outputs_Prep!$B$4:$AI$174,MATCH(F_Outputs!$A93&amp;F_Outputs!$B93,F_Outputs_Prep!$I$4:$I$174,0),MATCH(F_Outputs!K$2,F_Outputs_Prep!$B$4:$AI$4,0))</f>
        <v>0</v>
      </c>
      <c r="L93" s="29">
        <f ca="1">INDEX(F_Outputs_Prep!$B$4:$AI$174,MATCH(F_Outputs!$A93&amp;F_Outputs!$B93,F_Outputs_Prep!$I$4:$I$174,0),MATCH(F_Outputs!L$2,F_Outputs_Prep!$B$4:$AI$4,0))</f>
        <v>0</v>
      </c>
      <c r="M93" s="29">
        <f ca="1">INDEX(F_Outputs_Prep!$B$4:$AI$174,MATCH(F_Outputs!$A93&amp;F_Outputs!$B93,F_Outputs_Prep!$I$4:$I$174,0),MATCH(F_Outputs!M$2,F_Outputs_Prep!$B$4:$AI$4,0))</f>
        <v>0</v>
      </c>
      <c r="N93" s="29">
        <f ca="1">INDEX(F_Outputs_Prep!$B$4:$AI$174,MATCH(F_Outputs!$A93&amp;F_Outputs!$B93,F_Outputs_Prep!$I$4:$I$174,0),MATCH(F_Outputs!N$2,F_Outputs_Prep!$B$4:$AI$4,0))</f>
        <v>0</v>
      </c>
      <c r="O93" s="29">
        <f ca="1">INDEX(F_Outputs_Prep!$B$4:$AI$174,MATCH(F_Outputs!$A93&amp;F_Outputs!$B93,F_Outputs_Prep!$I$4:$I$174,0),MATCH(F_Outputs!O$2,F_Outputs_Prep!$B$4:$AI$4,0))</f>
        <v>0</v>
      </c>
      <c r="P93" s="29">
        <f ca="1">INDEX(F_Outputs_Prep!$B$4:$AI$174,MATCH(F_Outputs!$A93&amp;F_Outputs!$B93,F_Outputs_Prep!$I$4:$I$174,0),MATCH(F_Outputs!P$2,F_Outputs_Prep!$B$4:$AI$4,0))</f>
        <v>0</v>
      </c>
      <c r="Q93" s="29">
        <f ca="1">INDEX(F_Outputs_Prep!$B$4:$AI$174,MATCH(F_Outputs!$A93&amp;F_Outputs!$B93,F_Outputs_Prep!$I$4:$I$174,0),MATCH(F_Outputs!Q$2,F_Outputs_Prep!$B$4:$AI$4,0))</f>
        <v>0</v>
      </c>
      <c r="R93" s="29">
        <f ca="1">INDEX(F_Outputs_Prep!$B$4:$AI$174,MATCH(F_Outputs!$A93&amp;F_Outputs!$B93,F_Outputs_Prep!$I$4:$I$174,0),MATCH(F_Outputs!R$2,F_Outputs_Prep!$B$4:$AI$4,0))</f>
        <v>0</v>
      </c>
      <c r="S93" s="29">
        <f ca="1">INDEX(F_Outputs_Prep!$B$4:$AI$174,MATCH(F_Outputs!$A93&amp;F_Outputs!$B93,F_Outputs_Prep!$I$4:$I$174,0),MATCH(F_Outputs!S$2,F_Outputs_Prep!$B$4:$AI$4,0))</f>
        <v>0</v>
      </c>
    </row>
    <row r="94" spans="1:19">
      <c r="A94" s="29" t="s">
        <v>120</v>
      </c>
      <c r="B94" s="29" t="s">
        <v>210</v>
      </c>
      <c r="C94" s="29" t="s">
        <v>292</v>
      </c>
      <c r="D94" s="29" t="s">
        <v>83</v>
      </c>
      <c r="E94" s="29" t="s">
        <v>317</v>
      </c>
      <c r="F94" s="29">
        <f ca="1">INDEX(F_Outputs_Prep!$B$4:$AI$174,MATCH(F_Outputs!$A94&amp;F_Outputs!$B94,F_Outputs_Prep!$I$4:$I$174,0),MATCH(F_Outputs!F$2,F_Outputs_Prep!$B$4:$AI$4,0))</f>
        <v>45.76</v>
      </c>
      <c r="G94" s="29">
        <f ca="1">INDEX(F_Outputs_Prep!$B$4:$AI$174,MATCH(F_Outputs!$A94&amp;F_Outputs!$B94,F_Outputs_Prep!$I$4:$I$174,0),MATCH(F_Outputs!G$2,F_Outputs_Prep!$B$4:$AI$4,0))</f>
        <v>43.05</v>
      </c>
      <c r="H94" s="29">
        <f ca="1">INDEX(F_Outputs_Prep!$B$4:$AI$174,MATCH(F_Outputs!$A94&amp;F_Outputs!$B94,F_Outputs_Prep!$I$4:$I$174,0),MATCH(F_Outputs!H$2,F_Outputs_Prep!$B$4:$AI$4,0))</f>
        <v>43.82</v>
      </c>
      <c r="I94" s="29">
        <f ca="1">INDEX(F_Outputs_Prep!$B$4:$AI$174,MATCH(F_Outputs!$A94&amp;F_Outputs!$B94,F_Outputs_Prep!$I$4:$I$174,0),MATCH(F_Outputs!I$2,F_Outputs_Prep!$B$4:$AI$4,0))</f>
        <v>34.630000000000003</v>
      </c>
      <c r="J94" s="29">
        <f ca="1">INDEX(F_Outputs_Prep!$B$4:$AI$174,MATCH(F_Outputs!$A94&amp;F_Outputs!$B94,F_Outputs_Prep!$I$4:$I$174,0),MATCH(F_Outputs!J$2,F_Outputs_Prep!$B$4:$AI$4,0))</f>
        <v>23.92</v>
      </c>
      <c r="K94" s="29">
        <f ca="1">INDEX(F_Outputs_Prep!$B$4:$AI$174,MATCH(F_Outputs!$A94&amp;F_Outputs!$B94,F_Outputs_Prep!$I$4:$I$174,0),MATCH(F_Outputs!K$2,F_Outputs_Prep!$B$4:$AI$4,0))</f>
        <v>27.36</v>
      </c>
      <c r="L94" s="29">
        <f ca="1">INDEX(F_Outputs_Prep!$B$4:$AI$174,MATCH(F_Outputs!$A94&amp;F_Outputs!$B94,F_Outputs_Prep!$I$4:$I$174,0),MATCH(F_Outputs!L$2,F_Outputs_Prep!$B$4:$AI$4,0))</f>
        <v>22.39</v>
      </c>
      <c r="M94" s="29">
        <f ca="1">INDEX(F_Outputs_Prep!$B$4:$AI$174,MATCH(F_Outputs!$A94&amp;F_Outputs!$B94,F_Outputs_Prep!$I$4:$I$174,0),MATCH(F_Outputs!M$2,F_Outputs_Prep!$B$4:$AI$4,0))</f>
        <v>26.21</v>
      </c>
      <c r="N94" s="29">
        <f ca="1">INDEX(F_Outputs_Prep!$B$4:$AI$174,MATCH(F_Outputs!$A94&amp;F_Outputs!$B94,F_Outputs_Prep!$I$4:$I$174,0),MATCH(F_Outputs!N$2,F_Outputs_Prep!$B$4:$AI$4,0))</f>
        <v>31</v>
      </c>
      <c r="O94" s="29">
        <f ca="1">INDEX(F_Outputs_Prep!$B$4:$AI$174,MATCH(F_Outputs!$A94&amp;F_Outputs!$B94,F_Outputs_Prep!$I$4:$I$174,0),MATCH(F_Outputs!O$2,F_Outputs_Prep!$B$4:$AI$4,0))</f>
        <v>22.77</v>
      </c>
      <c r="P94" s="29">
        <f ca="1">INDEX(F_Outputs_Prep!$B$4:$AI$174,MATCH(F_Outputs!$A94&amp;F_Outputs!$B94,F_Outputs_Prep!$I$4:$I$174,0),MATCH(F_Outputs!P$2,F_Outputs_Prep!$B$4:$AI$4,0))</f>
        <v>20.37</v>
      </c>
      <c r="Q94" s="29">
        <f ca="1">INDEX(F_Outputs_Prep!$B$4:$AI$174,MATCH(F_Outputs!$A94&amp;F_Outputs!$B94,F_Outputs_Prep!$I$4:$I$174,0),MATCH(F_Outputs!Q$2,F_Outputs_Prep!$B$4:$AI$4,0))</f>
        <v>18.46</v>
      </c>
      <c r="R94" s="29">
        <f ca="1">INDEX(F_Outputs_Prep!$B$4:$AI$174,MATCH(F_Outputs!$A94&amp;F_Outputs!$B94,F_Outputs_Prep!$I$4:$I$174,0),MATCH(F_Outputs!R$2,F_Outputs_Prep!$B$4:$AI$4,0))</f>
        <v>15.8</v>
      </c>
      <c r="S94" s="29">
        <f ca="1">INDEX(F_Outputs_Prep!$B$4:$AI$174,MATCH(F_Outputs!$A94&amp;F_Outputs!$B94,F_Outputs_Prep!$I$4:$I$174,0),MATCH(F_Outputs!S$2,F_Outputs_Prep!$B$4:$AI$4,0))</f>
        <v>13.52</v>
      </c>
    </row>
    <row r="95" spans="1:19" ht="15">
      <c r="A95" s="29" t="s">
        <v>120</v>
      </c>
      <c r="B95" s="29" t="s">
        <v>286</v>
      </c>
      <c r="C95" s="21" t="s">
        <v>293</v>
      </c>
      <c r="D95" s="29" t="s">
        <v>103</v>
      </c>
      <c r="E95" s="29" t="s">
        <v>317</v>
      </c>
      <c r="F95" s="29">
        <f ca="1">INDEX(F_Outputs_Prep!$B$4:$AI$174,MATCH(F_Outputs!$A95&amp;F_Outputs!$B95,F_Outputs_Prep!$I$4:$I$174,0),MATCH(F_Outputs!F$2,F_Outputs_Prep!$B$4:$AI$4,0))</f>
        <v>52263</v>
      </c>
      <c r="G95" s="29">
        <f ca="1">INDEX(F_Outputs_Prep!$B$4:$AI$174,MATCH(F_Outputs!$A95&amp;F_Outputs!$B95,F_Outputs_Prep!$I$4:$I$174,0),MATCH(F_Outputs!G$2,F_Outputs_Prep!$B$4:$AI$4,0))</f>
        <v>52263</v>
      </c>
      <c r="H95" s="29">
        <f ca="1">INDEX(F_Outputs_Prep!$B$4:$AI$174,MATCH(F_Outputs!$A95&amp;F_Outputs!$B95,F_Outputs_Prep!$I$4:$I$174,0),MATCH(F_Outputs!H$2,F_Outputs_Prep!$B$4:$AI$4,0))</f>
        <v>52263</v>
      </c>
      <c r="I95" s="29">
        <f ca="1">INDEX(F_Outputs_Prep!$B$4:$AI$174,MATCH(F_Outputs!$A95&amp;F_Outputs!$B95,F_Outputs_Prep!$I$4:$I$174,0),MATCH(F_Outputs!I$2,F_Outputs_Prep!$B$4:$AI$4,0))</f>
        <v>52263</v>
      </c>
      <c r="J95" s="29">
        <f ca="1">INDEX(F_Outputs_Prep!$B$4:$AI$174,MATCH(F_Outputs!$A95&amp;F_Outputs!$B95,F_Outputs_Prep!$I$4:$I$174,0),MATCH(F_Outputs!J$2,F_Outputs_Prep!$B$4:$AI$4,0))</f>
        <v>52263</v>
      </c>
      <c r="K95" s="29">
        <f ca="1">INDEX(F_Outputs_Prep!$B$4:$AI$174,MATCH(F_Outputs!$A95&amp;F_Outputs!$B95,F_Outputs_Prep!$I$4:$I$174,0),MATCH(F_Outputs!K$2,F_Outputs_Prep!$B$4:$AI$4,0))</f>
        <v>52263</v>
      </c>
      <c r="L95" s="29">
        <f ca="1">INDEX(F_Outputs_Prep!$B$4:$AI$174,MATCH(F_Outputs!$A95&amp;F_Outputs!$B95,F_Outputs_Prep!$I$4:$I$174,0),MATCH(F_Outputs!L$2,F_Outputs_Prep!$B$4:$AI$4,0))</f>
        <v>52263</v>
      </c>
      <c r="M95" s="29">
        <f ca="1">INDEX(F_Outputs_Prep!$B$4:$AI$174,MATCH(F_Outputs!$A95&amp;F_Outputs!$B95,F_Outputs_Prep!$I$4:$I$174,0),MATCH(F_Outputs!M$2,F_Outputs_Prep!$B$4:$AI$4,0))</f>
        <v>52263</v>
      </c>
      <c r="N95" s="29">
        <f ca="1">INDEX(F_Outputs_Prep!$B$4:$AI$174,MATCH(F_Outputs!$A95&amp;F_Outputs!$B95,F_Outputs_Prep!$I$4:$I$174,0),MATCH(F_Outputs!N$2,F_Outputs_Prep!$B$4:$AI$4,0))</f>
        <v>52263</v>
      </c>
      <c r="O95" s="29">
        <f ca="1">INDEX(F_Outputs_Prep!$B$4:$AI$174,MATCH(F_Outputs!$A95&amp;F_Outputs!$B95,F_Outputs_Prep!$I$4:$I$174,0),MATCH(F_Outputs!O$2,F_Outputs_Prep!$B$4:$AI$4,0))</f>
        <v>52263</v>
      </c>
      <c r="P95" s="29">
        <f ca="1">INDEX(F_Outputs_Prep!$B$4:$AI$174,MATCH(F_Outputs!$A95&amp;F_Outputs!$B95,F_Outputs_Prep!$I$4:$I$174,0),MATCH(F_Outputs!P$2,F_Outputs_Prep!$B$4:$AI$4,0))</f>
        <v>52263</v>
      </c>
      <c r="Q95" s="29">
        <f ca="1">INDEX(F_Outputs_Prep!$B$4:$AI$174,MATCH(F_Outputs!$A95&amp;F_Outputs!$B95,F_Outputs_Prep!$I$4:$I$174,0),MATCH(F_Outputs!Q$2,F_Outputs_Prep!$B$4:$AI$4,0))</f>
        <v>52263</v>
      </c>
      <c r="R95" s="29">
        <f ca="1">INDEX(F_Outputs_Prep!$B$4:$AI$174,MATCH(F_Outputs!$A95&amp;F_Outputs!$B95,F_Outputs_Prep!$I$4:$I$174,0),MATCH(F_Outputs!R$2,F_Outputs_Prep!$B$4:$AI$4,0))</f>
        <v>52263</v>
      </c>
      <c r="S95" s="29">
        <f ca="1">INDEX(F_Outputs_Prep!$B$4:$AI$174,MATCH(F_Outputs!$A95&amp;F_Outputs!$B95,F_Outputs_Prep!$I$4:$I$174,0),MATCH(F_Outputs!S$2,F_Outputs_Prep!$B$4:$AI$4,0))</f>
        <v>52263</v>
      </c>
    </row>
    <row r="96" spans="1:19" ht="15">
      <c r="A96" s="29" t="s">
        <v>120</v>
      </c>
      <c r="B96" s="29" t="s">
        <v>289</v>
      </c>
      <c r="C96" s="21" t="s">
        <v>294</v>
      </c>
      <c r="D96" s="29" t="s">
        <v>83</v>
      </c>
      <c r="E96" s="29" t="s">
        <v>317</v>
      </c>
      <c r="F96" s="29">
        <f ca="1">INDEX(F_Outputs_Prep!$B$4:$AI$174,MATCH(F_Outputs!$A96&amp;F_Outputs!$B96,F_Outputs_Prep!$I$4:$I$174,0),MATCH(F_Outputs!F$2,F_Outputs_Prep!$B$4:$AI$4,0))</f>
        <v>239</v>
      </c>
      <c r="G96" s="29">
        <f ca="1">INDEX(F_Outputs_Prep!$B$4:$AI$174,MATCH(F_Outputs!$A96&amp;F_Outputs!$B96,F_Outputs_Prep!$I$4:$I$174,0),MATCH(F_Outputs!G$2,F_Outputs_Prep!$B$4:$AI$4,0))</f>
        <v>225</v>
      </c>
      <c r="H96" s="29">
        <f ca="1">INDEX(F_Outputs_Prep!$B$4:$AI$174,MATCH(F_Outputs!$A96&amp;F_Outputs!$B96,F_Outputs_Prep!$I$4:$I$174,0),MATCH(F_Outputs!H$2,F_Outputs_Prep!$B$4:$AI$4,0))</f>
        <v>229</v>
      </c>
      <c r="I96" s="29">
        <f ca="1">INDEX(F_Outputs_Prep!$B$4:$AI$174,MATCH(F_Outputs!$A96&amp;F_Outputs!$B96,F_Outputs_Prep!$I$4:$I$174,0),MATCH(F_Outputs!I$2,F_Outputs_Prep!$B$4:$AI$4,0))</f>
        <v>181</v>
      </c>
      <c r="J96" s="29">
        <f ca="1">INDEX(F_Outputs_Prep!$B$4:$AI$174,MATCH(F_Outputs!$A96&amp;F_Outputs!$B96,F_Outputs_Prep!$I$4:$I$174,0),MATCH(F_Outputs!J$2,F_Outputs_Prep!$B$4:$AI$4,0))</f>
        <v>125</v>
      </c>
      <c r="K96" s="29">
        <f ca="1">INDEX(F_Outputs_Prep!$B$4:$AI$174,MATCH(F_Outputs!$A96&amp;F_Outputs!$B96,F_Outputs_Prep!$I$4:$I$174,0),MATCH(F_Outputs!K$2,F_Outputs_Prep!$B$4:$AI$4,0))</f>
        <v>143</v>
      </c>
      <c r="L96" s="29">
        <f ca="1">INDEX(F_Outputs_Prep!$B$4:$AI$174,MATCH(F_Outputs!$A96&amp;F_Outputs!$B96,F_Outputs_Prep!$I$4:$I$174,0),MATCH(F_Outputs!L$2,F_Outputs_Prep!$B$4:$AI$4,0))</f>
        <v>117</v>
      </c>
      <c r="M96" s="29">
        <f ca="1">INDEX(F_Outputs_Prep!$B$4:$AI$174,MATCH(F_Outputs!$A96&amp;F_Outputs!$B96,F_Outputs_Prep!$I$4:$I$174,0),MATCH(F_Outputs!M$2,F_Outputs_Prep!$B$4:$AI$4,0))</f>
        <v>137</v>
      </c>
      <c r="N96" s="29">
        <f ca="1">INDEX(F_Outputs_Prep!$B$4:$AI$174,MATCH(F_Outputs!$A96&amp;F_Outputs!$B96,F_Outputs_Prep!$I$4:$I$174,0),MATCH(F_Outputs!N$2,F_Outputs_Prep!$B$4:$AI$4,0))</f>
        <v>162</v>
      </c>
      <c r="O96" s="29">
        <f ca="1">INDEX(F_Outputs_Prep!$B$4:$AI$174,MATCH(F_Outputs!$A96&amp;F_Outputs!$B96,F_Outputs_Prep!$I$4:$I$174,0),MATCH(F_Outputs!O$2,F_Outputs_Prep!$B$4:$AI$4,0))</f>
        <v>119</v>
      </c>
      <c r="P96" s="29">
        <f ca="1">INDEX(F_Outputs_Prep!$B$4:$AI$174,MATCH(F_Outputs!$A96&amp;F_Outputs!$B96,F_Outputs_Prep!$I$4:$I$174,0),MATCH(F_Outputs!P$2,F_Outputs_Prep!$B$4:$AI$4,0))</f>
        <v>107</v>
      </c>
      <c r="Q96" s="29">
        <f ca="1">INDEX(F_Outputs_Prep!$B$4:$AI$174,MATCH(F_Outputs!$A96&amp;F_Outputs!$B96,F_Outputs_Prep!$I$4:$I$174,0),MATCH(F_Outputs!Q$2,F_Outputs_Prep!$B$4:$AI$4,0))</f>
        <v>97</v>
      </c>
      <c r="R96" s="29">
        <f ca="1">INDEX(F_Outputs_Prep!$B$4:$AI$174,MATCH(F_Outputs!$A96&amp;F_Outputs!$B96,F_Outputs_Prep!$I$4:$I$174,0),MATCH(F_Outputs!R$2,F_Outputs_Prep!$B$4:$AI$4,0))</f>
        <v>83</v>
      </c>
      <c r="S96" s="29">
        <f ca="1">INDEX(F_Outputs_Prep!$B$4:$AI$174,MATCH(F_Outputs!$A96&amp;F_Outputs!$B96,F_Outputs_Prep!$I$4:$I$174,0),MATCH(F_Outputs!S$2,F_Outputs_Prep!$B$4:$AI$4,0))</f>
        <v>71</v>
      </c>
    </row>
    <row r="97" spans="1:19" ht="15">
      <c r="A97" s="29" t="s">
        <v>120</v>
      </c>
      <c r="B97" s="29" t="s">
        <v>182</v>
      </c>
      <c r="C97" s="21" t="s">
        <v>295</v>
      </c>
      <c r="D97" s="29"/>
      <c r="E97" s="29"/>
      <c r="F97" s="29" t="str">
        <f ca="1">INDEX(F_Outputs_Prep!$B$4:$AI$174,MATCH(F_Outputs!$A97&amp;F_Outputs!$B97,F_Outputs_Prep!$I$4:$I$174,0),MATCH(F_Outputs!F$2,F_Outputs_Prep!$B$4:$AI$4,0))</f>
        <v>##BLANK</v>
      </c>
      <c r="G97" s="29" t="str">
        <f ca="1">INDEX(F_Outputs_Prep!$B$4:$AI$174,MATCH(F_Outputs!$A97&amp;F_Outputs!$B97,F_Outputs_Prep!$I$4:$I$174,0),MATCH(F_Outputs!G$2,F_Outputs_Prep!$B$4:$AI$4,0))</f>
        <v>##BLANK</v>
      </c>
      <c r="H97" s="29" t="str">
        <f ca="1">INDEX(F_Outputs_Prep!$B$4:$AI$174,MATCH(F_Outputs!$A97&amp;F_Outputs!$B97,F_Outputs_Prep!$I$4:$I$174,0),MATCH(F_Outputs!H$2,F_Outputs_Prep!$B$4:$AI$4,0))</f>
        <v>##BLANK</v>
      </c>
      <c r="I97" s="29" t="str">
        <f ca="1">INDEX(F_Outputs_Prep!$B$4:$AI$174,MATCH(F_Outputs!$A97&amp;F_Outputs!$B97,F_Outputs_Prep!$I$4:$I$174,0),MATCH(F_Outputs!I$2,F_Outputs_Prep!$B$4:$AI$4,0))</f>
        <v>##BLANK</v>
      </c>
      <c r="J97" s="29" t="str">
        <f ca="1">INDEX(F_Outputs_Prep!$B$4:$AI$174,MATCH(F_Outputs!$A97&amp;F_Outputs!$B97,F_Outputs_Prep!$I$4:$I$174,0),MATCH(F_Outputs!J$2,F_Outputs_Prep!$B$4:$AI$4,0))</f>
        <v>##BLANK</v>
      </c>
      <c r="K97" s="29" t="str">
        <f ca="1">INDEX(F_Outputs_Prep!$B$4:$AI$174,MATCH(F_Outputs!$A97&amp;F_Outputs!$B97,F_Outputs_Prep!$I$4:$I$174,0),MATCH(F_Outputs!K$2,F_Outputs_Prep!$B$4:$AI$4,0))</f>
        <v>##BLANK</v>
      </c>
      <c r="L97" s="29" t="str">
        <f ca="1">INDEX(F_Outputs_Prep!$B$4:$AI$174,MATCH(F_Outputs!$A97&amp;F_Outputs!$B97,F_Outputs_Prep!$I$4:$I$174,0),MATCH(F_Outputs!L$2,F_Outputs_Prep!$B$4:$AI$4,0))</f>
        <v>##BLANK</v>
      </c>
      <c r="M97" s="29" t="str">
        <f ca="1">INDEX(F_Outputs_Prep!$B$4:$AI$174,MATCH(F_Outputs!$A97&amp;F_Outputs!$B97,F_Outputs_Prep!$I$4:$I$174,0),MATCH(F_Outputs!M$2,F_Outputs_Prep!$B$4:$AI$4,0))</f>
        <v>##BLANK</v>
      </c>
      <c r="N97" s="98">
        <f ca="1">INDEX(F_Outputs_Prep!$B$4:$AI$174,MATCH(F_Outputs!$A97&amp;F_Outputs!$B97,F_Outputs_Prep!$I$4:$I$174,0),MATCH(F_Outputs!N$2,F_Outputs_Prep!$B$4:$AI$4,0))</f>
        <v>26.61</v>
      </c>
      <c r="O97" s="98">
        <f ca="1">INDEX(F_Outputs_Prep!$B$4:$AI$174,MATCH(F_Outputs!$A97&amp;F_Outputs!$B97,F_Outputs_Prep!$I$4:$I$174,0),MATCH(F_Outputs!O$2,F_Outputs_Prep!$B$4:$AI$4,0))</f>
        <v>25.02</v>
      </c>
      <c r="P97" s="98">
        <f ca="1">INDEX(F_Outputs_Prep!$B$4:$AI$174,MATCH(F_Outputs!$A97&amp;F_Outputs!$B97,F_Outputs_Prep!$I$4:$I$174,0),MATCH(F_Outputs!P$2,F_Outputs_Prep!$B$4:$AI$4,0))</f>
        <v>23.42</v>
      </c>
      <c r="Q97" s="98">
        <f ca="1">INDEX(F_Outputs_Prep!$B$4:$AI$174,MATCH(F_Outputs!$A97&amp;F_Outputs!$B97,F_Outputs_Prep!$I$4:$I$174,0),MATCH(F_Outputs!Q$2,F_Outputs_Prep!$B$4:$AI$4,0))</f>
        <v>21.82</v>
      </c>
      <c r="R97" s="98">
        <f ca="1">INDEX(F_Outputs_Prep!$B$4:$AI$174,MATCH(F_Outputs!$A97&amp;F_Outputs!$B97,F_Outputs_Prep!$I$4:$I$174,0),MATCH(F_Outputs!R$2,F_Outputs_Prep!$B$4:$AI$4,0))</f>
        <v>20.23</v>
      </c>
      <c r="S97" s="98">
        <f ca="1">INDEX(F_Outputs_Prep!$B$4:$AI$174,MATCH(F_Outputs!$A97&amp;F_Outputs!$B97,F_Outputs_Prep!$I$4:$I$174,0),MATCH(F_Outputs!S$2,F_Outputs_Prep!$B$4:$AI$4,0))</f>
        <v>18.63</v>
      </c>
    </row>
    <row r="98" spans="1:19" ht="15">
      <c r="A98" s="29" t="s">
        <v>120</v>
      </c>
      <c r="B98" s="29" t="s">
        <v>180</v>
      </c>
      <c r="C98" s="21" t="s">
        <v>296</v>
      </c>
      <c r="D98" s="29"/>
      <c r="E98" s="29"/>
      <c r="F98" s="29" t="str">
        <f ca="1">INDEX(F_Outputs_Prep!$B$4:$AI$174,MATCH(F_Outputs!$A98&amp;F_Outputs!$B98,F_Outputs_Prep!$I$4:$I$174,0),MATCH(F_Outputs!F$2,F_Outputs_Prep!$B$4:$AI$4,0))</f>
        <v>##BLANK</v>
      </c>
      <c r="G98" s="29" t="str">
        <f ca="1">INDEX(F_Outputs_Prep!$B$4:$AI$174,MATCH(F_Outputs!$A98&amp;F_Outputs!$B98,F_Outputs_Prep!$I$4:$I$174,0),MATCH(F_Outputs!G$2,F_Outputs_Prep!$B$4:$AI$4,0))</f>
        <v>##BLANK</v>
      </c>
      <c r="H98" s="29" t="str">
        <f ca="1">INDEX(F_Outputs_Prep!$B$4:$AI$174,MATCH(F_Outputs!$A98&amp;F_Outputs!$B98,F_Outputs_Prep!$I$4:$I$174,0),MATCH(F_Outputs!H$2,F_Outputs_Prep!$B$4:$AI$4,0))</f>
        <v>##BLANK</v>
      </c>
      <c r="I98" s="29" t="str">
        <f ca="1">INDEX(F_Outputs_Prep!$B$4:$AI$174,MATCH(F_Outputs!$A98&amp;F_Outputs!$B98,F_Outputs_Prep!$I$4:$I$174,0),MATCH(F_Outputs!I$2,F_Outputs_Prep!$B$4:$AI$4,0))</f>
        <v>##BLANK</v>
      </c>
      <c r="J98" s="29" t="str">
        <f ca="1">INDEX(F_Outputs_Prep!$B$4:$AI$174,MATCH(F_Outputs!$A98&amp;F_Outputs!$B98,F_Outputs_Prep!$I$4:$I$174,0),MATCH(F_Outputs!J$2,F_Outputs_Prep!$B$4:$AI$4,0))</f>
        <v>##BLANK</v>
      </c>
      <c r="K98" s="29" t="str">
        <f ca="1">INDEX(F_Outputs_Prep!$B$4:$AI$174,MATCH(F_Outputs!$A98&amp;F_Outputs!$B98,F_Outputs_Prep!$I$4:$I$174,0),MATCH(F_Outputs!K$2,F_Outputs_Prep!$B$4:$AI$4,0))</f>
        <v>##BLANK</v>
      </c>
      <c r="L98" s="29" t="str">
        <f ca="1">INDEX(F_Outputs_Prep!$B$4:$AI$174,MATCH(F_Outputs!$A98&amp;F_Outputs!$B98,F_Outputs_Prep!$I$4:$I$174,0),MATCH(F_Outputs!L$2,F_Outputs_Prep!$B$4:$AI$4,0))</f>
        <v>##BLANK</v>
      </c>
      <c r="M98" s="29" t="str">
        <f ca="1">INDEX(F_Outputs_Prep!$B$4:$AI$174,MATCH(F_Outputs!$A98&amp;F_Outputs!$B98,F_Outputs_Prep!$I$4:$I$174,0),MATCH(F_Outputs!M$2,F_Outputs_Prep!$B$4:$AI$4,0))</f>
        <v>##BLANK</v>
      </c>
      <c r="N98" s="29">
        <f ca="1">INDEX(F_Outputs_Prep!$B$4:$AI$174,MATCH(F_Outputs!$A98&amp;F_Outputs!$B98,F_Outputs_Prep!$I$4:$I$174,0),MATCH(F_Outputs!N$2,F_Outputs_Prep!$B$4:$AI$4,0))</f>
        <v>52263</v>
      </c>
      <c r="O98" s="29">
        <f ca="1">INDEX(F_Outputs_Prep!$B$4:$AI$174,MATCH(F_Outputs!$A98&amp;F_Outputs!$B98,F_Outputs_Prep!$I$4:$I$174,0),MATCH(F_Outputs!O$2,F_Outputs_Prep!$B$4:$AI$4,0))</f>
        <v>52263</v>
      </c>
      <c r="P98" s="29">
        <f ca="1">INDEX(F_Outputs_Prep!$B$4:$AI$174,MATCH(F_Outputs!$A98&amp;F_Outputs!$B98,F_Outputs_Prep!$I$4:$I$174,0),MATCH(F_Outputs!P$2,F_Outputs_Prep!$B$4:$AI$4,0))</f>
        <v>52263</v>
      </c>
      <c r="Q98" s="29">
        <f ca="1">INDEX(F_Outputs_Prep!$B$4:$AI$174,MATCH(F_Outputs!$A98&amp;F_Outputs!$B98,F_Outputs_Prep!$I$4:$I$174,0),MATCH(F_Outputs!Q$2,F_Outputs_Prep!$B$4:$AI$4,0))</f>
        <v>52263</v>
      </c>
      <c r="R98" s="29">
        <f ca="1">INDEX(F_Outputs_Prep!$B$4:$AI$174,MATCH(F_Outputs!$A98&amp;F_Outputs!$B98,F_Outputs_Prep!$I$4:$I$174,0),MATCH(F_Outputs!R$2,F_Outputs_Prep!$B$4:$AI$4,0))</f>
        <v>52263</v>
      </c>
      <c r="S98" s="29">
        <f ca="1">INDEX(F_Outputs_Prep!$B$4:$AI$174,MATCH(F_Outputs!$A98&amp;F_Outputs!$B98,F_Outputs_Prep!$I$4:$I$174,0),MATCH(F_Outputs!S$2,F_Outputs_Prep!$B$4:$AI$4,0))</f>
        <v>52263</v>
      </c>
    </row>
    <row r="99" spans="1:19" ht="15">
      <c r="A99" s="29" t="s">
        <v>120</v>
      </c>
      <c r="B99" s="29" t="s">
        <v>108</v>
      </c>
      <c r="C99" s="21" t="s">
        <v>297</v>
      </c>
      <c r="D99" s="29"/>
      <c r="E99" s="29"/>
      <c r="F99" s="29" t="str">
        <f ca="1">INDEX(F_Outputs_Prep!$B$4:$AI$174,MATCH(F_Outputs!$A99&amp;F_Outputs!$B99,F_Outputs_Prep!$I$4:$I$174,0),MATCH(F_Outputs!F$2,F_Outputs_Prep!$B$4:$AI$4,0))</f>
        <v>##BLANK</v>
      </c>
      <c r="G99" s="29" t="str">
        <f ca="1">INDEX(F_Outputs_Prep!$B$4:$AI$174,MATCH(F_Outputs!$A99&amp;F_Outputs!$B99,F_Outputs_Prep!$I$4:$I$174,0),MATCH(F_Outputs!G$2,F_Outputs_Prep!$B$4:$AI$4,0))</f>
        <v>##BLANK</v>
      </c>
      <c r="H99" s="29" t="str">
        <f ca="1">INDEX(F_Outputs_Prep!$B$4:$AI$174,MATCH(F_Outputs!$A99&amp;F_Outputs!$B99,F_Outputs_Prep!$I$4:$I$174,0),MATCH(F_Outputs!H$2,F_Outputs_Prep!$B$4:$AI$4,0))</f>
        <v>##BLANK</v>
      </c>
      <c r="I99" s="29" t="str">
        <f ca="1">INDEX(F_Outputs_Prep!$B$4:$AI$174,MATCH(F_Outputs!$A99&amp;F_Outputs!$B99,F_Outputs_Prep!$I$4:$I$174,0),MATCH(F_Outputs!I$2,F_Outputs_Prep!$B$4:$AI$4,0))</f>
        <v>##BLANK</v>
      </c>
      <c r="J99" s="29" t="str">
        <f ca="1">INDEX(F_Outputs_Prep!$B$4:$AI$174,MATCH(F_Outputs!$A99&amp;F_Outputs!$B99,F_Outputs_Prep!$I$4:$I$174,0),MATCH(F_Outputs!J$2,F_Outputs_Prep!$B$4:$AI$4,0))</f>
        <v>##BLANK</v>
      </c>
      <c r="K99" s="29" t="str">
        <f ca="1">INDEX(F_Outputs_Prep!$B$4:$AI$174,MATCH(F_Outputs!$A99&amp;F_Outputs!$B99,F_Outputs_Prep!$I$4:$I$174,0),MATCH(F_Outputs!K$2,F_Outputs_Prep!$B$4:$AI$4,0))</f>
        <v>##BLANK</v>
      </c>
      <c r="L99" s="29" t="str">
        <f ca="1">INDEX(F_Outputs_Prep!$B$4:$AI$174,MATCH(F_Outputs!$A99&amp;F_Outputs!$B99,F_Outputs_Prep!$I$4:$I$174,0),MATCH(F_Outputs!L$2,F_Outputs_Prep!$B$4:$AI$4,0))</f>
        <v>##BLANK</v>
      </c>
      <c r="M99" s="29" t="str">
        <f ca="1">INDEX(F_Outputs_Prep!$B$4:$AI$174,MATCH(F_Outputs!$A99&amp;F_Outputs!$B99,F_Outputs_Prep!$I$4:$I$174,0),MATCH(F_Outputs!M$2,F_Outputs_Prep!$B$4:$AI$4,0))</f>
        <v>##BLANK</v>
      </c>
      <c r="N99" s="29">
        <f ca="1">INDEX(F_Outputs_Prep!$B$4:$AI$174,MATCH(F_Outputs!$A99&amp;F_Outputs!$B99,F_Outputs_Prep!$I$4:$I$174,0),MATCH(F_Outputs!N$2,F_Outputs_Prep!$B$4:$AI$4,0))</f>
        <v>139</v>
      </c>
      <c r="O99" s="29">
        <f ca="1">INDEX(F_Outputs_Prep!$B$4:$AI$174,MATCH(F_Outputs!$A99&amp;F_Outputs!$B99,F_Outputs_Prep!$I$4:$I$174,0),MATCH(F_Outputs!O$2,F_Outputs_Prep!$B$4:$AI$4,0))</f>
        <v>131</v>
      </c>
      <c r="P99" s="29">
        <f ca="1">INDEX(F_Outputs_Prep!$B$4:$AI$174,MATCH(F_Outputs!$A99&amp;F_Outputs!$B99,F_Outputs_Prep!$I$4:$I$174,0),MATCH(F_Outputs!P$2,F_Outputs_Prep!$B$4:$AI$4,0))</f>
        <v>122</v>
      </c>
      <c r="Q99" s="29">
        <f ca="1">INDEX(F_Outputs_Prep!$B$4:$AI$174,MATCH(F_Outputs!$A99&amp;F_Outputs!$B99,F_Outputs_Prep!$I$4:$I$174,0),MATCH(F_Outputs!Q$2,F_Outputs_Prep!$B$4:$AI$4,0))</f>
        <v>114</v>
      </c>
      <c r="R99" s="29">
        <f ca="1">INDEX(F_Outputs_Prep!$B$4:$AI$174,MATCH(F_Outputs!$A99&amp;F_Outputs!$B99,F_Outputs_Prep!$I$4:$I$174,0),MATCH(F_Outputs!R$2,F_Outputs_Prep!$B$4:$AI$4,0))</f>
        <v>106</v>
      </c>
      <c r="S99" s="29">
        <f ca="1">INDEX(F_Outputs_Prep!$B$4:$AI$174,MATCH(F_Outputs!$A99&amp;F_Outputs!$B99,F_Outputs_Prep!$I$4:$I$174,0),MATCH(F_Outputs!S$2,F_Outputs_Prep!$B$4:$AI$4,0))</f>
        <v>97</v>
      </c>
    </row>
    <row r="100" spans="1:19">
      <c r="A100" s="29" t="s">
        <v>120</v>
      </c>
      <c r="B100" s="31" t="s">
        <v>298</v>
      </c>
      <c r="C100" s="29" t="s">
        <v>299</v>
      </c>
      <c r="D100" s="29" t="s">
        <v>300</v>
      </c>
      <c r="E100" s="29" t="s">
        <v>317</v>
      </c>
      <c r="F100" s="29" t="str">
        <f ca="1">INDEX(F_Outputs_Prep!$B$4:$AI$174,MATCH(F_Outputs!$A100&amp;F_Outputs!$B100,F_Outputs_Prep!$I$4:$I$174,0),MATCH(F_Outputs!F$2,F_Outputs_Prep!$B$4:$AI$4,0))</f>
        <v>[…]07/04/2026 09:48:12</v>
      </c>
      <c r="G100" s="29" t="str">
        <f ca="1">INDEX(F_Outputs_Prep!$B$4:$AI$174,MATCH(F_Outputs!$A100&amp;F_Outputs!$B100,F_Outputs_Prep!$I$4:$I$174,0),MATCH(F_Outputs!G$2,F_Outputs_Prep!$B$4:$AI$4,0))</f>
        <v>[…]07/04/2026 09:48:12</v>
      </c>
      <c r="H100" s="29" t="str">
        <f ca="1">INDEX(F_Outputs_Prep!$B$4:$AI$174,MATCH(F_Outputs!$A100&amp;F_Outputs!$B100,F_Outputs_Prep!$I$4:$I$174,0),MATCH(F_Outputs!H$2,F_Outputs_Prep!$B$4:$AI$4,0))</f>
        <v>[…]07/04/2026 09:48:12</v>
      </c>
      <c r="I100" s="29" t="str">
        <f ca="1">INDEX(F_Outputs_Prep!$B$4:$AI$174,MATCH(F_Outputs!$A100&amp;F_Outputs!$B100,F_Outputs_Prep!$I$4:$I$174,0),MATCH(F_Outputs!I$2,F_Outputs_Prep!$B$4:$AI$4,0))</f>
        <v>[…]07/04/2026 09:48:12</v>
      </c>
      <c r="J100" s="29" t="str">
        <f ca="1">INDEX(F_Outputs_Prep!$B$4:$AI$174,MATCH(F_Outputs!$A100&amp;F_Outputs!$B100,F_Outputs_Prep!$I$4:$I$174,0),MATCH(F_Outputs!J$2,F_Outputs_Prep!$B$4:$AI$4,0))</f>
        <v>[…]07/04/2026 09:48:12</v>
      </c>
      <c r="K100" s="29" t="str">
        <f ca="1">INDEX(F_Outputs_Prep!$B$4:$AI$174,MATCH(F_Outputs!$A100&amp;F_Outputs!$B100,F_Outputs_Prep!$I$4:$I$174,0),MATCH(F_Outputs!K$2,F_Outputs_Prep!$B$4:$AI$4,0))</f>
        <v>[…]07/04/2026 09:48:12</v>
      </c>
      <c r="L100" s="29" t="str">
        <f ca="1">INDEX(F_Outputs_Prep!$B$4:$AI$174,MATCH(F_Outputs!$A100&amp;F_Outputs!$B100,F_Outputs_Prep!$I$4:$I$174,0),MATCH(F_Outputs!L$2,F_Outputs_Prep!$B$4:$AI$4,0))</f>
        <v>[…]07/04/2026 09:48:12</v>
      </c>
      <c r="M100" s="29" t="str">
        <f ca="1">INDEX(F_Outputs_Prep!$B$4:$AI$174,MATCH(F_Outputs!$A100&amp;F_Outputs!$B100,F_Outputs_Prep!$I$4:$I$174,0),MATCH(F_Outputs!M$2,F_Outputs_Prep!$B$4:$AI$4,0))</f>
        <v>[…]07/04/2026 09:48:12</v>
      </c>
      <c r="N100" s="29" t="str">
        <f ca="1">INDEX(F_Outputs_Prep!$B$4:$AI$174,MATCH(F_Outputs!$A100&amp;F_Outputs!$B100,F_Outputs_Prep!$I$4:$I$174,0),MATCH(F_Outputs!N$2,F_Outputs_Prep!$B$4:$AI$4,0))</f>
        <v>[…]07/04/2026 09:48:12</v>
      </c>
      <c r="O100" s="29" t="str">
        <f ca="1">INDEX(F_Outputs_Prep!$B$4:$AI$174,MATCH(F_Outputs!$A100&amp;F_Outputs!$B100,F_Outputs_Prep!$I$4:$I$174,0),MATCH(F_Outputs!O$2,F_Outputs_Prep!$B$4:$AI$4,0))</f>
        <v>[…]07/04/2026 09:48:12</v>
      </c>
      <c r="P100" s="29" t="str">
        <f ca="1">INDEX(F_Outputs_Prep!$B$4:$AI$174,MATCH(F_Outputs!$A100&amp;F_Outputs!$B100,F_Outputs_Prep!$I$4:$I$174,0),MATCH(F_Outputs!P$2,F_Outputs_Prep!$B$4:$AI$4,0))</f>
        <v>[…]07/04/2026 09:48:12</v>
      </c>
      <c r="Q100" s="29" t="str">
        <f ca="1">INDEX(F_Outputs_Prep!$B$4:$AI$174,MATCH(F_Outputs!$A100&amp;F_Outputs!$B100,F_Outputs_Prep!$I$4:$I$174,0),MATCH(F_Outputs!Q$2,F_Outputs_Prep!$B$4:$AI$4,0))</f>
        <v>[…]07/04/2026 09:48:12</v>
      </c>
      <c r="R100" s="29" t="str">
        <f ca="1">INDEX(F_Outputs_Prep!$B$4:$AI$174,MATCH(F_Outputs!$A100&amp;F_Outputs!$B100,F_Outputs_Prep!$I$4:$I$174,0),MATCH(F_Outputs!R$2,F_Outputs_Prep!$B$4:$AI$4,0))</f>
        <v>[…]07/04/2026 09:48:12</v>
      </c>
      <c r="S100" s="29" t="str">
        <f ca="1">INDEX(F_Outputs_Prep!$B$4:$AI$174,MATCH(F_Outputs!$A100&amp;F_Outputs!$B100,F_Outputs_Prep!$I$4:$I$174,0),MATCH(F_Outputs!S$2,F_Outputs_Prep!$B$4:$AI$4,0))</f>
        <v>[…]07/04/2026 09:48:12</v>
      </c>
    </row>
    <row r="101" spans="1:19">
      <c r="A101" s="29" t="s">
        <v>120</v>
      </c>
      <c r="B101" s="31" t="s">
        <v>301</v>
      </c>
      <c r="C101" s="29" t="s">
        <v>302</v>
      </c>
      <c r="D101" s="29" t="s">
        <v>300</v>
      </c>
      <c r="E101" s="29" t="s">
        <v>317</v>
      </c>
      <c r="F101" s="29" t="e">
        <f ca="1">INDEX(F_Outputs_Prep!$B$4:$AI$174,MATCH(F_Outputs!$A101&amp;F_Outputs!$B101,F_Outputs_Prep!$I$4:$I$174,0),MATCH(F_Outputs!F$2,F_Outputs_Prep!$B$4:$AI$4,0))</f>
        <v>#VALUE!</v>
      </c>
      <c r="G101" s="29" t="e">
        <f ca="1">INDEX(F_Outputs_Prep!$B$4:$AI$174,MATCH(F_Outputs!$A101&amp;F_Outputs!$B101,F_Outputs_Prep!$I$4:$I$174,0),MATCH(F_Outputs!G$2,F_Outputs_Prep!$B$4:$AI$4,0))</f>
        <v>#VALUE!</v>
      </c>
      <c r="H101" s="29" t="e">
        <f ca="1">INDEX(F_Outputs_Prep!$B$4:$AI$174,MATCH(F_Outputs!$A101&amp;F_Outputs!$B101,F_Outputs_Prep!$I$4:$I$174,0),MATCH(F_Outputs!H$2,F_Outputs_Prep!$B$4:$AI$4,0))</f>
        <v>#VALUE!</v>
      </c>
      <c r="I101" s="29" t="e">
        <f ca="1">INDEX(F_Outputs_Prep!$B$4:$AI$174,MATCH(F_Outputs!$A101&amp;F_Outputs!$B101,F_Outputs_Prep!$I$4:$I$174,0),MATCH(F_Outputs!I$2,F_Outputs_Prep!$B$4:$AI$4,0))</f>
        <v>#VALUE!</v>
      </c>
      <c r="J101" s="29" t="e">
        <f ca="1">INDEX(F_Outputs_Prep!$B$4:$AI$174,MATCH(F_Outputs!$A101&amp;F_Outputs!$B101,F_Outputs_Prep!$I$4:$I$174,0),MATCH(F_Outputs!J$2,F_Outputs_Prep!$B$4:$AI$4,0))</f>
        <v>#VALUE!</v>
      </c>
      <c r="K101" s="29" t="e">
        <f ca="1">INDEX(F_Outputs_Prep!$B$4:$AI$174,MATCH(F_Outputs!$A101&amp;F_Outputs!$B101,F_Outputs_Prep!$I$4:$I$174,0),MATCH(F_Outputs!K$2,F_Outputs_Prep!$B$4:$AI$4,0))</f>
        <v>#VALUE!</v>
      </c>
      <c r="L101" s="29" t="e">
        <f ca="1">INDEX(F_Outputs_Prep!$B$4:$AI$174,MATCH(F_Outputs!$A101&amp;F_Outputs!$B101,F_Outputs_Prep!$I$4:$I$174,0),MATCH(F_Outputs!L$2,F_Outputs_Prep!$B$4:$AI$4,0))</f>
        <v>#VALUE!</v>
      </c>
      <c r="M101" s="29" t="e">
        <f ca="1">INDEX(F_Outputs_Prep!$B$4:$AI$174,MATCH(F_Outputs!$A101&amp;F_Outputs!$B101,F_Outputs_Prep!$I$4:$I$174,0),MATCH(F_Outputs!M$2,F_Outputs_Prep!$B$4:$AI$4,0))</f>
        <v>#VALUE!</v>
      </c>
      <c r="N101" s="29" t="e">
        <f ca="1">INDEX(F_Outputs_Prep!$B$4:$AI$174,MATCH(F_Outputs!$A101&amp;F_Outputs!$B101,F_Outputs_Prep!$I$4:$I$174,0),MATCH(F_Outputs!N$2,F_Outputs_Prep!$B$4:$AI$4,0))</f>
        <v>#VALUE!</v>
      </c>
      <c r="O101" s="29" t="e">
        <f ca="1">INDEX(F_Outputs_Prep!$B$4:$AI$174,MATCH(F_Outputs!$A101&amp;F_Outputs!$B101,F_Outputs_Prep!$I$4:$I$174,0),MATCH(F_Outputs!O$2,F_Outputs_Prep!$B$4:$AI$4,0))</f>
        <v>#VALUE!</v>
      </c>
      <c r="P101" s="29" t="e">
        <f ca="1">INDEX(F_Outputs_Prep!$B$4:$AI$174,MATCH(F_Outputs!$A101&amp;F_Outputs!$B101,F_Outputs_Prep!$I$4:$I$174,0),MATCH(F_Outputs!P$2,F_Outputs_Prep!$B$4:$AI$4,0))</f>
        <v>#VALUE!</v>
      </c>
      <c r="Q101" s="29" t="e">
        <f ca="1">INDEX(F_Outputs_Prep!$B$4:$AI$174,MATCH(F_Outputs!$A101&amp;F_Outputs!$B101,F_Outputs_Prep!$I$4:$I$174,0),MATCH(F_Outputs!Q$2,F_Outputs_Prep!$B$4:$AI$4,0))</f>
        <v>#VALUE!</v>
      </c>
      <c r="R101" s="29" t="e">
        <f ca="1">INDEX(F_Outputs_Prep!$B$4:$AI$174,MATCH(F_Outputs!$A101&amp;F_Outputs!$B101,F_Outputs_Prep!$I$4:$I$174,0),MATCH(F_Outputs!R$2,F_Outputs_Prep!$B$4:$AI$4,0))</f>
        <v>#VALUE!</v>
      </c>
      <c r="S101" s="29" t="e">
        <f ca="1">INDEX(F_Outputs_Prep!$B$4:$AI$174,MATCH(F_Outputs!$A101&amp;F_Outputs!$B101,F_Outputs_Prep!$I$4:$I$174,0),MATCH(F_Outputs!S$2,F_Outputs_Prep!$B$4:$AI$4,0))</f>
        <v>#VALUE!</v>
      </c>
    </row>
    <row r="102" spans="1:19">
      <c r="A102" s="29" t="s">
        <v>120</v>
      </c>
      <c r="B102" s="31" t="s">
        <v>303</v>
      </c>
      <c r="C102" s="29" t="s">
        <v>304</v>
      </c>
      <c r="D102" s="29" t="s">
        <v>300</v>
      </c>
      <c r="E102" s="29" t="s">
        <v>317</v>
      </c>
      <c r="F102" s="29" t="str">
        <f ca="1">INDEX(F_Outputs_Prep!$B$4:$AI$174,MATCH(F_Outputs!$A102&amp;F_Outputs!$B102,F_Outputs_Prep!$I$4:$I$174,0),MATCH(F_Outputs!F$2,F_Outputs_Prep!$B$4:$AI$4,0))</f>
        <v>NA</v>
      </c>
      <c r="G102" s="29" t="str">
        <f ca="1">INDEX(F_Outputs_Prep!$B$4:$AI$174,MATCH(F_Outputs!$A102&amp;F_Outputs!$B102,F_Outputs_Prep!$I$4:$I$174,0),MATCH(F_Outputs!G$2,F_Outputs_Prep!$B$4:$AI$4,0))</f>
        <v>NA</v>
      </c>
      <c r="H102" s="29" t="str">
        <f ca="1">INDEX(F_Outputs_Prep!$B$4:$AI$174,MATCH(F_Outputs!$A102&amp;F_Outputs!$B102,F_Outputs_Prep!$I$4:$I$174,0),MATCH(F_Outputs!H$2,F_Outputs_Prep!$B$4:$AI$4,0))</f>
        <v>NA</v>
      </c>
      <c r="I102" s="29" t="str">
        <f ca="1">INDEX(F_Outputs_Prep!$B$4:$AI$174,MATCH(F_Outputs!$A102&amp;F_Outputs!$B102,F_Outputs_Prep!$I$4:$I$174,0),MATCH(F_Outputs!I$2,F_Outputs_Prep!$B$4:$AI$4,0))</f>
        <v>NA</v>
      </c>
      <c r="J102" s="29" t="str">
        <f ca="1">INDEX(F_Outputs_Prep!$B$4:$AI$174,MATCH(F_Outputs!$A102&amp;F_Outputs!$B102,F_Outputs_Prep!$I$4:$I$174,0),MATCH(F_Outputs!J$2,F_Outputs_Prep!$B$4:$AI$4,0))</f>
        <v>NA</v>
      </c>
      <c r="K102" s="29" t="str">
        <f ca="1">INDEX(F_Outputs_Prep!$B$4:$AI$174,MATCH(F_Outputs!$A102&amp;F_Outputs!$B102,F_Outputs_Prep!$I$4:$I$174,0),MATCH(F_Outputs!K$2,F_Outputs_Prep!$B$4:$AI$4,0))</f>
        <v>NA</v>
      </c>
      <c r="L102" s="29" t="str">
        <f ca="1">INDEX(F_Outputs_Prep!$B$4:$AI$174,MATCH(F_Outputs!$A102&amp;F_Outputs!$B102,F_Outputs_Prep!$I$4:$I$174,0),MATCH(F_Outputs!L$2,F_Outputs_Prep!$B$4:$AI$4,0))</f>
        <v>NA</v>
      </c>
      <c r="M102" s="29" t="str">
        <f ca="1">INDEX(F_Outputs_Prep!$B$4:$AI$174,MATCH(F_Outputs!$A102&amp;F_Outputs!$B102,F_Outputs_Prep!$I$4:$I$174,0),MATCH(F_Outputs!M$2,F_Outputs_Prep!$B$4:$AI$4,0))</f>
        <v>NA</v>
      </c>
      <c r="N102" s="29" t="str">
        <f ca="1">INDEX(F_Outputs_Prep!$B$4:$AI$174,MATCH(F_Outputs!$A102&amp;F_Outputs!$B102,F_Outputs_Prep!$I$4:$I$174,0),MATCH(F_Outputs!N$2,F_Outputs_Prep!$B$4:$AI$4,0))</f>
        <v>NA</v>
      </c>
      <c r="O102" s="29" t="str">
        <f ca="1">INDEX(F_Outputs_Prep!$B$4:$AI$174,MATCH(F_Outputs!$A102&amp;F_Outputs!$B102,F_Outputs_Prep!$I$4:$I$174,0),MATCH(F_Outputs!O$2,F_Outputs_Prep!$B$4:$AI$4,0))</f>
        <v>NA</v>
      </c>
      <c r="P102" s="29" t="str">
        <f ca="1">INDEX(F_Outputs_Prep!$B$4:$AI$174,MATCH(F_Outputs!$A102&amp;F_Outputs!$B102,F_Outputs_Prep!$I$4:$I$174,0),MATCH(F_Outputs!P$2,F_Outputs_Prep!$B$4:$AI$4,0))</f>
        <v>NA</v>
      </c>
      <c r="Q102" s="29" t="str">
        <f ca="1">INDEX(F_Outputs_Prep!$B$4:$AI$174,MATCH(F_Outputs!$A102&amp;F_Outputs!$B102,F_Outputs_Prep!$I$4:$I$174,0),MATCH(F_Outputs!Q$2,F_Outputs_Prep!$B$4:$AI$4,0))</f>
        <v>NA</v>
      </c>
      <c r="R102" s="29" t="str">
        <f ca="1">INDEX(F_Outputs_Prep!$B$4:$AI$174,MATCH(F_Outputs!$A102&amp;F_Outputs!$B102,F_Outputs_Prep!$I$4:$I$174,0),MATCH(F_Outputs!R$2,F_Outputs_Prep!$B$4:$AI$4,0))</f>
        <v>NA</v>
      </c>
      <c r="S102" s="29" t="str">
        <f ca="1">INDEX(F_Outputs_Prep!$B$4:$AI$174,MATCH(F_Outputs!$A102&amp;F_Outputs!$B102,F_Outputs_Prep!$I$4:$I$174,0),MATCH(F_Outputs!S$2,F_Outputs_Prep!$B$4:$AI$4,0))</f>
        <v>NA</v>
      </c>
    </row>
    <row r="103" spans="1:19">
      <c r="A103" s="29" t="s">
        <v>120</v>
      </c>
      <c r="B103" s="31" t="s">
        <v>305</v>
      </c>
      <c r="C103" s="29" t="s">
        <v>306</v>
      </c>
      <c r="D103" s="29" t="s">
        <v>307</v>
      </c>
      <c r="E103" s="29" t="s">
        <v>317</v>
      </c>
      <c r="F103" s="29">
        <f ca="1">INDEX(F_Outputs_Prep!$B$4:$AI$174,MATCH(F_Outputs!$A103&amp;F_Outputs!$B103,F_Outputs_Prep!$I$4:$I$174,0),MATCH(F_Outputs!F$2,F_Outputs_Prep!$B$4:$AI$4,0))</f>
        <v>0</v>
      </c>
      <c r="G103" s="29">
        <f ca="1">INDEX(F_Outputs_Prep!$B$4:$AI$174,MATCH(F_Outputs!$A103&amp;F_Outputs!$B103,F_Outputs_Prep!$I$4:$I$174,0),MATCH(F_Outputs!G$2,F_Outputs_Prep!$B$4:$AI$4,0))</f>
        <v>0</v>
      </c>
      <c r="H103" s="29">
        <f ca="1">INDEX(F_Outputs_Prep!$B$4:$AI$174,MATCH(F_Outputs!$A103&amp;F_Outputs!$B103,F_Outputs_Prep!$I$4:$I$174,0),MATCH(F_Outputs!H$2,F_Outputs_Prep!$B$4:$AI$4,0))</f>
        <v>0</v>
      </c>
      <c r="I103" s="29">
        <f ca="1">INDEX(F_Outputs_Prep!$B$4:$AI$174,MATCH(F_Outputs!$A103&amp;F_Outputs!$B103,F_Outputs_Prep!$I$4:$I$174,0),MATCH(F_Outputs!I$2,F_Outputs_Prep!$B$4:$AI$4,0))</f>
        <v>0</v>
      </c>
      <c r="J103" s="29">
        <f ca="1">INDEX(F_Outputs_Prep!$B$4:$AI$174,MATCH(F_Outputs!$A103&amp;F_Outputs!$B103,F_Outputs_Prep!$I$4:$I$174,0),MATCH(F_Outputs!J$2,F_Outputs_Prep!$B$4:$AI$4,0))</f>
        <v>0</v>
      </c>
      <c r="K103" s="29">
        <f ca="1">INDEX(F_Outputs_Prep!$B$4:$AI$174,MATCH(F_Outputs!$A103&amp;F_Outputs!$B103,F_Outputs_Prep!$I$4:$I$174,0),MATCH(F_Outputs!K$2,F_Outputs_Prep!$B$4:$AI$4,0))</f>
        <v>0</v>
      </c>
      <c r="L103" s="29">
        <f ca="1">INDEX(F_Outputs_Prep!$B$4:$AI$174,MATCH(F_Outputs!$A103&amp;F_Outputs!$B103,F_Outputs_Prep!$I$4:$I$174,0),MATCH(F_Outputs!L$2,F_Outputs_Prep!$B$4:$AI$4,0))</f>
        <v>0</v>
      </c>
      <c r="M103" s="29">
        <f ca="1">INDEX(F_Outputs_Prep!$B$4:$AI$174,MATCH(F_Outputs!$A103&amp;F_Outputs!$B103,F_Outputs_Prep!$I$4:$I$174,0),MATCH(F_Outputs!M$2,F_Outputs_Prep!$B$4:$AI$4,0))</f>
        <v>0</v>
      </c>
      <c r="N103" s="29">
        <f ca="1">INDEX(F_Outputs_Prep!$B$4:$AI$174,MATCH(F_Outputs!$A103&amp;F_Outputs!$B103,F_Outputs_Prep!$I$4:$I$174,0),MATCH(F_Outputs!N$2,F_Outputs_Prep!$B$4:$AI$4,0))</f>
        <v>0</v>
      </c>
      <c r="O103" s="29">
        <f ca="1">INDEX(F_Outputs_Prep!$B$4:$AI$174,MATCH(F_Outputs!$A103&amp;F_Outputs!$B103,F_Outputs_Prep!$I$4:$I$174,0),MATCH(F_Outputs!O$2,F_Outputs_Prep!$B$4:$AI$4,0))</f>
        <v>0</v>
      </c>
      <c r="P103" s="29">
        <f ca="1">INDEX(F_Outputs_Prep!$B$4:$AI$174,MATCH(F_Outputs!$A103&amp;F_Outputs!$B103,F_Outputs_Prep!$I$4:$I$174,0),MATCH(F_Outputs!P$2,F_Outputs_Prep!$B$4:$AI$4,0))</f>
        <v>0</v>
      </c>
      <c r="Q103" s="29">
        <f ca="1">INDEX(F_Outputs_Prep!$B$4:$AI$174,MATCH(F_Outputs!$A103&amp;F_Outputs!$B103,F_Outputs_Prep!$I$4:$I$174,0),MATCH(F_Outputs!Q$2,F_Outputs_Prep!$B$4:$AI$4,0))</f>
        <v>0</v>
      </c>
      <c r="R103" s="29">
        <f ca="1">INDEX(F_Outputs_Prep!$B$4:$AI$174,MATCH(F_Outputs!$A103&amp;F_Outputs!$B103,F_Outputs_Prep!$I$4:$I$174,0),MATCH(F_Outputs!R$2,F_Outputs_Prep!$B$4:$AI$4,0))</f>
        <v>0</v>
      </c>
      <c r="S103" s="29">
        <f ca="1">INDEX(F_Outputs_Prep!$B$4:$AI$174,MATCH(F_Outputs!$A103&amp;F_Outputs!$B103,F_Outputs_Prep!$I$4:$I$174,0),MATCH(F_Outputs!S$2,F_Outputs_Prep!$B$4:$AI$4,0))</f>
        <v>0</v>
      </c>
    </row>
    <row r="104" spans="1:19">
      <c r="A104" s="29" t="s">
        <v>114</v>
      </c>
      <c r="B104" s="29" t="s">
        <v>210</v>
      </c>
      <c r="C104" s="29" t="s">
        <v>292</v>
      </c>
      <c r="D104" s="29" t="s">
        <v>83</v>
      </c>
      <c r="E104" s="29" t="s">
        <v>317</v>
      </c>
      <c r="F104" s="29">
        <f ca="1">INDEX(F_Outputs_Prep!$B$4:$AI$174,MATCH(F_Outputs!$A104&amp;F_Outputs!$B104,F_Outputs_Prep!$I$4:$I$174,0),MATCH(F_Outputs!F$2,F_Outputs_Prep!$B$4:$AI$4,0))</f>
        <v>102.64</v>
      </c>
      <c r="G104" s="29">
        <f ca="1">INDEX(F_Outputs_Prep!$B$4:$AI$174,MATCH(F_Outputs!$A104&amp;F_Outputs!$B104,F_Outputs_Prep!$I$4:$I$174,0),MATCH(F_Outputs!G$2,F_Outputs_Prep!$B$4:$AI$4,0))</f>
        <v>74.41</v>
      </c>
      <c r="H104" s="29">
        <f ca="1">INDEX(F_Outputs_Prep!$B$4:$AI$174,MATCH(F_Outputs!$A104&amp;F_Outputs!$B104,F_Outputs_Prep!$I$4:$I$174,0),MATCH(F_Outputs!H$2,F_Outputs_Prep!$B$4:$AI$4,0))</f>
        <v>73.97</v>
      </c>
      <c r="I104" s="29">
        <f ca="1">INDEX(F_Outputs_Prep!$B$4:$AI$174,MATCH(F_Outputs!$A104&amp;F_Outputs!$B104,F_Outputs_Prep!$I$4:$I$174,0),MATCH(F_Outputs!I$2,F_Outputs_Prep!$B$4:$AI$4,0))</f>
        <v>79.25</v>
      </c>
      <c r="J104" s="29">
        <f ca="1">INDEX(F_Outputs_Prep!$B$4:$AI$174,MATCH(F_Outputs!$A104&amp;F_Outputs!$B104,F_Outputs_Prep!$I$4:$I$174,0),MATCH(F_Outputs!J$2,F_Outputs_Prep!$B$4:$AI$4,0))</f>
        <v>99.07</v>
      </c>
      <c r="K104" s="29">
        <f ca="1">INDEX(F_Outputs_Prep!$B$4:$AI$174,MATCH(F_Outputs!$A104&amp;F_Outputs!$B104,F_Outputs_Prep!$I$4:$I$174,0),MATCH(F_Outputs!K$2,F_Outputs_Prep!$B$4:$AI$4,0))</f>
        <v>66.48</v>
      </c>
      <c r="L104" s="29">
        <f ca="1">INDEX(F_Outputs_Prep!$B$4:$AI$174,MATCH(F_Outputs!$A104&amp;F_Outputs!$B104,F_Outputs_Prep!$I$4:$I$174,0),MATCH(F_Outputs!L$2,F_Outputs_Prep!$B$4:$AI$4,0))</f>
        <v>47.55</v>
      </c>
      <c r="M104" s="29">
        <f ca="1">INDEX(F_Outputs_Prep!$B$4:$AI$174,MATCH(F_Outputs!$A104&amp;F_Outputs!$B104,F_Outputs_Prep!$I$4:$I$174,0),MATCH(F_Outputs!M$2,F_Outputs_Prep!$B$4:$AI$4,0))</f>
        <v>85.42</v>
      </c>
      <c r="N104" s="29">
        <f ca="1">INDEX(F_Outputs_Prep!$B$4:$AI$174,MATCH(F_Outputs!$A104&amp;F_Outputs!$B104,F_Outputs_Prep!$I$4:$I$174,0),MATCH(F_Outputs!N$2,F_Outputs_Prep!$B$4:$AI$4,0))</f>
        <v>86.01</v>
      </c>
      <c r="O104" s="29">
        <f ca="1">INDEX(F_Outputs_Prep!$B$4:$AI$174,MATCH(F_Outputs!$A104&amp;F_Outputs!$B104,F_Outputs_Prep!$I$4:$I$174,0),MATCH(F_Outputs!O$2,F_Outputs_Prep!$B$4:$AI$4,0))</f>
        <v>53.9</v>
      </c>
      <c r="P104" s="29">
        <f ca="1">INDEX(F_Outputs_Prep!$B$4:$AI$174,MATCH(F_Outputs!$A104&amp;F_Outputs!$B104,F_Outputs_Prep!$I$4:$I$174,0),MATCH(F_Outputs!P$2,F_Outputs_Prep!$B$4:$AI$4,0))</f>
        <v>40.85</v>
      </c>
      <c r="Q104" s="29">
        <f ca="1">INDEX(F_Outputs_Prep!$B$4:$AI$174,MATCH(F_Outputs!$A104&amp;F_Outputs!$B104,F_Outputs_Prep!$I$4:$I$174,0),MATCH(F_Outputs!Q$2,F_Outputs_Prep!$B$4:$AI$4,0))</f>
        <v>40.85</v>
      </c>
      <c r="R104" s="29">
        <f ca="1">INDEX(F_Outputs_Prep!$B$4:$AI$174,MATCH(F_Outputs!$A104&amp;F_Outputs!$B104,F_Outputs_Prep!$I$4:$I$174,0),MATCH(F_Outputs!R$2,F_Outputs_Prep!$B$4:$AI$4,0))</f>
        <v>40.85</v>
      </c>
      <c r="S104" s="29">
        <f ca="1">INDEX(F_Outputs_Prep!$B$4:$AI$174,MATCH(F_Outputs!$A104&amp;F_Outputs!$B104,F_Outputs_Prep!$I$4:$I$174,0),MATCH(F_Outputs!S$2,F_Outputs_Prep!$B$4:$AI$4,0))</f>
        <v>40.85</v>
      </c>
    </row>
    <row r="105" spans="1:19" ht="15">
      <c r="A105" s="29" t="s">
        <v>114</v>
      </c>
      <c r="B105" s="29" t="s">
        <v>286</v>
      </c>
      <c r="C105" s="21" t="s">
        <v>293</v>
      </c>
      <c r="D105" s="29" t="s">
        <v>103</v>
      </c>
      <c r="E105" s="29" t="s">
        <v>317</v>
      </c>
      <c r="F105" s="29">
        <f ca="1">INDEX(F_Outputs_Prep!$B$4:$AI$174,MATCH(F_Outputs!$A105&amp;F_Outputs!$B105,F_Outputs_Prep!$I$4:$I$174,0),MATCH(F_Outputs!F$2,F_Outputs_Prep!$B$4:$AI$4,0))</f>
        <v>22712</v>
      </c>
      <c r="G105" s="29">
        <f ca="1">INDEX(F_Outputs_Prep!$B$4:$AI$174,MATCH(F_Outputs!$A105&amp;F_Outputs!$B105,F_Outputs_Prep!$I$4:$I$174,0),MATCH(F_Outputs!G$2,F_Outputs_Prep!$B$4:$AI$4,0))</f>
        <v>22712</v>
      </c>
      <c r="H105" s="29">
        <f ca="1">INDEX(F_Outputs_Prep!$B$4:$AI$174,MATCH(F_Outputs!$A105&amp;F_Outputs!$B105,F_Outputs_Prep!$I$4:$I$174,0),MATCH(F_Outputs!H$2,F_Outputs_Prep!$B$4:$AI$4,0))</f>
        <v>22712</v>
      </c>
      <c r="I105" s="29">
        <f ca="1">INDEX(F_Outputs_Prep!$B$4:$AI$174,MATCH(F_Outputs!$A105&amp;F_Outputs!$B105,F_Outputs_Prep!$I$4:$I$174,0),MATCH(F_Outputs!I$2,F_Outputs_Prep!$B$4:$AI$4,0))</f>
        <v>22712</v>
      </c>
      <c r="J105" s="29">
        <f ca="1">INDEX(F_Outputs_Prep!$B$4:$AI$174,MATCH(F_Outputs!$A105&amp;F_Outputs!$B105,F_Outputs_Prep!$I$4:$I$174,0),MATCH(F_Outputs!J$2,F_Outputs_Prep!$B$4:$AI$4,0))</f>
        <v>22712</v>
      </c>
      <c r="K105" s="29">
        <f ca="1">INDEX(F_Outputs_Prep!$B$4:$AI$174,MATCH(F_Outputs!$A105&amp;F_Outputs!$B105,F_Outputs_Prep!$I$4:$I$174,0),MATCH(F_Outputs!K$2,F_Outputs_Prep!$B$4:$AI$4,0))</f>
        <v>22712</v>
      </c>
      <c r="L105" s="29">
        <f ca="1">INDEX(F_Outputs_Prep!$B$4:$AI$174,MATCH(F_Outputs!$A105&amp;F_Outputs!$B105,F_Outputs_Prep!$I$4:$I$174,0),MATCH(F_Outputs!L$2,F_Outputs_Prep!$B$4:$AI$4,0))</f>
        <v>22712</v>
      </c>
      <c r="M105" s="29">
        <f ca="1">INDEX(F_Outputs_Prep!$B$4:$AI$174,MATCH(F_Outputs!$A105&amp;F_Outputs!$B105,F_Outputs_Prep!$I$4:$I$174,0),MATCH(F_Outputs!M$2,F_Outputs_Prep!$B$4:$AI$4,0))</f>
        <v>22712</v>
      </c>
      <c r="N105" s="29">
        <f ca="1">INDEX(F_Outputs_Prep!$B$4:$AI$174,MATCH(F_Outputs!$A105&amp;F_Outputs!$B105,F_Outputs_Prep!$I$4:$I$174,0),MATCH(F_Outputs!N$2,F_Outputs_Prep!$B$4:$AI$4,0))</f>
        <v>22712</v>
      </c>
      <c r="O105" s="29">
        <f ca="1">INDEX(F_Outputs_Prep!$B$4:$AI$174,MATCH(F_Outputs!$A105&amp;F_Outputs!$B105,F_Outputs_Prep!$I$4:$I$174,0),MATCH(F_Outputs!O$2,F_Outputs_Prep!$B$4:$AI$4,0))</f>
        <v>22712</v>
      </c>
      <c r="P105" s="29">
        <f ca="1">INDEX(F_Outputs_Prep!$B$4:$AI$174,MATCH(F_Outputs!$A105&amp;F_Outputs!$B105,F_Outputs_Prep!$I$4:$I$174,0),MATCH(F_Outputs!P$2,F_Outputs_Prep!$B$4:$AI$4,0))</f>
        <v>22712</v>
      </c>
      <c r="Q105" s="29">
        <f ca="1">INDEX(F_Outputs_Prep!$B$4:$AI$174,MATCH(F_Outputs!$A105&amp;F_Outputs!$B105,F_Outputs_Prep!$I$4:$I$174,0),MATCH(F_Outputs!Q$2,F_Outputs_Prep!$B$4:$AI$4,0))</f>
        <v>22712</v>
      </c>
      <c r="R105" s="29">
        <f ca="1">INDEX(F_Outputs_Prep!$B$4:$AI$174,MATCH(F_Outputs!$A105&amp;F_Outputs!$B105,F_Outputs_Prep!$I$4:$I$174,0),MATCH(F_Outputs!R$2,F_Outputs_Prep!$B$4:$AI$4,0))</f>
        <v>22712</v>
      </c>
      <c r="S105" s="29">
        <f ca="1">INDEX(F_Outputs_Prep!$B$4:$AI$174,MATCH(F_Outputs!$A105&amp;F_Outputs!$B105,F_Outputs_Prep!$I$4:$I$174,0),MATCH(F_Outputs!S$2,F_Outputs_Prep!$B$4:$AI$4,0))</f>
        <v>22712</v>
      </c>
    </row>
    <row r="106" spans="1:19" ht="15">
      <c r="A106" s="29" t="s">
        <v>114</v>
      </c>
      <c r="B106" s="29" t="s">
        <v>289</v>
      </c>
      <c r="C106" s="21" t="s">
        <v>294</v>
      </c>
      <c r="D106" s="29" t="s">
        <v>83</v>
      </c>
      <c r="E106" s="29" t="s">
        <v>317</v>
      </c>
      <c r="F106" s="29">
        <f ca="1">INDEX(F_Outputs_Prep!$B$4:$AI$174,MATCH(F_Outputs!$A106&amp;F_Outputs!$B106,F_Outputs_Prep!$I$4:$I$174,0),MATCH(F_Outputs!F$2,F_Outputs_Prep!$B$4:$AI$4,0))</f>
        <v>179</v>
      </c>
      <c r="G106" s="29">
        <f ca="1">INDEX(F_Outputs_Prep!$B$4:$AI$174,MATCH(F_Outputs!$A106&amp;F_Outputs!$B106,F_Outputs_Prep!$I$4:$I$174,0),MATCH(F_Outputs!G$2,F_Outputs_Prep!$B$4:$AI$4,0))</f>
        <v>169</v>
      </c>
      <c r="H106" s="29">
        <f ca="1">INDEX(F_Outputs_Prep!$B$4:$AI$174,MATCH(F_Outputs!$A106&amp;F_Outputs!$B106,F_Outputs_Prep!$I$4:$I$174,0),MATCH(F_Outputs!H$2,F_Outputs_Prep!$B$4:$AI$4,0))</f>
        <v>168</v>
      </c>
      <c r="I106" s="29">
        <f ca="1">INDEX(F_Outputs_Prep!$B$4:$AI$174,MATCH(F_Outputs!$A106&amp;F_Outputs!$B106,F_Outputs_Prep!$I$4:$I$174,0),MATCH(F_Outputs!I$2,F_Outputs_Prep!$B$4:$AI$4,0))</f>
        <v>180</v>
      </c>
      <c r="J106" s="29">
        <f ca="1">INDEX(F_Outputs_Prep!$B$4:$AI$174,MATCH(F_Outputs!$A106&amp;F_Outputs!$B106,F_Outputs_Prep!$I$4:$I$174,0),MATCH(F_Outputs!J$2,F_Outputs_Prep!$B$4:$AI$4,0))</f>
        <v>225</v>
      </c>
      <c r="K106" s="29">
        <f ca="1">INDEX(F_Outputs_Prep!$B$4:$AI$174,MATCH(F_Outputs!$A106&amp;F_Outputs!$B106,F_Outputs_Prep!$I$4:$I$174,0),MATCH(F_Outputs!K$2,F_Outputs_Prep!$B$4:$AI$4,0))</f>
        <v>151</v>
      </c>
      <c r="L106" s="29">
        <f ca="1">INDEX(F_Outputs_Prep!$B$4:$AI$174,MATCH(F_Outputs!$A106&amp;F_Outputs!$B106,F_Outputs_Prep!$I$4:$I$174,0),MATCH(F_Outputs!L$2,F_Outputs_Prep!$B$4:$AI$4,0))</f>
        <v>108</v>
      </c>
      <c r="M106" s="29">
        <f ca="1">INDEX(F_Outputs_Prep!$B$4:$AI$174,MATCH(F_Outputs!$A106&amp;F_Outputs!$B106,F_Outputs_Prep!$I$4:$I$174,0),MATCH(F_Outputs!M$2,F_Outputs_Prep!$B$4:$AI$4,0))</f>
        <v>194</v>
      </c>
      <c r="N106" s="29">
        <f ca="1">INDEX(F_Outputs_Prep!$B$4:$AI$174,MATCH(F_Outputs!$A106&amp;F_Outputs!$B106,F_Outputs_Prep!$I$4:$I$174,0),MATCH(F_Outputs!N$2,F_Outputs_Prep!$B$4:$AI$4,0))</f>
        <v>150</v>
      </c>
      <c r="O106" s="29">
        <f ca="1">INDEX(F_Outputs_Prep!$B$4:$AI$174,MATCH(F_Outputs!$A106&amp;F_Outputs!$B106,F_Outputs_Prep!$I$4:$I$174,0),MATCH(F_Outputs!O$2,F_Outputs_Prep!$B$4:$AI$4,0))</f>
        <v>94</v>
      </c>
      <c r="P106" s="29">
        <f ca="1">INDEX(F_Outputs_Prep!$B$4:$AI$174,MATCH(F_Outputs!$A106&amp;F_Outputs!$B106,F_Outputs_Prep!$I$4:$I$174,0),MATCH(F_Outputs!P$2,F_Outputs_Prep!$B$4:$AI$4,0))</f>
        <v>94</v>
      </c>
      <c r="Q106" s="29">
        <f ca="1">INDEX(F_Outputs_Prep!$B$4:$AI$174,MATCH(F_Outputs!$A106&amp;F_Outputs!$B106,F_Outputs_Prep!$I$4:$I$174,0),MATCH(F_Outputs!Q$2,F_Outputs_Prep!$B$4:$AI$4,0))</f>
        <v>94</v>
      </c>
      <c r="R106" s="29">
        <f ca="1">INDEX(F_Outputs_Prep!$B$4:$AI$174,MATCH(F_Outputs!$A106&amp;F_Outputs!$B106,F_Outputs_Prep!$I$4:$I$174,0),MATCH(F_Outputs!R$2,F_Outputs_Prep!$B$4:$AI$4,0))</f>
        <v>94</v>
      </c>
      <c r="S106" s="29">
        <f ca="1">INDEX(F_Outputs_Prep!$B$4:$AI$174,MATCH(F_Outputs!$A106&amp;F_Outputs!$B106,F_Outputs_Prep!$I$4:$I$174,0),MATCH(F_Outputs!S$2,F_Outputs_Prep!$B$4:$AI$4,0))</f>
        <v>94</v>
      </c>
    </row>
    <row r="107" spans="1:19" ht="15">
      <c r="A107" s="29" t="s">
        <v>114</v>
      </c>
      <c r="B107" s="29" t="s">
        <v>182</v>
      </c>
      <c r="C107" s="21" t="s">
        <v>295</v>
      </c>
      <c r="D107" s="29"/>
      <c r="E107" s="29"/>
      <c r="F107" s="29" t="str">
        <f ca="1">INDEX(F_Outputs_Prep!$B$4:$AI$174,MATCH(F_Outputs!$A107&amp;F_Outputs!$B107,F_Outputs_Prep!$I$4:$I$174,0),MATCH(F_Outputs!F$2,F_Outputs_Prep!$B$4:$AI$4,0))</f>
        <v>##BLANK</v>
      </c>
      <c r="G107" s="29" t="str">
        <f ca="1">INDEX(F_Outputs_Prep!$B$4:$AI$174,MATCH(F_Outputs!$A107&amp;F_Outputs!$B107,F_Outputs_Prep!$I$4:$I$174,0),MATCH(F_Outputs!G$2,F_Outputs_Prep!$B$4:$AI$4,0))</f>
        <v>##BLANK</v>
      </c>
      <c r="H107" s="29" t="str">
        <f ca="1">INDEX(F_Outputs_Prep!$B$4:$AI$174,MATCH(F_Outputs!$A107&amp;F_Outputs!$B107,F_Outputs_Prep!$I$4:$I$174,0),MATCH(F_Outputs!H$2,F_Outputs_Prep!$B$4:$AI$4,0))</f>
        <v>##BLANK</v>
      </c>
      <c r="I107" s="29" t="str">
        <f ca="1">INDEX(F_Outputs_Prep!$B$4:$AI$174,MATCH(F_Outputs!$A107&amp;F_Outputs!$B107,F_Outputs_Prep!$I$4:$I$174,0),MATCH(F_Outputs!I$2,F_Outputs_Prep!$B$4:$AI$4,0))</f>
        <v>##BLANK</v>
      </c>
      <c r="J107" s="29" t="str">
        <f ca="1">INDEX(F_Outputs_Prep!$B$4:$AI$174,MATCH(F_Outputs!$A107&amp;F_Outputs!$B107,F_Outputs_Prep!$I$4:$I$174,0),MATCH(F_Outputs!J$2,F_Outputs_Prep!$B$4:$AI$4,0))</f>
        <v>##BLANK</v>
      </c>
      <c r="K107" s="29" t="str">
        <f ca="1">INDEX(F_Outputs_Prep!$B$4:$AI$174,MATCH(F_Outputs!$A107&amp;F_Outputs!$B107,F_Outputs_Prep!$I$4:$I$174,0),MATCH(F_Outputs!K$2,F_Outputs_Prep!$B$4:$AI$4,0))</f>
        <v>##BLANK</v>
      </c>
      <c r="L107" s="29" t="str">
        <f ca="1">INDEX(F_Outputs_Prep!$B$4:$AI$174,MATCH(F_Outputs!$A107&amp;F_Outputs!$B107,F_Outputs_Prep!$I$4:$I$174,0),MATCH(F_Outputs!L$2,F_Outputs_Prep!$B$4:$AI$4,0))</f>
        <v>##BLANK</v>
      </c>
      <c r="M107" s="29" t="str">
        <f ca="1">INDEX(F_Outputs_Prep!$B$4:$AI$174,MATCH(F_Outputs!$A107&amp;F_Outputs!$B107,F_Outputs_Prep!$I$4:$I$174,0),MATCH(F_Outputs!M$2,F_Outputs_Prep!$B$4:$AI$4,0))</f>
        <v>##BLANK</v>
      </c>
      <c r="N107" s="98">
        <f ca="1">INDEX(F_Outputs_Prep!$B$4:$AI$174,MATCH(F_Outputs!$A107&amp;F_Outputs!$B107,F_Outputs_Prep!$I$4:$I$174,0),MATCH(F_Outputs!N$2,F_Outputs_Prep!$B$4:$AI$4,0))</f>
        <v>26.61</v>
      </c>
      <c r="O107" s="98">
        <f ca="1">INDEX(F_Outputs_Prep!$B$4:$AI$174,MATCH(F_Outputs!$A107&amp;F_Outputs!$B107,F_Outputs_Prep!$I$4:$I$174,0),MATCH(F_Outputs!O$2,F_Outputs_Prep!$B$4:$AI$4,0))</f>
        <v>25.02</v>
      </c>
      <c r="P107" s="98">
        <f ca="1">INDEX(F_Outputs_Prep!$B$4:$AI$174,MATCH(F_Outputs!$A107&amp;F_Outputs!$B107,F_Outputs_Prep!$I$4:$I$174,0),MATCH(F_Outputs!P$2,F_Outputs_Prep!$B$4:$AI$4,0))</f>
        <v>23.42</v>
      </c>
      <c r="Q107" s="98">
        <f ca="1">INDEX(F_Outputs_Prep!$B$4:$AI$174,MATCH(F_Outputs!$A107&amp;F_Outputs!$B107,F_Outputs_Prep!$I$4:$I$174,0),MATCH(F_Outputs!Q$2,F_Outputs_Prep!$B$4:$AI$4,0))</f>
        <v>21.82</v>
      </c>
      <c r="R107" s="98">
        <f ca="1">INDEX(F_Outputs_Prep!$B$4:$AI$174,MATCH(F_Outputs!$A107&amp;F_Outputs!$B107,F_Outputs_Prep!$I$4:$I$174,0),MATCH(F_Outputs!R$2,F_Outputs_Prep!$B$4:$AI$4,0))</f>
        <v>20.23</v>
      </c>
      <c r="S107" s="98">
        <f ca="1">INDEX(F_Outputs_Prep!$B$4:$AI$174,MATCH(F_Outputs!$A107&amp;F_Outputs!$B107,F_Outputs_Prep!$I$4:$I$174,0),MATCH(F_Outputs!S$2,F_Outputs_Prep!$B$4:$AI$4,0))</f>
        <v>18.63</v>
      </c>
    </row>
    <row r="108" spans="1:19" ht="15">
      <c r="A108" s="29" t="s">
        <v>114</v>
      </c>
      <c r="B108" s="29" t="s">
        <v>180</v>
      </c>
      <c r="C108" s="21" t="s">
        <v>296</v>
      </c>
      <c r="D108" s="29"/>
      <c r="E108" s="29"/>
      <c r="F108" s="29" t="str">
        <f ca="1">INDEX(F_Outputs_Prep!$B$4:$AI$174,MATCH(F_Outputs!$A108&amp;F_Outputs!$B108,F_Outputs_Prep!$I$4:$I$174,0),MATCH(F_Outputs!F$2,F_Outputs_Prep!$B$4:$AI$4,0))</f>
        <v>##BLANK</v>
      </c>
      <c r="G108" s="29" t="str">
        <f ca="1">INDEX(F_Outputs_Prep!$B$4:$AI$174,MATCH(F_Outputs!$A108&amp;F_Outputs!$B108,F_Outputs_Prep!$I$4:$I$174,0),MATCH(F_Outputs!G$2,F_Outputs_Prep!$B$4:$AI$4,0))</f>
        <v>##BLANK</v>
      </c>
      <c r="H108" s="29" t="str">
        <f ca="1">INDEX(F_Outputs_Prep!$B$4:$AI$174,MATCH(F_Outputs!$A108&amp;F_Outputs!$B108,F_Outputs_Prep!$I$4:$I$174,0),MATCH(F_Outputs!H$2,F_Outputs_Prep!$B$4:$AI$4,0))</f>
        <v>##BLANK</v>
      </c>
      <c r="I108" s="29" t="str">
        <f ca="1">INDEX(F_Outputs_Prep!$B$4:$AI$174,MATCH(F_Outputs!$A108&amp;F_Outputs!$B108,F_Outputs_Prep!$I$4:$I$174,0),MATCH(F_Outputs!I$2,F_Outputs_Prep!$B$4:$AI$4,0))</f>
        <v>##BLANK</v>
      </c>
      <c r="J108" s="29" t="str">
        <f ca="1">INDEX(F_Outputs_Prep!$B$4:$AI$174,MATCH(F_Outputs!$A108&amp;F_Outputs!$B108,F_Outputs_Prep!$I$4:$I$174,0),MATCH(F_Outputs!J$2,F_Outputs_Prep!$B$4:$AI$4,0))</f>
        <v>##BLANK</v>
      </c>
      <c r="K108" s="29" t="str">
        <f ca="1">INDEX(F_Outputs_Prep!$B$4:$AI$174,MATCH(F_Outputs!$A108&amp;F_Outputs!$B108,F_Outputs_Prep!$I$4:$I$174,0),MATCH(F_Outputs!K$2,F_Outputs_Prep!$B$4:$AI$4,0))</f>
        <v>##BLANK</v>
      </c>
      <c r="L108" s="29" t="str">
        <f ca="1">INDEX(F_Outputs_Prep!$B$4:$AI$174,MATCH(F_Outputs!$A108&amp;F_Outputs!$B108,F_Outputs_Prep!$I$4:$I$174,0),MATCH(F_Outputs!L$2,F_Outputs_Prep!$B$4:$AI$4,0))</f>
        <v>##BLANK</v>
      </c>
      <c r="M108" s="29" t="str">
        <f ca="1">INDEX(F_Outputs_Prep!$B$4:$AI$174,MATCH(F_Outputs!$A108&amp;F_Outputs!$B108,F_Outputs_Prep!$I$4:$I$174,0),MATCH(F_Outputs!M$2,F_Outputs_Prep!$B$4:$AI$4,0))</f>
        <v>##BLANK</v>
      </c>
      <c r="N108" s="29">
        <f ca="1">INDEX(F_Outputs_Prep!$B$4:$AI$174,MATCH(F_Outputs!$A108&amp;F_Outputs!$B108,F_Outputs_Prep!$I$4:$I$174,0),MATCH(F_Outputs!N$2,F_Outputs_Prep!$B$4:$AI$4,0))</f>
        <v>22712</v>
      </c>
      <c r="O108" s="29">
        <f ca="1">INDEX(F_Outputs_Prep!$B$4:$AI$174,MATCH(F_Outputs!$A108&amp;F_Outputs!$B108,F_Outputs_Prep!$I$4:$I$174,0),MATCH(F_Outputs!O$2,F_Outputs_Prep!$B$4:$AI$4,0))</f>
        <v>22712</v>
      </c>
      <c r="P108" s="29">
        <f ca="1">INDEX(F_Outputs_Prep!$B$4:$AI$174,MATCH(F_Outputs!$A108&amp;F_Outputs!$B108,F_Outputs_Prep!$I$4:$I$174,0),MATCH(F_Outputs!P$2,F_Outputs_Prep!$B$4:$AI$4,0))</f>
        <v>22712</v>
      </c>
      <c r="Q108" s="29">
        <f ca="1">INDEX(F_Outputs_Prep!$B$4:$AI$174,MATCH(F_Outputs!$A108&amp;F_Outputs!$B108,F_Outputs_Prep!$I$4:$I$174,0),MATCH(F_Outputs!Q$2,F_Outputs_Prep!$B$4:$AI$4,0))</f>
        <v>22712</v>
      </c>
      <c r="R108" s="29">
        <f ca="1">INDEX(F_Outputs_Prep!$B$4:$AI$174,MATCH(F_Outputs!$A108&amp;F_Outputs!$B108,F_Outputs_Prep!$I$4:$I$174,0),MATCH(F_Outputs!R$2,F_Outputs_Prep!$B$4:$AI$4,0))</f>
        <v>22712</v>
      </c>
      <c r="S108" s="29">
        <f ca="1">INDEX(F_Outputs_Prep!$B$4:$AI$174,MATCH(F_Outputs!$A108&amp;F_Outputs!$B108,F_Outputs_Prep!$I$4:$I$174,0),MATCH(F_Outputs!S$2,F_Outputs_Prep!$B$4:$AI$4,0))</f>
        <v>22712</v>
      </c>
    </row>
    <row r="109" spans="1:19" ht="15">
      <c r="A109" s="29" t="s">
        <v>114</v>
      </c>
      <c r="B109" s="29" t="s">
        <v>108</v>
      </c>
      <c r="C109" s="21" t="s">
        <v>297</v>
      </c>
      <c r="D109" s="29"/>
      <c r="E109" s="29"/>
      <c r="F109" s="29" t="str">
        <f ca="1">INDEX(F_Outputs_Prep!$B$4:$AI$174,MATCH(F_Outputs!$A109&amp;F_Outputs!$B109,F_Outputs_Prep!$I$4:$I$174,0),MATCH(F_Outputs!F$2,F_Outputs_Prep!$B$4:$AI$4,0))</f>
        <v>##BLANK</v>
      </c>
      <c r="G109" s="29" t="str">
        <f ca="1">INDEX(F_Outputs_Prep!$B$4:$AI$174,MATCH(F_Outputs!$A109&amp;F_Outputs!$B109,F_Outputs_Prep!$I$4:$I$174,0),MATCH(F_Outputs!G$2,F_Outputs_Prep!$B$4:$AI$4,0))</f>
        <v>##BLANK</v>
      </c>
      <c r="H109" s="29" t="str">
        <f ca="1">INDEX(F_Outputs_Prep!$B$4:$AI$174,MATCH(F_Outputs!$A109&amp;F_Outputs!$B109,F_Outputs_Prep!$I$4:$I$174,0),MATCH(F_Outputs!H$2,F_Outputs_Prep!$B$4:$AI$4,0))</f>
        <v>##BLANK</v>
      </c>
      <c r="I109" s="29" t="str">
        <f ca="1">INDEX(F_Outputs_Prep!$B$4:$AI$174,MATCH(F_Outputs!$A109&amp;F_Outputs!$B109,F_Outputs_Prep!$I$4:$I$174,0),MATCH(F_Outputs!I$2,F_Outputs_Prep!$B$4:$AI$4,0))</f>
        <v>##BLANK</v>
      </c>
      <c r="J109" s="29" t="str">
        <f ca="1">INDEX(F_Outputs_Prep!$B$4:$AI$174,MATCH(F_Outputs!$A109&amp;F_Outputs!$B109,F_Outputs_Prep!$I$4:$I$174,0),MATCH(F_Outputs!J$2,F_Outputs_Prep!$B$4:$AI$4,0))</f>
        <v>##BLANK</v>
      </c>
      <c r="K109" s="29" t="str">
        <f ca="1">INDEX(F_Outputs_Prep!$B$4:$AI$174,MATCH(F_Outputs!$A109&amp;F_Outputs!$B109,F_Outputs_Prep!$I$4:$I$174,0),MATCH(F_Outputs!K$2,F_Outputs_Prep!$B$4:$AI$4,0))</f>
        <v>##BLANK</v>
      </c>
      <c r="L109" s="29" t="str">
        <f ca="1">INDEX(F_Outputs_Prep!$B$4:$AI$174,MATCH(F_Outputs!$A109&amp;F_Outputs!$B109,F_Outputs_Prep!$I$4:$I$174,0),MATCH(F_Outputs!L$2,F_Outputs_Prep!$B$4:$AI$4,0))</f>
        <v>##BLANK</v>
      </c>
      <c r="M109" s="29" t="str">
        <f ca="1">INDEX(F_Outputs_Prep!$B$4:$AI$174,MATCH(F_Outputs!$A109&amp;F_Outputs!$B109,F_Outputs_Prep!$I$4:$I$174,0),MATCH(F_Outputs!M$2,F_Outputs_Prep!$B$4:$AI$4,0))</f>
        <v>##BLANK</v>
      </c>
      <c r="N109" s="29">
        <f ca="1">INDEX(F_Outputs_Prep!$B$4:$AI$174,MATCH(F_Outputs!$A109&amp;F_Outputs!$B109,F_Outputs_Prep!$I$4:$I$174,0),MATCH(F_Outputs!N$2,F_Outputs_Prep!$B$4:$AI$4,0))</f>
        <v>60</v>
      </c>
      <c r="O109" s="29">
        <f ca="1">INDEX(F_Outputs_Prep!$B$4:$AI$174,MATCH(F_Outputs!$A109&amp;F_Outputs!$B109,F_Outputs_Prep!$I$4:$I$174,0),MATCH(F_Outputs!O$2,F_Outputs_Prep!$B$4:$AI$4,0))</f>
        <v>57</v>
      </c>
      <c r="P109" s="29">
        <f ca="1">INDEX(F_Outputs_Prep!$B$4:$AI$174,MATCH(F_Outputs!$A109&amp;F_Outputs!$B109,F_Outputs_Prep!$I$4:$I$174,0),MATCH(F_Outputs!P$2,F_Outputs_Prep!$B$4:$AI$4,0))</f>
        <v>53</v>
      </c>
      <c r="Q109" s="29">
        <f ca="1">INDEX(F_Outputs_Prep!$B$4:$AI$174,MATCH(F_Outputs!$A109&amp;F_Outputs!$B109,F_Outputs_Prep!$I$4:$I$174,0),MATCH(F_Outputs!Q$2,F_Outputs_Prep!$B$4:$AI$4,0))</f>
        <v>50</v>
      </c>
      <c r="R109" s="29">
        <f ca="1">INDEX(F_Outputs_Prep!$B$4:$AI$174,MATCH(F_Outputs!$A109&amp;F_Outputs!$B109,F_Outputs_Prep!$I$4:$I$174,0),MATCH(F_Outputs!R$2,F_Outputs_Prep!$B$4:$AI$4,0))</f>
        <v>46</v>
      </c>
      <c r="S109" s="29">
        <f ca="1">INDEX(F_Outputs_Prep!$B$4:$AI$174,MATCH(F_Outputs!$A109&amp;F_Outputs!$B109,F_Outputs_Prep!$I$4:$I$174,0),MATCH(F_Outputs!S$2,F_Outputs_Prep!$B$4:$AI$4,0))</f>
        <v>42</v>
      </c>
    </row>
    <row r="110" spans="1:19">
      <c r="A110" s="29" t="s">
        <v>114</v>
      </c>
      <c r="B110" s="31" t="s">
        <v>298</v>
      </c>
      <c r="C110" s="29" t="s">
        <v>299</v>
      </c>
      <c r="D110" s="29" t="s">
        <v>300</v>
      </c>
      <c r="E110" s="29" t="s">
        <v>317</v>
      </c>
      <c r="F110" s="29" t="str">
        <f ca="1">INDEX(F_Outputs_Prep!$B$4:$AI$174,MATCH(F_Outputs!$A110&amp;F_Outputs!$B110,F_Outputs_Prep!$I$4:$I$174,0),MATCH(F_Outputs!F$2,F_Outputs_Prep!$B$4:$AI$4,0))</f>
        <v>[…]07/04/2026 09:48:12</v>
      </c>
      <c r="G110" s="29" t="str">
        <f ca="1">INDEX(F_Outputs_Prep!$B$4:$AI$174,MATCH(F_Outputs!$A110&amp;F_Outputs!$B110,F_Outputs_Prep!$I$4:$I$174,0),MATCH(F_Outputs!G$2,F_Outputs_Prep!$B$4:$AI$4,0))</f>
        <v>[…]07/04/2026 09:48:12</v>
      </c>
      <c r="H110" s="29" t="str">
        <f ca="1">INDEX(F_Outputs_Prep!$B$4:$AI$174,MATCH(F_Outputs!$A110&amp;F_Outputs!$B110,F_Outputs_Prep!$I$4:$I$174,0),MATCH(F_Outputs!H$2,F_Outputs_Prep!$B$4:$AI$4,0))</f>
        <v>[…]07/04/2026 09:48:12</v>
      </c>
      <c r="I110" s="29" t="str">
        <f ca="1">INDEX(F_Outputs_Prep!$B$4:$AI$174,MATCH(F_Outputs!$A110&amp;F_Outputs!$B110,F_Outputs_Prep!$I$4:$I$174,0),MATCH(F_Outputs!I$2,F_Outputs_Prep!$B$4:$AI$4,0))</f>
        <v>[…]07/04/2026 09:48:12</v>
      </c>
      <c r="J110" s="29" t="str">
        <f ca="1">INDEX(F_Outputs_Prep!$B$4:$AI$174,MATCH(F_Outputs!$A110&amp;F_Outputs!$B110,F_Outputs_Prep!$I$4:$I$174,0),MATCH(F_Outputs!J$2,F_Outputs_Prep!$B$4:$AI$4,0))</f>
        <v>[…]07/04/2026 09:48:12</v>
      </c>
      <c r="K110" s="29" t="str">
        <f ca="1">INDEX(F_Outputs_Prep!$B$4:$AI$174,MATCH(F_Outputs!$A110&amp;F_Outputs!$B110,F_Outputs_Prep!$I$4:$I$174,0),MATCH(F_Outputs!K$2,F_Outputs_Prep!$B$4:$AI$4,0))</f>
        <v>[…]07/04/2026 09:48:12</v>
      </c>
      <c r="L110" s="29" t="str">
        <f ca="1">INDEX(F_Outputs_Prep!$B$4:$AI$174,MATCH(F_Outputs!$A110&amp;F_Outputs!$B110,F_Outputs_Prep!$I$4:$I$174,0),MATCH(F_Outputs!L$2,F_Outputs_Prep!$B$4:$AI$4,0))</f>
        <v>[…]07/04/2026 09:48:12</v>
      </c>
      <c r="M110" s="29" t="str">
        <f ca="1">INDEX(F_Outputs_Prep!$B$4:$AI$174,MATCH(F_Outputs!$A110&amp;F_Outputs!$B110,F_Outputs_Prep!$I$4:$I$174,0),MATCH(F_Outputs!M$2,F_Outputs_Prep!$B$4:$AI$4,0))</f>
        <v>[…]07/04/2026 09:48:12</v>
      </c>
      <c r="N110" s="29" t="str">
        <f ca="1">INDEX(F_Outputs_Prep!$B$4:$AI$174,MATCH(F_Outputs!$A110&amp;F_Outputs!$B110,F_Outputs_Prep!$I$4:$I$174,0),MATCH(F_Outputs!N$2,F_Outputs_Prep!$B$4:$AI$4,0))</f>
        <v>[…]07/04/2026 09:48:12</v>
      </c>
      <c r="O110" s="29" t="str">
        <f ca="1">INDEX(F_Outputs_Prep!$B$4:$AI$174,MATCH(F_Outputs!$A110&amp;F_Outputs!$B110,F_Outputs_Prep!$I$4:$I$174,0),MATCH(F_Outputs!O$2,F_Outputs_Prep!$B$4:$AI$4,0))</f>
        <v>[…]07/04/2026 09:48:12</v>
      </c>
      <c r="P110" s="29" t="str">
        <f ca="1">INDEX(F_Outputs_Prep!$B$4:$AI$174,MATCH(F_Outputs!$A110&amp;F_Outputs!$B110,F_Outputs_Prep!$I$4:$I$174,0),MATCH(F_Outputs!P$2,F_Outputs_Prep!$B$4:$AI$4,0))</f>
        <v>[…]07/04/2026 09:48:12</v>
      </c>
      <c r="Q110" s="29" t="str">
        <f ca="1">INDEX(F_Outputs_Prep!$B$4:$AI$174,MATCH(F_Outputs!$A110&amp;F_Outputs!$B110,F_Outputs_Prep!$I$4:$I$174,0),MATCH(F_Outputs!Q$2,F_Outputs_Prep!$B$4:$AI$4,0))</f>
        <v>[…]07/04/2026 09:48:12</v>
      </c>
      <c r="R110" s="29" t="str">
        <f ca="1">INDEX(F_Outputs_Prep!$B$4:$AI$174,MATCH(F_Outputs!$A110&amp;F_Outputs!$B110,F_Outputs_Prep!$I$4:$I$174,0),MATCH(F_Outputs!R$2,F_Outputs_Prep!$B$4:$AI$4,0))</f>
        <v>[…]07/04/2026 09:48:12</v>
      </c>
      <c r="S110" s="29" t="str">
        <f ca="1">INDEX(F_Outputs_Prep!$B$4:$AI$174,MATCH(F_Outputs!$A110&amp;F_Outputs!$B110,F_Outputs_Prep!$I$4:$I$174,0),MATCH(F_Outputs!S$2,F_Outputs_Prep!$B$4:$AI$4,0))</f>
        <v>[…]07/04/2026 09:48:12</v>
      </c>
    </row>
    <row r="111" spans="1:19">
      <c r="A111" s="29" t="s">
        <v>114</v>
      </c>
      <c r="B111" s="31" t="s">
        <v>301</v>
      </c>
      <c r="C111" s="29" t="s">
        <v>302</v>
      </c>
      <c r="D111" s="29" t="s">
        <v>300</v>
      </c>
      <c r="E111" s="29" t="s">
        <v>317</v>
      </c>
      <c r="F111" s="29" t="e">
        <f ca="1">INDEX(F_Outputs_Prep!$B$4:$AI$174,MATCH(F_Outputs!$A111&amp;F_Outputs!$B111,F_Outputs_Prep!$I$4:$I$174,0),MATCH(F_Outputs!F$2,F_Outputs_Prep!$B$4:$AI$4,0))</f>
        <v>#VALUE!</v>
      </c>
      <c r="G111" s="29" t="e">
        <f ca="1">INDEX(F_Outputs_Prep!$B$4:$AI$174,MATCH(F_Outputs!$A111&amp;F_Outputs!$B111,F_Outputs_Prep!$I$4:$I$174,0),MATCH(F_Outputs!G$2,F_Outputs_Prep!$B$4:$AI$4,0))</f>
        <v>#VALUE!</v>
      </c>
      <c r="H111" s="29" t="e">
        <f ca="1">INDEX(F_Outputs_Prep!$B$4:$AI$174,MATCH(F_Outputs!$A111&amp;F_Outputs!$B111,F_Outputs_Prep!$I$4:$I$174,0),MATCH(F_Outputs!H$2,F_Outputs_Prep!$B$4:$AI$4,0))</f>
        <v>#VALUE!</v>
      </c>
      <c r="I111" s="29" t="e">
        <f ca="1">INDEX(F_Outputs_Prep!$B$4:$AI$174,MATCH(F_Outputs!$A111&amp;F_Outputs!$B111,F_Outputs_Prep!$I$4:$I$174,0),MATCH(F_Outputs!I$2,F_Outputs_Prep!$B$4:$AI$4,0))</f>
        <v>#VALUE!</v>
      </c>
      <c r="J111" s="29" t="e">
        <f ca="1">INDEX(F_Outputs_Prep!$B$4:$AI$174,MATCH(F_Outputs!$A111&amp;F_Outputs!$B111,F_Outputs_Prep!$I$4:$I$174,0),MATCH(F_Outputs!J$2,F_Outputs_Prep!$B$4:$AI$4,0))</f>
        <v>#VALUE!</v>
      </c>
      <c r="K111" s="29" t="e">
        <f ca="1">INDEX(F_Outputs_Prep!$B$4:$AI$174,MATCH(F_Outputs!$A111&amp;F_Outputs!$B111,F_Outputs_Prep!$I$4:$I$174,0),MATCH(F_Outputs!K$2,F_Outputs_Prep!$B$4:$AI$4,0))</f>
        <v>#VALUE!</v>
      </c>
      <c r="L111" s="29" t="e">
        <f ca="1">INDEX(F_Outputs_Prep!$B$4:$AI$174,MATCH(F_Outputs!$A111&amp;F_Outputs!$B111,F_Outputs_Prep!$I$4:$I$174,0),MATCH(F_Outputs!L$2,F_Outputs_Prep!$B$4:$AI$4,0))</f>
        <v>#VALUE!</v>
      </c>
      <c r="M111" s="29" t="e">
        <f ca="1">INDEX(F_Outputs_Prep!$B$4:$AI$174,MATCH(F_Outputs!$A111&amp;F_Outputs!$B111,F_Outputs_Prep!$I$4:$I$174,0),MATCH(F_Outputs!M$2,F_Outputs_Prep!$B$4:$AI$4,0))</f>
        <v>#VALUE!</v>
      </c>
      <c r="N111" s="29" t="e">
        <f ca="1">INDEX(F_Outputs_Prep!$B$4:$AI$174,MATCH(F_Outputs!$A111&amp;F_Outputs!$B111,F_Outputs_Prep!$I$4:$I$174,0),MATCH(F_Outputs!N$2,F_Outputs_Prep!$B$4:$AI$4,0))</f>
        <v>#VALUE!</v>
      </c>
      <c r="O111" s="29" t="e">
        <f ca="1">INDEX(F_Outputs_Prep!$B$4:$AI$174,MATCH(F_Outputs!$A111&amp;F_Outputs!$B111,F_Outputs_Prep!$I$4:$I$174,0),MATCH(F_Outputs!O$2,F_Outputs_Prep!$B$4:$AI$4,0))</f>
        <v>#VALUE!</v>
      </c>
      <c r="P111" s="29" t="e">
        <f ca="1">INDEX(F_Outputs_Prep!$B$4:$AI$174,MATCH(F_Outputs!$A111&amp;F_Outputs!$B111,F_Outputs_Prep!$I$4:$I$174,0),MATCH(F_Outputs!P$2,F_Outputs_Prep!$B$4:$AI$4,0))</f>
        <v>#VALUE!</v>
      </c>
      <c r="Q111" s="29" t="e">
        <f ca="1">INDEX(F_Outputs_Prep!$B$4:$AI$174,MATCH(F_Outputs!$A111&amp;F_Outputs!$B111,F_Outputs_Prep!$I$4:$I$174,0),MATCH(F_Outputs!Q$2,F_Outputs_Prep!$B$4:$AI$4,0))</f>
        <v>#VALUE!</v>
      </c>
      <c r="R111" s="29" t="e">
        <f ca="1">INDEX(F_Outputs_Prep!$B$4:$AI$174,MATCH(F_Outputs!$A111&amp;F_Outputs!$B111,F_Outputs_Prep!$I$4:$I$174,0),MATCH(F_Outputs!R$2,F_Outputs_Prep!$B$4:$AI$4,0))</f>
        <v>#VALUE!</v>
      </c>
      <c r="S111" s="29" t="e">
        <f ca="1">INDEX(F_Outputs_Prep!$B$4:$AI$174,MATCH(F_Outputs!$A111&amp;F_Outputs!$B111,F_Outputs_Prep!$I$4:$I$174,0),MATCH(F_Outputs!S$2,F_Outputs_Prep!$B$4:$AI$4,0))</f>
        <v>#VALUE!</v>
      </c>
    </row>
    <row r="112" spans="1:19">
      <c r="A112" s="29" t="s">
        <v>114</v>
      </c>
      <c r="B112" s="31" t="s">
        <v>303</v>
      </c>
      <c r="C112" s="29" t="s">
        <v>304</v>
      </c>
      <c r="D112" s="29" t="s">
        <v>300</v>
      </c>
      <c r="E112" s="29" t="s">
        <v>317</v>
      </c>
      <c r="F112" s="29" t="str">
        <f ca="1">INDEX(F_Outputs_Prep!$B$4:$AI$174,MATCH(F_Outputs!$A112&amp;F_Outputs!$B112,F_Outputs_Prep!$I$4:$I$174,0),MATCH(F_Outputs!F$2,F_Outputs_Prep!$B$4:$AI$4,0))</f>
        <v>NA</v>
      </c>
      <c r="G112" s="29" t="str">
        <f ca="1">INDEX(F_Outputs_Prep!$B$4:$AI$174,MATCH(F_Outputs!$A112&amp;F_Outputs!$B112,F_Outputs_Prep!$I$4:$I$174,0),MATCH(F_Outputs!G$2,F_Outputs_Prep!$B$4:$AI$4,0))</f>
        <v>NA</v>
      </c>
      <c r="H112" s="29" t="str">
        <f ca="1">INDEX(F_Outputs_Prep!$B$4:$AI$174,MATCH(F_Outputs!$A112&amp;F_Outputs!$B112,F_Outputs_Prep!$I$4:$I$174,0),MATCH(F_Outputs!H$2,F_Outputs_Prep!$B$4:$AI$4,0))</f>
        <v>NA</v>
      </c>
      <c r="I112" s="29" t="str">
        <f ca="1">INDEX(F_Outputs_Prep!$B$4:$AI$174,MATCH(F_Outputs!$A112&amp;F_Outputs!$B112,F_Outputs_Prep!$I$4:$I$174,0),MATCH(F_Outputs!I$2,F_Outputs_Prep!$B$4:$AI$4,0))</f>
        <v>NA</v>
      </c>
      <c r="J112" s="29" t="str">
        <f ca="1">INDEX(F_Outputs_Prep!$B$4:$AI$174,MATCH(F_Outputs!$A112&amp;F_Outputs!$B112,F_Outputs_Prep!$I$4:$I$174,0),MATCH(F_Outputs!J$2,F_Outputs_Prep!$B$4:$AI$4,0))</f>
        <v>NA</v>
      </c>
      <c r="K112" s="29" t="str">
        <f ca="1">INDEX(F_Outputs_Prep!$B$4:$AI$174,MATCH(F_Outputs!$A112&amp;F_Outputs!$B112,F_Outputs_Prep!$I$4:$I$174,0),MATCH(F_Outputs!K$2,F_Outputs_Prep!$B$4:$AI$4,0))</f>
        <v>NA</v>
      </c>
      <c r="L112" s="29" t="str">
        <f ca="1">INDEX(F_Outputs_Prep!$B$4:$AI$174,MATCH(F_Outputs!$A112&amp;F_Outputs!$B112,F_Outputs_Prep!$I$4:$I$174,0),MATCH(F_Outputs!L$2,F_Outputs_Prep!$B$4:$AI$4,0))</f>
        <v>NA</v>
      </c>
      <c r="M112" s="29" t="str">
        <f ca="1">INDEX(F_Outputs_Prep!$B$4:$AI$174,MATCH(F_Outputs!$A112&amp;F_Outputs!$B112,F_Outputs_Prep!$I$4:$I$174,0),MATCH(F_Outputs!M$2,F_Outputs_Prep!$B$4:$AI$4,0))</f>
        <v>NA</v>
      </c>
      <c r="N112" s="29" t="str">
        <f ca="1">INDEX(F_Outputs_Prep!$B$4:$AI$174,MATCH(F_Outputs!$A112&amp;F_Outputs!$B112,F_Outputs_Prep!$I$4:$I$174,0),MATCH(F_Outputs!N$2,F_Outputs_Prep!$B$4:$AI$4,0))</f>
        <v>NA</v>
      </c>
      <c r="O112" s="29" t="str">
        <f ca="1">INDEX(F_Outputs_Prep!$B$4:$AI$174,MATCH(F_Outputs!$A112&amp;F_Outputs!$B112,F_Outputs_Prep!$I$4:$I$174,0),MATCH(F_Outputs!O$2,F_Outputs_Prep!$B$4:$AI$4,0))</f>
        <v>NA</v>
      </c>
      <c r="P112" s="29" t="str">
        <f ca="1">INDEX(F_Outputs_Prep!$B$4:$AI$174,MATCH(F_Outputs!$A112&amp;F_Outputs!$B112,F_Outputs_Prep!$I$4:$I$174,0),MATCH(F_Outputs!P$2,F_Outputs_Prep!$B$4:$AI$4,0))</f>
        <v>NA</v>
      </c>
      <c r="Q112" s="29" t="str">
        <f ca="1">INDEX(F_Outputs_Prep!$B$4:$AI$174,MATCH(F_Outputs!$A112&amp;F_Outputs!$B112,F_Outputs_Prep!$I$4:$I$174,0),MATCH(F_Outputs!Q$2,F_Outputs_Prep!$B$4:$AI$4,0))</f>
        <v>NA</v>
      </c>
      <c r="R112" s="29" t="str">
        <f ca="1">INDEX(F_Outputs_Prep!$B$4:$AI$174,MATCH(F_Outputs!$A112&amp;F_Outputs!$B112,F_Outputs_Prep!$I$4:$I$174,0),MATCH(F_Outputs!R$2,F_Outputs_Prep!$B$4:$AI$4,0))</f>
        <v>NA</v>
      </c>
      <c r="S112" s="29" t="str">
        <f ca="1">INDEX(F_Outputs_Prep!$B$4:$AI$174,MATCH(F_Outputs!$A112&amp;F_Outputs!$B112,F_Outputs_Prep!$I$4:$I$174,0),MATCH(F_Outputs!S$2,F_Outputs_Prep!$B$4:$AI$4,0))</f>
        <v>NA</v>
      </c>
    </row>
    <row r="113" spans="1:19">
      <c r="A113" s="29" t="s">
        <v>114</v>
      </c>
      <c r="B113" s="31" t="s">
        <v>305</v>
      </c>
      <c r="C113" s="29" t="s">
        <v>306</v>
      </c>
      <c r="D113" s="29" t="s">
        <v>307</v>
      </c>
      <c r="E113" s="29" t="s">
        <v>317</v>
      </c>
      <c r="F113" s="29">
        <f ca="1">INDEX(F_Outputs_Prep!$B$4:$AI$174,MATCH(F_Outputs!$A113&amp;F_Outputs!$B113,F_Outputs_Prep!$I$4:$I$174,0),MATCH(F_Outputs!F$2,F_Outputs_Prep!$B$4:$AI$4,0))</f>
        <v>0</v>
      </c>
      <c r="G113" s="29">
        <f ca="1">INDEX(F_Outputs_Prep!$B$4:$AI$174,MATCH(F_Outputs!$A113&amp;F_Outputs!$B113,F_Outputs_Prep!$I$4:$I$174,0),MATCH(F_Outputs!G$2,F_Outputs_Prep!$B$4:$AI$4,0))</f>
        <v>0</v>
      </c>
      <c r="H113" s="29">
        <f ca="1">INDEX(F_Outputs_Prep!$B$4:$AI$174,MATCH(F_Outputs!$A113&amp;F_Outputs!$B113,F_Outputs_Prep!$I$4:$I$174,0),MATCH(F_Outputs!H$2,F_Outputs_Prep!$B$4:$AI$4,0))</f>
        <v>0</v>
      </c>
      <c r="I113" s="29">
        <f ca="1">INDEX(F_Outputs_Prep!$B$4:$AI$174,MATCH(F_Outputs!$A113&amp;F_Outputs!$B113,F_Outputs_Prep!$I$4:$I$174,0),MATCH(F_Outputs!I$2,F_Outputs_Prep!$B$4:$AI$4,0))</f>
        <v>0</v>
      </c>
      <c r="J113" s="29">
        <f ca="1">INDEX(F_Outputs_Prep!$B$4:$AI$174,MATCH(F_Outputs!$A113&amp;F_Outputs!$B113,F_Outputs_Prep!$I$4:$I$174,0),MATCH(F_Outputs!J$2,F_Outputs_Prep!$B$4:$AI$4,0))</f>
        <v>0</v>
      </c>
      <c r="K113" s="29">
        <f ca="1">INDEX(F_Outputs_Prep!$B$4:$AI$174,MATCH(F_Outputs!$A113&amp;F_Outputs!$B113,F_Outputs_Prep!$I$4:$I$174,0),MATCH(F_Outputs!K$2,F_Outputs_Prep!$B$4:$AI$4,0))</f>
        <v>0</v>
      </c>
      <c r="L113" s="29">
        <f ca="1">INDEX(F_Outputs_Prep!$B$4:$AI$174,MATCH(F_Outputs!$A113&amp;F_Outputs!$B113,F_Outputs_Prep!$I$4:$I$174,0),MATCH(F_Outputs!L$2,F_Outputs_Prep!$B$4:$AI$4,0))</f>
        <v>0</v>
      </c>
      <c r="M113" s="29">
        <f ca="1">INDEX(F_Outputs_Prep!$B$4:$AI$174,MATCH(F_Outputs!$A113&amp;F_Outputs!$B113,F_Outputs_Prep!$I$4:$I$174,0),MATCH(F_Outputs!M$2,F_Outputs_Prep!$B$4:$AI$4,0))</f>
        <v>0</v>
      </c>
      <c r="N113" s="29">
        <f ca="1">INDEX(F_Outputs_Prep!$B$4:$AI$174,MATCH(F_Outputs!$A113&amp;F_Outputs!$B113,F_Outputs_Prep!$I$4:$I$174,0),MATCH(F_Outputs!N$2,F_Outputs_Prep!$B$4:$AI$4,0))</f>
        <v>0</v>
      </c>
      <c r="O113" s="29">
        <f ca="1">INDEX(F_Outputs_Prep!$B$4:$AI$174,MATCH(F_Outputs!$A113&amp;F_Outputs!$B113,F_Outputs_Prep!$I$4:$I$174,0),MATCH(F_Outputs!O$2,F_Outputs_Prep!$B$4:$AI$4,0))</f>
        <v>0</v>
      </c>
      <c r="P113" s="29">
        <f ca="1">INDEX(F_Outputs_Prep!$B$4:$AI$174,MATCH(F_Outputs!$A113&amp;F_Outputs!$B113,F_Outputs_Prep!$I$4:$I$174,0),MATCH(F_Outputs!P$2,F_Outputs_Prep!$B$4:$AI$4,0))</f>
        <v>0</v>
      </c>
      <c r="Q113" s="29">
        <f ca="1">INDEX(F_Outputs_Prep!$B$4:$AI$174,MATCH(F_Outputs!$A113&amp;F_Outputs!$B113,F_Outputs_Prep!$I$4:$I$174,0),MATCH(F_Outputs!Q$2,F_Outputs_Prep!$B$4:$AI$4,0))</f>
        <v>0</v>
      </c>
      <c r="R113" s="29">
        <f ca="1">INDEX(F_Outputs_Prep!$B$4:$AI$174,MATCH(F_Outputs!$A113&amp;F_Outputs!$B113,F_Outputs_Prep!$I$4:$I$174,0),MATCH(F_Outputs!R$2,F_Outputs_Prep!$B$4:$AI$4,0))</f>
        <v>0</v>
      </c>
      <c r="S113" s="29">
        <f ca="1">INDEX(F_Outputs_Prep!$B$4:$AI$174,MATCH(F_Outputs!$A113&amp;F_Outputs!$B113,F_Outputs_Prep!$I$4:$I$174,0),MATCH(F_Outputs!S$2,F_Outputs_Prep!$B$4:$AI$4,0))</f>
        <v>0</v>
      </c>
    </row>
    <row r="114" spans="1:19">
      <c r="A114" s="29"/>
      <c r="B114" s="29"/>
      <c r="C114" s="29"/>
      <c r="D114" s="29"/>
      <c r="E114" s="29"/>
      <c r="F114" s="29"/>
      <c r="G114" s="29"/>
      <c r="H114" s="29"/>
      <c r="I114" s="29"/>
      <c r="J114" s="29"/>
      <c r="K114" s="29"/>
      <c r="L114" s="29"/>
      <c r="M114" s="29"/>
      <c r="N114" s="29"/>
      <c r="O114" s="29"/>
      <c r="P114" s="29"/>
      <c r="Q114" s="29"/>
      <c r="R114" s="29"/>
      <c r="S114" s="29"/>
    </row>
    <row r="115" spans="1:19" s="99" customFormat="1">
      <c r="B115" s="113" t="s">
        <v>18</v>
      </c>
    </row>
  </sheetData>
  <autoFilter ref="A1:S113" xr:uid="{965B7B90-CEA6-415A-A66B-B06FC484FDDE}"/>
  <phoneticPr fontId="4"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65EF-68C1-4084-8443-A2B32661B185}">
  <sheetPr>
    <tabColor theme="5" tint="0.79998168889431442"/>
  </sheetPr>
  <dimension ref="A1:AD76"/>
  <sheetViews>
    <sheetView topLeftCell="A27" zoomScale="80" zoomScaleNormal="80" workbookViewId="0">
      <selection activeCell="A27" sqref="A27"/>
    </sheetView>
  </sheetViews>
  <sheetFormatPr defaultRowHeight="15"/>
  <cols>
    <col min="1" max="1" width="6.375" style="24" customWidth="1"/>
    <col min="2" max="2" width="17.5" style="24" customWidth="1"/>
    <col min="3" max="6" width="20.25" style="24" customWidth="1"/>
    <col min="7" max="7" width="23.375" style="24" customWidth="1"/>
    <col min="8" max="8" width="26.125" style="24" customWidth="1"/>
    <col min="9" max="9" width="14" style="24" customWidth="1"/>
    <col min="10" max="10" width="16.375" style="24" customWidth="1"/>
    <col min="11" max="16384" width="9" style="24"/>
  </cols>
  <sheetData>
    <row r="1" spans="1:30">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row>
    <row r="2" spans="1:30" ht="23.25">
      <c r="A2" s="15"/>
      <c r="B2" s="47" t="s">
        <v>318</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row>
    <row r="4" spans="1:30">
      <c r="A4" s="5"/>
      <c r="B4" s="35" t="s">
        <v>319</v>
      </c>
      <c r="C4" s="35" t="s">
        <v>320</v>
      </c>
      <c r="D4" s="35" t="s">
        <v>124</v>
      </c>
      <c r="E4" s="35" t="s">
        <v>122</v>
      </c>
      <c r="F4" s="35" t="s">
        <v>321</v>
      </c>
      <c r="G4" s="35" t="s">
        <v>322</v>
      </c>
    </row>
    <row r="5" spans="1:30">
      <c r="A5" s="103"/>
      <c r="B5" s="36" t="s">
        <v>80</v>
      </c>
      <c r="C5" s="35" t="s">
        <v>155</v>
      </c>
      <c r="D5" s="35" t="s">
        <v>156</v>
      </c>
      <c r="E5" s="35" t="s">
        <v>122</v>
      </c>
      <c r="F5" s="35" t="s">
        <v>157</v>
      </c>
      <c r="G5" s="35" t="s">
        <v>323</v>
      </c>
    </row>
    <row r="6" spans="1:30">
      <c r="A6" s="103"/>
      <c r="B6" s="36" t="s">
        <v>110</v>
      </c>
      <c r="C6" s="35" t="s">
        <v>161</v>
      </c>
      <c r="D6" s="35" t="s">
        <v>162</v>
      </c>
      <c r="E6" s="35" t="s">
        <v>122</v>
      </c>
      <c r="F6" s="35" t="s">
        <v>157</v>
      </c>
      <c r="G6" s="35" t="s">
        <v>324</v>
      </c>
    </row>
    <row r="7" spans="1:30">
      <c r="A7" s="103"/>
      <c r="B7" s="36" t="s">
        <v>111</v>
      </c>
      <c r="C7" s="35" t="s">
        <v>163</v>
      </c>
      <c r="D7" s="35" t="s">
        <v>162</v>
      </c>
      <c r="E7" s="35" t="s">
        <v>122</v>
      </c>
      <c r="F7" s="35" t="s">
        <v>157</v>
      </c>
      <c r="G7" s="35" t="s">
        <v>323</v>
      </c>
    </row>
    <row r="8" spans="1:30">
      <c r="A8" s="103"/>
      <c r="B8" s="36" t="s">
        <v>112</v>
      </c>
      <c r="C8" s="35" t="s">
        <v>164</v>
      </c>
      <c r="D8" s="35" t="s">
        <v>156</v>
      </c>
      <c r="E8" s="35" t="s">
        <v>122</v>
      </c>
      <c r="F8" s="35" t="s">
        <v>157</v>
      </c>
      <c r="G8" s="35" t="s">
        <v>324</v>
      </c>
    </row>
    <row r="9" spans="1:30">
      <c r="A9" s="103"/>
      <c r="B9" s="36" t="s">
        <v>113</v>
      </c>
      <c r="C9" s="35" t="s">
        <v>165</v>
      </c>
      <c r="D9" s="35" t="s">
        <v>156</v>
      </c>
      <c r="E9" s="35" t="s">
        <v>122</v>
      </c>
      <c r="F9" s="35" t="s">
        <v>157</v>
      </c>
      <c r="G9" s="35" t="s">
        <v>323</v>
      </c>
    </row>
    <row r="10" spans="1:30">
      <c r="A10" s="103"/>
      <c r="B10" s="36" t="s">
        <v>116</v>
      </c>
      <c r="C10" s="35" t="s">
        <v>166</v>
      </c>
      <c r="D10" s="35" t="s">
        <v>156</v>
      </c>
      <c r="E10" s="35" t="s">
        <v>122</v>
      </c>
      <c r="F10" s="35" t="s">
        <v>157</v>
      </c>
      <c r="G10" s="35" t="s">
        <v>324</v>
      </c>
    </row>
    <row r="11" spans="1:30">
      <c r="A11" s="103"/>
      <c r="B11" s="36" t="s">
        <v>117</v>
      </c>
      <c r="C11" s="35" t="s">
        <v>167</v>
      </c>
      <c r="D11" s="35" t="s">
        <v>156</v>
      </c>
      <c r="E11" s="35" t="s">
        <v>122</v>
      </c>
      <c r="F11" s="35" t="s">
        <v>157</v>
      </c>
      <c r="G11" s="35" t="s">
        <v>323</v>
      </c>
    </row>
    <row r="12" spans="1:30">
      <c r="A12" s="104" t="s">
        <v>141</v>
      </c>
      <c r="B12" s="36" t="s">
        <v>118</v>
      </c>
      <c r="C12" s="35" t="s">
        <v>168</v>
      </c>
      <c r="D12" s="35" t="s">
        <v>156</v>
      </c>
      <c r="E12" s="35" t="s">
        <v>122</v>
      </c>
      <c r="F12" s="35" t="s">
        <v>157</v>
      </c>
      <c r="G12" s="35" t="s">
        <v>323</v>
      </c>
    </row>
    <row r="13" spans="1:30">
      <c r="A13" s="103"/>
      <c r="B13" s="36" t="s">
        <v>119</v>
      </c>
      <c r="C13" s="35" t="s">
        <v>169</v>
      </c>
      <c r="D13" s="35" t="s">
        <v>156</v>
      </c>
      <c r="E13" s="35" t="s">
        <v>122</v>
      </c>
      <c r="F13" s="35" t="s">
        <v>157</v>
      </c>
      <c r="G13" s="35" t="s">
        <v>324</v>
      </c>
    </row>
    <row r="14" spans="1:30">
      <c r="A14" s="103"/>
      <c r="B14" s="36" t="s">
        <v>120</v>
      </c>
      <c r="C14" s="35" t="s">
        <v>170</v>
      </c>
      <c r="D14" s="35" t="s">
        <v>156</v>
      </c>
      <c r="E14" s="35" t="s">
        <v>122</v>
      </c>
      <c r="F14" s="35" t="s">
        <v>157</v>
      </c>
      <c r="G14" s="35" t="s">
        <v>324</v>
      </c>
    </row>
    <row r="15" spans="1:30">
      <c r="A15" s="103"/>
      <c r="B15" s="36" t="s">
        <v>142</v>
      </c>
      <c r="C15" s="35" t="s">
        <v>171</v>
      </c>
      <c r="D15" s="35" t="s">
        <v>156</v>
      </c>
      <c r="E15" s="35" t="s">
        <v>122</v>
      </c>
      <c r="F15" s="35" t="s">
        <v>172</v>
      </c>
      <c r="G15" s="35" t="s">
        <v>323</v>
      </c>
    </row>
    <row r="16" spans="1:30">
      <c r="A16" s="105"/>
      <c r="B16" s="36" t="s">
        <v>143</v>
      </c>
      <c r="C16" s="35" t="s">
        <v>173</v>
      </c>
      <c r="D16" s="35" t="s">
        <v>156</v>
      </c>
      <c r="E16" s="35" t="s">
        <v>122</v>
      </c>
      <c r="F16" s="35" t="s">
        <v>172</v>
      </c>
      <c r="G16" s="35" t="s">
        <v>324</v>
      </c>
    </row>
    <row r="17" spans="1:30">
      <c r="A17" s="103"/>
      <c r="B17" s="36" t="s">
        <v>144</v>
      </c>
      <c r="C17" s="35" t="s">
        <v>174</v>
      </c>
      <c r="D17" s="35" t="s">
        <v>156</v>
      </c>
      <c r="E17" s="35" t="s">
        <v>122</v>
      </c>
      <c r="F17" s="35" t="s">
        <v>172</v>
      </c>
      <c r="G17" s="35" t="s">
        <v>324</v>
      </c>
    </row>
    <row r="18" spans="1:30">
      <c r="A18" s="103"/>
      <c r="B18" s="36" t="s">
        <v>145</v>
      </c>
      <c r="C18" s="35" t="s">
        <v>175</v>
      </c>
      <c r="D18" s="35" t="s">
        <v>156</v>
      </c>
      <c r="E18" s="35" t="s">
        <v>122</v>
      </c>
      <c r="F18" s="35" t="s">
        <v>172</v>
      </c>
      <c r="G18" s="35" t="s">
        <v>324</v>
      </c>
    </row>
    <row r="19" spans="1:30">
      <c r="A19" s="103"/>
      <c r="B19" s="36" t="s">
        <v>146</v>
      </c>
      <c r="C19" s="35" t="s">
        <v>176</v>
      </c>
      <c r="D19" s="35" t="s">
        <v>156</v>
      </c>
      <c r="E19" s="35" t="s">
        <v>122</v>
      </c>
      <c r="F19" s="35" t="s">
        <v>172</v>
      </c>
      <c r="G19" s="35" t="s">
        <v>324</v>
      </c>
    </row>
    <row r="20" spans="1:30">
      <c r="A20" s="103"/>
      <c r="B20" s="36" t="s">
        <v>114</v>
      </c>
      <c r="C20" s="35" t="s">
        <v>177</v>
      </c>
      <c r="D20" s="35" t="s">
        <v>156</v>
      </c>
      <c r="E20" s="35" t="s">
        <v>122</v>
      </c>
      <c r="F20" s="35" t="s">
        <v>157</v>
      </c>
      <c r="G20" s="35" t="s">
        <v>323</v>
      </c>
    </row>
    <row r="21" spans="1:30">
      <c r="A21" s="122"/>
      <c r="B21" s="36" t="s">
        <v>147</v>
      </c>
      <c r="C21" s="35" t="s">
        <v>178</v>
      </c>
      <c r="D21" s="35" t="s">
        <v>156</v>
      </c>
      <c r="E21" s="35" t="s">
        <v>122</v>
      </c>
      <c r="F21" s="35" t="s">
        <v>172</v>
      </c>
      <c r="G21" s="35" t="s">
        <v>325</v>
      </c>
    </row>
    <row r="22" spans="1:30">
      <c r="A22" s="94"/>
      <c r="B22" s="107" t="s">
        <v>326</v>
      </c>
      <c r="C22" s="35" t="s">
        <v>164</v>
      </c>
      <c r="D22" s="35" t="s">
        <v>156</v>
      </c>
      <c r="E22" s="35" t="s">
        <v>327</v>
      </c>
      <c r="F22" s="35" t="s">
        <v>157</v>
      </c>
      <c r="G22" s="35" t="s">
        <v>325</v>
      </c>
    </row>
    <row r="23" spans="1:30">
      <c r="A23" s="94"/>
      <c r="B23" s="107" t="s">
        <v>328</v>
      </c>
      <c r="C23" s="35" t="s">
        <v>329</v>
      </c>
      <c r="D23" s="35" t="s">
        <v>156</v>
      </c>
      <c r="E23" s="35" t="s">
        <v>330</v>
      </c>
      <c r="F23" s="35" t="s">
        <v>172</v>
      </c>
      <c r="G23" s="35" t="s">
        <v>325</v>
      </c>
    </row>
    <row r="24" spans="1:30">
      <c r="A24" s="94"/>
      <c r="B24" s="107" t="s">
        <v>145</v>
      </c>
      <c r="C24" s="35" t="s">
        <v>331</v>
      </c>
      <c r="D24" s="35" t="s">
        <v>156</v>
      </c>
      <c r="E24" s="35" t="s">
        <v>327</v>
      </c>
      <c r="F24" s="35" t="s">
        <v>172</v>
      </c>
      <c r="G24" s="35" t="s">
        <v>325</v>
      </c>
    </row>
    <row r="25" spans="1:30">
      <c r="A25" s="94"/>
      <c r="B25" s="107" t="s">
        <v>145</v>
      </c>
      <c r="C25" s="35" t="s">
        <v>332</v>
      </c>
      <c r="D25" s="35" t="s">
        <v>156</v>
      </c>
      <c r="E25" s="35" t="s">
        <v>330</v>
      </c>
      <c r="F25" s="35" t="s">
        <v>172</v>
      </c>
      <c r="G25" s="35" t="s">
        <v>325</v>
      </c>
    </row>
    <row r="27" spans="1:30">
      <c r="A27" s="15"/>
      <c r="B27" s="16" t="s">
        <v>333</v>
      </c>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row>
    <row r="29" spans="1:30">
      <c r="B29" s="37" t="s">
        <v>132</v>
      </c>
      <c r="C29" s="38" t="s">
        <v>205</v>
      </c>
      <c r="D29" s="38" t="s">
        <v>334</v>
      </c>
      <c r="E29" s="35" t="s">
        <v>335</v>
      </c>
      <c r="F29" s="35" t="s">
        <v>336</v>
      </c>
      <c r="G29" s="7" t="s">
        <v>337</v>
      </c>
      <c r="H29" s="7" t="s">
        <v>338</v>
      </c>
      <c r="I29" s="7" t="s">
        <v>339</v>
      </c>
      <c r="J29" s="7" t="s">
        <v>24</v>
      </c>
    </row>
    <row r="30" spans="1:30">
      <c r="B30" s="39" t="s">
        <v>340</v>
      </c>
      <c r="C30" s="38" t="s">
        <v>341</v>
      </c>
      <c r="D30" s="38" t="s">
        <v>324</v>
      </c>
      <c r="E30" s="38" t="s">
        <v>342</v>
      </c>
      <c r="F30" s="38" t="s">
        <v>343</v>
      </c>
      <c r="G30" s="38" t="s">
        <v>344</v>
      </c>
      <c r="H30" s="7" t="s">
        <v>345</v>
      </c>
      <c r="I30" s="40">
        <v>1000000000000</v>
      </c>
      <c r="J30" s="7" t="s">
        <v>346</v>
      </c>
    </row>
    <row r="31" spans="1:30" ht="15.75">
      <c r="B31" s="39" t="s">
        <v>347</v>
      </c>
      <c r="C31" s="38" t="s">
        <v>348</v>
      </c>
      <c r="D31" s="38" t="s">
        <v>324</v>
      </c>
      <c r="E31" s="38" t="s">
        <v>342</v>
      </c>
      <c r="F31" s="38" t="s">
        <v>349</v>
      </c>
      <c r="G31" s="38" t="s">
        <v>350</v>
      </c>
      <c r="H31" s="108" t="s">
        <v>351</v>
      </c>
      <c r="I31" s="35">
        <v>2</v>
      </c>
      <c r="J31" s="7" t="s">
        <v>349</v>
      </c>
    </row>
    <row r="32" spans="1:30">
      <c r="B32" s="39" t="s">
        <v>352</v>
      </c>
      <c r="C32" s="38" t="s">
        <v>353</v>
      </c>
      <c r="D32" s="38" t="s">
        <v>324</v>
      </c>
      <c r="E32" s="38" t="s">
        <v>342</v>
      </c>
      <c r="F32" s="38" t="s">
        <v>354</v>
      </c>
      <c r="G32" s="38" t="s">
        <v>355</v>
      </c>
      <c r="H32" s="7" t="s">
        <v>356</v>
      </c>
      <c r="I32" s="35">
        <v>2</v>
      </c>
      <c r="J32" s="7" t="s">
        <v>83</v>
      </c>
    </row>
    <row r="33" spans="2:10">
      <c r="B33" s="39" t="s">
        <v>357</v>
      </c>
      <c r="C33" s="38" t="s">
        <v>358</v>
      </c>
      <c r="D33" s="38" t="s">
        <v>324</v>
      </c>
      <c r="E33" s="38" t="s">
        <v>214</v>
      </c>
      <c r="F33" s="38" t="s">
        <v>359</v>
      </c>
      <c r="G33" s="38" t="s">
        <v>360</v>
      </c>
      <c r="H33" s="7" t="s">
        <v>361</v>
      </c>
      <c r="I33" s="35">
        <v>2</v>
      </c>
      <c r="J33" s="7" t="s">
        <v>83</v>
      </c>
    </row>
    <row r="34" spans="2:10">
      <c r="B34" s="39" t="s">
        <v>362</v>
      </c>
      <c r="C34" s="38" t="s">
        <v>363</v>
      </c>
      <c r="D34" s="38" t="s">
        <v>324</v>
      </c>
      <c r="E34" s="38" t="s">
        <v>214</v>
      </c>
      <c r="F34" s="38" t="s">
        <v>359</v>
      </c>
      <c r="G34" s="38" t="s">
        <v>364</v>
      </c>
      <c r="H34" s="7" t="s">
        <v>365</v>
      </c>
      <c r="I34" s="35">
        <v>2</v>
      </c>
      <c r="J34" s="7" t="s">
        <v>83</v>
      </c>
    </row>
    <row r="35" spans="2:10">
      <c r="B35" s="39" t="s">
        <v>366</v>
      </c>
      <c r="C35" s="38" t="s">
        <v>367</v>
      </c>
      <c r="D35" s="38" t="s">
        <v>324</v>
      </c>
      <c r="E35" s="38" t="s">
        <v>342</v>
      </c>
      <c r="F35" s="38" t="s">
        <v>368</v>
      </c>
      <c r="G35" s="38" t="s">
        <v>369</v>
      </c>
      <c r="H35" s="7" t="s">
        <v>370</v>
      </c>
      <c r="I35" s="35">
        <v>2</v>
      </c>
      <c r="J35" s="7" t="s">
        <v>371</v>
      </c>
    </row>
    <row r="36" spans="2:10">
      <c r="B36" s="39" t="s">
        <v>372</v>
      </c>
      <c r="C36" s="38" t="s">
        <v>373</v>
      </c>
      <c r="D36" s="38" t="s">
        <v>324</v>
      </c>
      <c r="E36" s="38" t="s">
        <v>342</v>
      </c>
      <c r="F36" s="38" t="s">
        <v>374</v>
      </c>
      <c r="G36" s="38" t="s">
        <v>375</v>
      </c>
      <c r="H36" s="7" t="s">
        <v>376</v>
      </c>
      <c r="I36" s="35">
        <v>2</v>
      </c>
      <c r="J36" s="7" t="s">
        <v>377</v>
      </c>
    </row>
    <row r="37" spans="2:10">
      <c r="B37" s="39" t="s">
        <v>378</v>
      </c>
      <c r="C37" s="38" t="s">
        <v>379</v>
      </c>
      <c r="D37" s="38" t="s">
        <v>324</v>
      </c>
      <c r="E37" s="38" t="s">
        <v>214</v>
      </c>
      <c r="F37" s="38" t="s">
        <v>374</v>
      </c>
      <c r="G37" s="38" t="s">
        <v>380</v>
      </c>
      <c r="H37" s="7" t="s">
        <v>381</v>
      </c>
      <c r="I37" s="35">
        <v>2</v>
      </c>
      <c r="J37" s="7" t="s">
        <v>377</v>
      </c>
    </row>
    <row r="38" spans="2:10">
      <c r="B38" s="39" t="s">
        <v>382</v>
      </c>
      <c r="C38" s="38" t="s">
        <v>383</v>
      </c>
      <c r="D38" s="38" t="s">
        <v>324</v>
      </c>
      <c r="E38" s="38" t="s">
        <v>342</v>
      </c>
      <c r="F38" s="38" t="s">
        <v>384</v>
      </c>
      <c r="G38" s="38" t="s">
        <v>385</v>
      </c>
      <c r="H38" s="7" t="s">
        <v>386</v>
      </c>
      <c r="I38" s="35">
        <v>1</v>
      </c>
      <c r="J38" s="7" t="s">
        <v>387</v>
      </c>
    </row>
    <row r="39" spans="2:10">
      <c r="B39" s="39" t="s">
        <v>388</v>
      </c>
      <c r="C39" s="38" t="s">
        <v>389</v>
      </c>
      <c r="D39" s="38" t="s">
        <v>324</v>
      </c>
      <c r="E39" s="38" t="s">
        <v>342</v>
      </c>
      <c r="F39" s="38" t="s">
        <v>384</v>
      </c>
      <c r="G39" s="38" t="s">
        <v>390</v>
      </c>
      <c r="H39" s="7" t="s">
        <v>391</v>
      </c>
      <c r="I39" s="35">
        <v>1</v>
      </c>
      <c r="J39" s="7" t="s">
        <v>387</v>
      </c>
    </row>
    <row r="40" spans="2:10">
      <c r="B40" s="39" t="s">
        <v>392</v>
      </c>
      <c r="C40" s="38" t="s">
        <v>393</v>
      </c>
      <c r="D40" s="38" t="s">
        <v>324</v>
      </c>
      <c r="E40" s="38" t="s">
        <v>342</v>
      </c>
      <c r="F40" s="38" t="s">
        <v>384</v>
      </c>
      <c r="G40" s="38" t="s">
        <v>394</v>
      </c>
      <c r="H40" s="7" t="s">
        <v>395</v>
      </c>
      <c r="I40" s="35">
        <v>1</v>
      </c>
      <c r="J40" s="7" t="s">
        <v>387</v>
      </c>
    </row>
    <row r="41" spans="2:10">
      <c r="B41" s="39" t="s">
        <v>139</v>
      </c>
      <c r="C41" s="38" t="s">
        <v>213</v>
      </c>
      <c r="D41" s="38" t="s">
        <v>324</v>
      </c>
      <c r="E41" s="38" t="s">
        <v>214</v>
      </c>
      <c r="F41" s="38" t="s">
        <v>396</v>
      </c>
      <c r="G41" s="38" t="s">
        <v>397</v>
      </c>
      <c r="H41" s="7" t="s">
        <v>182</v>
      </c>
      <c r="I41" s="35">
        <v>2</v>
      </c>
      <c r="J41" s="7" t="s">
        <v>83</v>
      </c>
    </row>
    <row r="42" spans="2:10">
      <c r="B42" s="39" t="s">
        <v>398</v>
      </c>
      <c r="C42" s="38" t="s">
        <v>399</v>
      </c>
      <c r="D42" s="38" t="s">
        <v>324</v>
      </c>
      <c r="E42" s="38" t="s">
        <v>342</v>
      </c>
      <c r="F42" s="38" t="s">
        <v>400</v>
      </c>
      <c r="G42" s="38" t="s">
        <v>401</v>
      </c>
      <c r="H42" s="7" t="s">
        <v>402</v>
      </c>
      <c r="I42" s="35">
        <v>0</v>
      </c>
      <c r="J42" s="7" t="s">
        <v>83</v>
      </c>
    </row>
    <row r="43" spans="2:10">
      <c r="B43" s="39" t="s">
        <v>403</v>
      </c>
      <c r="C43" s="38" t="s">
        <v>404</v>
      </c>
      <c r="D43" s="38" t="s">
        <v>324</v>
      </c>
      <c r="E43" s="38" t="s">
        <v>342</v>
      </c>
      <c r="F43" s="38" t="s">
        <v>405</v>
      </c>
      <c r="G43" s="38" t="s">
        <v>406</v>
      </c>
      <c r="H43" s="7" t="s">
        <v>407</v>
      </c>
      <c r="I43" s="35">
        <v>2</v>
      </c>
      <c r="J43" s="7" t="s">
        <v>387</v>
      </c>
    </row>
    <row r="44" spans="2:10">
      <c r="B44" s="39" t="s">
        <v>408</v>
      </c>
      <c r="C44" s="38" t="s">
        <v>409</v>
      </c>
      <c r="D44" s="38" t="s">
        <v>324</v>
      </c>
      <c r="E44" s="38" t="s">
        <v>214</v>
      </c>
      <c r="F44" s="38" t="s">
        <v>410</v>
      </c>
      <c r="G44" s="38" t="s">
        <v>411</v>
      </c>
      <c r="H44" s="7" t="s">
        <v>412</v>
      </c>
      <c r="I44" s="35">
        <v>1</v>
      </c>
      <c r="J44" s="7" t="s">
        <v>387</v>
      </c>
    </row>
    <row r="45" spans="2:10">
      <c r="B45" s="39" t="s">
        <v>413</v>
      </c>
      <c r="C45" s="38" t="s">
        <v>414</v>
      </c>
      <c r="D45" s="38" t="s">
        <v>324</v>
      </c>
      <c r="E45" s="38" t="s">
        <v>214</v>
      </c>
      <c r="F45" s="38" t="s">
        <v>415</v>
      </c>
      <c r="G45" s="38" t="s">
        <v>416</v>
      </c>
      <c r="H45" s="7" t="s">
        <v>417</v>
      </c>
      <c r="I45" s="35">
        <v>2</v>
      </c>
      <c r="J45" s="7" t="s">
        <v>387</v>
      </c>
    </row>
    <row r="46" spans="2:10">
      <c r="B46" s="39" t="s">
        <v>418</v>
      </c>
      <c r="C46" s="38" t="s">
        <v>419</v>
      </c>
      <c r="D46" s="38" t="s">
        <v>324</v>
      </c>
      <c r="E46" s="38" t="s">
        <v>214</v>
      </c>
      <c r="F46" s="38" t="s">
        <v>420</v>
      </c>
      <c r="G46" s="38" t="s">
        <v>421</v>
      </c>
      <c r="H46" s="7" t="s">
        <v>422</v>
      </c>
      <c r="I46" s="35">
        <v>2</v>
      </c>
      <c r="J46" s="7" t="s">
        <v>83</v>
      </c>
    </row>
    <row r="47" spans="2:10">
      <c r="B47" s="39" t="s">
        <v>423</v>
      </c>
      <c r="C47" s="38" t="s">
        <v>424</v>
      </c>
      <c r="D47" s="38" t="s">
        <v>324</v>
      </c>
      <c r="E47" s="38" t="s">
        <v>342</v>
      </c>
      <c r="F47" s="38" t="s">
        <v>425</v>
      </c>
      <c r="G47" s="38" t="s">
        <v>426</v>
      </c>
      <c r="H47" s="7" t="s">
        <v>427</v>
      </c>
      <c r="I47" s="35">
        <v>1</v>
      </c>
      <c r="J47" s="7" t="s">
        <v>83</v>
      </c>
    </row>
    <row r="48" spans="2:10">
      <c r="B48" s="39" t="s">
        <v>428</v>
      </c>
      <c r="C48" s="38" t="s">
        <v>429</v>
      </c>
      <c r="D48" s="38" t="s">
        <v>324</v>
      </c>
      <c r="E48" s="38" t="s">
        <v>342</v>
      </c>
      <c r="F48" s="38" t="s">
        <v>430</v>
      </c>
      <c r="G48" s="38" t="s">
        <v>431</v>
      </c>
      <c r="H48" s="7" t="s">
        <v>432</v>
      </c>
      <c r="I48" s="35">
        <v>2</v>
      </c>
      <c r="J48" s="7" t="s">
        <v>387</v>
      </c>
    </row>
    <row r="49" spans="1:30">
      <c r="B49" s="39" t="s">
        <v>433</v>
      </c>
      <c r="C49" s="38" t="s">
        <v>434</v>
      </c>
      <c r="D49" s="38" t="s">
        <v>324</v>
      </c>
      <c r="E49" s="38" t="s">
        <v>214</v>
      </c>
      <c r="F49" s="38" t="s">
        <v>435</v>
      </c>
      <c r="G49" s="38" t="s">
        <v>436</v>
      </c>
      <c r="H49" s="7" t="s">
        <v>437</v>
      </c>
      <c r="I49" s="35">
        <v>2</v>
      </c>
      <c r="J49" s="7" t="s">
        <v>83</v>
      </c>
    </row>
    <row r="51" spans="1:30">
      <c r="A51" s="15"/>
      <c r="B51" s="16" t="s">
        <v>438</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row>
    <row r="53" spans="1:30">
      <c r="B53" s="7" t="s">
        <v>122</v>
      </c>
      <c r="C53" s="39" t="s">
        <v>340</v>
      </c>
      <c r="D53" s="39" t="s">
        <v>347</v>
      </c>
      <c r="E53" s="39" t="s">
        <v>352</v>
      </c>
      <c r="F53" s="39" t="s">
        <v>357</v>
      </c>
      <c r="G53" s="39" t="s">
        <v>362</v>
      </c>
      <c r="H53" s="39" t="s">
        <v>366</v>
      </c>
      <c r="I53" s="39" t="s">
        <v>372</v>
      </c>
      <c r="J53" s="39" t="s">
        <v>378</v>
      </c>
      <c r="K53" s="39" t="s">
        <v>382</v>
      </c>
      <c r="L53" s="39" t="s">
        <v>388</v>
      </c>
      <c r="M53" s="39" t="s">
        <v>392</v>
      </c>
      <c r="N53" s="39" t="s">
        <v>139</v>
      </c>
      <c r="O53" s="39" t="s">
        <v>398</v>
      </c>
      <c r="P53" s="39" t="s">
        <v>403</v>
      </c>
      <c r="Q53" s="39" t="s">
        <v>408</v>
      </c>
      <c r="R53" s="39" t="s">
        <v>413</v>
      </c>
      <c r="S53" s="39" t="s">
        <v>418</v>
      </c>
      <c r="T53" s="39" t="s">
        <v>423</v>
      </c>
      <c r="U53" s="39" t="s">
        <v>428</v>
      </c>
      <c r="V53" s="39" t="s">
        <v>433</v>
      </c>
      <c r="W53" s="39" t="s">
        <v>439</v>
      </c>
      <c r="X53" s="39" t="s">
        <v>440</v>
      </c>
      <c r="Y53" s="39" t="s">
        <v>441</v>
      </c>
      <c r="Z53" s="39" t="s">
        <v>442</v>
      </c>
      <c r="AA53" s="39" t="s">
        <v>443</v>
      </c>
      <c r="AB53" s="39" t="s">
        <v>444</v>
      </c>
      <c r="AC53" s="39" t="s">
        <v>445</v>
      </c>
      <c r="AD53" s="39" t="s">
        <v>446</v>
      </c>
    </row>
    <row r="54" spans="1:30">
      <c r="B54" s="36" t="s">
        <v>80</v>
      </c>
      <c r="C54" s="7" t="s">
        <v>325</v>
      </c>
      <c r="D54" s="7" t="s">
        <v>325</v>
      </c>
      <c r="E54" s="7" t="s">
        <v>447</v>
      </c>
      <c r="F54" s="7" t="s">
        <v>325</v>
      </c>
      <c r="G54" s="7" t="s">
        <v>447</v>
      </c>
      <c r="H54" s="7" t="s">
        <v>325</v>
      </c>
      <c r="I54" s="7" t="s">
        <v>447</v>
      </c>
      <c r="J54" s="7" t="s">
        <v>447</v>
      </c>
      <c r="K54" s="7" t="s">
        <v>447</v>
      </c>
      <c r="L54" s="7" t="s">
        <v>447</v>
      </c>
      <c r="M54" s="7" t="s">
        <v>447</v>
      </c>
      <c r="N54" s="7" t="s">
        <v>325</v>
      </c>
      <c r="O54" s="7" t="s">
        <v>325</v>
      </c>
      <c r="P54" s="7" t="s">
        <v>325</v>
      </c>
      <c r="Q54" s="7" t="s">
        <v>447</v>
      </c>
      <c r="R54" s="7" t="s">
        <v>447</v>
      </c>
      <c r="S54" s="7" t="s">
        <v>447</v>
      </c>
      <c r="T54" s="7" t="s">
        <v>447</v>
      </c>
      <c r="U54" s="7" t="s">
        <v>325</v>
      </c>
      <c r="V54" s="7" t="s">
        <v>447</v>
      </c>
      <c r="W54" s="7"/>
      <c r="X54" s="7"/>
      <c r="Y54" s="7"/>
      <c r="Z54" s="7"/>
      <c r="AA54" s="7"/>
      <c r="AB54" s="7"/>
      <c r="AC54" s="7"/>
      <c r="AD54" s="7"/>
    </row>
    <row r="55" spans="1:30">
      <c r="B55" s="36" t="s">
        <v>110</v>
      </c>
      <c r="C55" s="7" t="s">
        <v>325</v>
      </c>
      <c r="D55" s="7" t="s">
        <v>325</v>
      </c>
      <c r="E55" s="7" t="s">
        <v>447</v>
      </c>
      <c r="F55" s="7" t="s">
        <v>325</v>
      </c>
      <c r="G55" s="7" t="s">
        <v>447</v>
      </c>
      <c r="H55" s="7" t="s">
        <v>325</v>
      </c>
      <c r="I55" s="7" t="s">
        <v>447</v>
      </c>
      <c r="J55" s="7" t="s">
        <v>447</v>
      </c>
      <c r="K55" s="7" t="s">
        <v>447</v>
      </c>
      <c r="L55" s="7" t="s">
        <v>447</v>
      </c>
      <c r="M55" s="7" t="s">
        <v>447</v>
      </c>
      <c r="N55" s="7" t="s">
        <v>325</v>
      </c>
      <c r="O55" s="7" t="s">
        <v>325</v>
      </c>
      <c r="P55" s="7" t="s">
        <v>325</v>
      </c>
      <c r="Q55" s="7" t="s">
        <v>447</v>
      </c>
      <c r="R55" s="7" t="s">
        <v>447</v>
      </c>
      <c r="S55" s="7" t="s">
        <v>447</v>
      </c>
      <c r="T55" s="7" t="s">
        <v>447</v>
      </c>
      <c r="U55" s="7" t="s">
        <v>325</v>
      </c>
      <c r="V55" s="7" t="s">
        <v>447</v>
      </c>
      <c r="W55" s="7"/>
      <c r="X55" s="7"/>
      <c r="Y55" s="7"/>
      <c r="Z55" s="7"/>
      <c r="AA55" s="7"/>
      <c r="AB55" s="7"/>
      <c r="AC55" s="7"/>
      <c r="AD55" s="7"/>
    </row>
    <row r="56" spans="1:30">
      <c r="B56" s="36" t="s">
        <v>111</v>
      </c>
      <c r="C56" s="7" t="s">
        <v>325</v>
      </c>
      <c r="D56" s="7" t="s">
        <v>325</v>
      </c>
      <c r="E56" s="7" t="s">
        <v>447</v>
      </c>
      <c r="F56" s="41" t="s">
        <v>447</v>
      </c>
      <c r="G56" s="7" t="s">
        <v>447</v>
      </c>
      <c r="H56" s="7" t="s">
        <v>325</v>
      </c>
      <c r="I56" s="7" t="s">
        <v>447</v>
      </c>
      <c r="J56" s="7" t="s">
        <v>447</v>
      </c>
      <c r="K56" s="7" t="s">
        <v>447</v>
      </c>
      <c r="L56" s="7" t="s">
        <v>447</v>
      </c>
      <c r="M56" s="7" t="s">
        <v>447</v>
      </c>
      <c r="N56" s="41" t="s">
        <v>447</v>
      </c>
      <c r="O56" s="7" t="s">
        <v>325</v>
      </c>
      <c r="P56" s="7" t="s">
        <v>325</v>
      </c>
      <c r="Q56" s="7" t="s">
        <v>447</v>
      </c>
      <c r="R56" s="7" t="s">
        <v>447</v>
      </c>
      <c r="S56" s="7" t="s">
        <v>447</v>
      </c>
      <c r="T56" s="7" t="s">
        <v>447</v>
      </c>
      <c r="U56" s="7" t="s">
        <v>325</v>
      </c>
      <c r="V56" s="41" t="s">
        <v>447</v>
      </c>
      <c r="W56" s="7"/>
      <c r="X56" s="7"/>
      <c r="Y56" s="7"/>
      <c r="Z56" s="7"/>
      <c r="AA56" s="7"/>
      <c r="AB56" s="7"/>
      <c r="AC56" s="7"/>
      <c r="AD56" s="7"/>
    </row>
    <row r="57" spans="1:30">
      <c r="B57" s="36" t="s">
        <v>112</v>
      </c>
      <c r="C57" s="7" t="s">
        <v>325</v>
      </c>
      <c r="D57" s="7" t="s">
        <v>325</v>
      </c>
      <c r="E57" s="7" t="s">
        <v>447</v>
      </c>
      <c r="F57" s="7" t="s">
        <v>325</v>
      </c>
      <c r="G57" s="7" t="s">
        <v>447</v>
      </c>
      <c r="H57" s="7" t="s">
        <v>325</v>
      </c>
      <c r="I57" s="7" t="s">
        <v>447</v>
      </c>
      <c r="J57" s="7" t="s">
        <v>447</v>
      </c>
      <c r="K57" s="7" t="s">
        <v>447</v>
      </c>
      <c r="L57" s="7" t="s">
        <v>447</v>
      </c>
      <c r="M57" s="7" t="s">
        <v>447</v>
      </c>
      <c r="N57" s="7" t="s">
        <v>325</v>
      </c>
      <c r="O57" s="7" t="s">
        <v>325</v>
      </c>
      <c r="P57" s="7" t="s">
        <v>325</v>
      </c>
      <c r="Q57" s="7" t="s">
        <v>447</v>
      </c>
      <c r="R57" s="7" t="s">
        <v>447</v>
      </c>
      <c r="S57" s="7" t="s">
        <v>447</v>
      </c>
      <c r="T57" s="7" t="s">
        <v>447</v>
      </c>
      <c r="U57" s="7" t="s">
        <v>325</v>
      </c>
      <c r="V57" s="7" t="s">
        <v>447</v>
      </c>
      <c r="W57" s="7"/>
      <c r="X57" s="7"/>
      <c r="Y57" s="7"/>
      <c r="Z57" s="7"/>
      <c r="AA57" s="7"/>
      <c r="AB57" s="7"/>
      <c r="AC57" s="7"/>
      <c r="AD57" s="7"/>
    </row>
    <row r="58" spans="1:30">
      <c r="B58" s="36" t="s">
        <v>113</v>
      </c>
      <c r="C58" s="7" t="s">
        <v>325</v>
      </c>
      <c r="D58" s="7" t="s">
        <v>325</v>
      </c>
      <c r="E58" s="7" t="s">
        <v>447</v>
      </c>
      <c r="F58" s="7" t="s">
        <v>325</v>
      </c>
      <c r="G58" s="7" t="s">
        <v>447</v>
      </c>
      <c r="H58" s="7" t="s">
        <v>325</v>
      </c>
      <c r="I58" s="7" t="s">
        <v>447</v>
      </c>
      <c r="J58" s="7" t="s">
        <v>447</v>
      </c>
      <c r="K58" s="7" t="s">
        <v>447</v>
      </c>
      <c r="L58" s="7" t="s">
        <v>447</v>
      </c>
      <c r="M58" s="7" t="s">
        <v>447</v>
      </c>
      <c r="N58" s="7" t="s">
        <v>325</v>
      </c>
      <c r="O58" s="7" t="s">
        <v>325</v>
      </c>
      <c r="P58" s="7" t="s">
        <v>325</v>
      </c>
      <c r="Q58" s="7" t="s">
        <v>447</v>
      </c>
      <c r="R58" s="7" t="s">
        <v>447</v>
      </c>
      <c r="S58" s="7" t="s">
        <v>447</v>
      </c>
      <c r="T58" s="7" t="s">
        <v>447</v>
      </c>
      <c r="U58" s="7" t="s">
        <v>325</v>
      </c>
      <c r="V58" s="7" t="s">
        <v>447</v>
      </c>
      <c r="W58" s="7"/>
      <c r="X58" s="7"/>
      <c r="Y58" s="7"/>
      <c r="Z58" s="7"/>
      <c r="AA58" s="7"/>
      <c r="AB58" s="7"/>
      <c r="AC58" s="7"/>
      <c r="AD58" s="7"/>
    </row>
    <row r="59" spans="1:30">
      <c r="B59" s="36" t="s">
        <v>116</v>
      </c>
      <c r="C59" s="7" t="s">
        <v>325</v>
      </c>
      <c r="D59" s="7" t="s">
        <v>325</v>
      </c>
      <c r="E59" s="7" t="s">
        <v>447</v>
      </c>
      <c r="F59" s="7" t="s">
        <v>325</v>
      </c>
      <c r="G59" s="7" t="s">
        <v>447</v>
      </c>
      <c r="H59" s="7" t="s">
        <v>325</v>
      </c>
      <c r="I59" s="7" t="s">
        <v>447</v>
      </c>
      <c r="J59" s="7" t="s">
        <v>447</v>
      </c>
      <c r="K59" s="7" t="s">
        <v>447</v>
      </c>
      <c r="L59" s="7" t="s">
        <v>447</v>
      </c>
      <c r="M59" s="7" t="s">
        <v>447</v>
      </c>
      <c r="N59" s="7" t="s">
        <v>325</v>
      </c>
      <c r="O59" s="7" t="s">
        <v>325</v>
      </c>
      <c r="P59" s="7" t="s">
        <v>325</v>
      </c>
      <c r="Q59" s="7" t="s">
        <v>447</v>
      </c>
      <c r="R59" s="7" t="s">
        <v>447</v>
      </c>
      <c r="S59" s="7" t="s">
        <v>447</v>
      </c>
      <c r="T59" s="7" t="s">
        <v>447</v>
      </c>
      <c r="U59" s="7" t="s">
        <v>325</v>
      </c>
      <c r="V59" s="7" t="s">
        <v>447</v>
      </c>
      <c r="W59" s="7"/>
      <c r="X59" s="7"/>
      <c r="Y59" s="7"/>
      <c r="Z59" s="7"/>
      <c r="AA59" s="7"/>
      <c r="AB59" s="7"/>
      <c r="AC59" s="7"/>
      <c r="AD59" s="7"/>
    </row>
    <row r="60" spans="1:30">
      <c r="B60" s="36" t="s">
        <v>117</v>
      </c>
      <c r="C60" s="7" t="s">
        <v>325</v>
      </c>
      <c r="D60" s="7" t="s">
        <v>325</v>
      </c>
      <c r="E60" s="7" t="s">
        <v>447</v>
      </c>
      <c r="F60" s="7" t="s">
        <v>325</v>
      </c>
      <c r="G60" s="7" t="s">
        <v>447</v>
      </c>
      <c r="H60" s="7" t="s">
        <v>325</v>
      </c>
      <c r="I60" s="7" t="s">
        <v>447</v>
      </c>
      <c r="J60" s="7" t="s">
        <v>447</v>
      </c>
      <c r="K60" s="7" t="s">
        <v>447</v>
      </c>
      <c r="L60" s="7" t="s">
        <v>447</v>
      </c>
      <c r="M60" s="7" t="s">
        <v>447</v>
      </c>
      <c r="N60" s="7" t="s">
        <v>325</v>
      </c>
      <c r="O60" s="7" t="s">
        <v>325</v>
      </c>
      <c r="P60" s="7" t="s">
        <v>325</v>
      </c>
      <c r="Q60" s="7" t="s">
        <v>447</v>
      </c>
      <c r="R60" s="7" t="s">
        <v>447</v>
      </c>
      <c r="S60" s="7" t="s">
        <v>447</v>
      </c>
      <c r="T60" s="7" t="s">
        <v>447</v>
      </c>
      <c r="U60" s="7" t="s">
        <v>325</v>
      </c>
      <c r="V60" s="7" t="s">
        <v>447</v>
      </c>
      <c r="W60" s="7"/>
      <c r="X60" s="7"/>
      <c r="Y60" s="7"/>
      <c r="Z60" s="7"/>
      <c r="AA60" s="7"/>
      <c r="AB60" s="7"/>
      <c r="AC60" s="7"/>
      <c r="AD60" s="7"/>
    </row>
    <row r="61" spans="1:30">
      <c r="B61" s="36" t="s">
        <v>118</v>
      </c>
      <c r="C61" s="7" t="s">
        <v>325</v>
      </c>
      <c r="D61" s="7" t="s">
        <v>325</v>
      </c>
      <c r="E61" s="7" t="s">
        <v>447</v>
      </c>
      <c r="F61" s="41" t="s">
        <v>447</v>
      </c>
      <c r="G61" s="7" t="s">
        <v>447</v>
      </c>
      <c r="H61" s="7" t="s">
        <v>325</v>
      </c>
      <c r="I61" s="7" t="s">
        <v>447</v>
      </c>
      <c r="J61" s="7" t="s">
        <v>447</v>
      </c>
      <c r="K61" s="7" t="s">
        <v>447</v>
      </c>
      <c r="L61" s="7" t="s">
        <v>447</v>
      </c>
      <c r="M61" s="7" t="s">
        <v>447</v>
      </c>
      <c r="N61" s="7" t="s">
        <v>325</v>
      </c>
      <c r="O61" s="7" t="s">
        <v>325</v>
      </c>
      <c r="P61" s="7" t="s">
        <v>325</v>
      </c>
      <c r="Q61" s="7" t="s">
        <v>447</v>
      </c>
      <c r="R61" s="7" t="s">
        <v>447</v>
      </c>
      <c r="S61" s="7" t="s">
        <v>447</v>
      </c>
      <c r="T61" s="7" t="s">
        <v>447</v>
      </c>
      <c r="U61" s="7" t="s">
        <v>325</v>
      </c>
      <c r="V61" s="7" t="s">
        <v>447</v>
      </c>
      <c r="W61" s="7"/>
      <c r="X61" s="7"/>
      <c r="Y61" s="7"/>
      <c r="Z61" s="7"/>
      <c r="AA61" s="7"/>
      <c r="AB61" s="7"/>
      <c r="AC61" s="7"/>
      <c r="AD61" s="7"/>
    </row>
    <row r="62" spans="1:30">
      <c r="B62" s="36" t="s">
        <v>119</v>
      </c>
      <c r="C62" s="7" t="s">
        <v>325</v>
      </c>
      <c r="D62" s="7" t="s">
        <v>325</v>
      </c>
      <c r="E62" s="7" t="s">
        <v>447</v>
      </c>
      <c r="F62" s="7" t="s">
        <v>325</v>
      </c>
      <c r="G62" s="7" t="s">
        <v>447</v>
      </c>
      <c r="H62" s="7" t="s">
        <v>325</v>
      </c>
      <c r="I62" s="7" t="s">
        <v>447</v>
      </c>
      <c r="J62" s="7" t="s">
        <v>447</v>
      </c>
      <c r="K62" s="7" t="s">
        <v>447</v>
      </c>
      <c r="L62" s="7" t="s">
        <v>447</v>
      </c>
      <c r="M62" s="7" t="s">
        <v>447</v>
      </c>
      <c r="N62" s="7" t="s">
        <v>325</v>
      </c>
      <c r="O62" s="7" t="s">
        <v>325</v>
      </c>
      <c r="P62" s="7" t="s">
        <v>325</v>
      </c>
      <c r="Q62" s="7" t="s">
        <v>447</v>
      </c>
      <c r="R62" s="7" t="s">
        <v>447</v>
      </c>
      <c r="S62" s="7" t="s">
        <v>447</v>
      </c>
      <c r="T62" s="7" t="s">
        <v>447</v>
      </c>
      <c r="U62" s="7" t="s">
        <v>325</v>
      </c>
      <c r="V62" s="7" t="s">
        <v>447</v>
      </c>
      <c r="W62" s="7"/>
      <c r="X62" s="7"/>
      <c r="Y62" s="7"/>
      <c r="Z62" s="7"/>
      <c r="AA62" s="7"/>
      <c r="AB62" s="7"/>
      <c r="AC62" s="7"/>
      <c r="AD62" s="7"/>
    </row>
    <row r="63" spans="1:30">
      <c r="B63" s="36" t="s">
        <v>120</v>
      </c>
      <c r="C63" s="7" t="s">
        <v>325</v>
      </c>
      <c r="D63" s="7" t="s">
        <v>325</v>
      </c>
      <c r="E63" s="7" t="s">
        <v>447</v>
      </c>
      <c r="F63" s="7" t="s">
        <v>325</v>
      </c>
      <c r="G63" s="7" t="s">
        <v>447</v>
      </c>
      <c r="H63" s="7" t="s">
        <v>325</v>
      </c>
      <c r="I63" s="7" t="s">
        <v>447</v>
      </c>
      <c r="J63" s="7" t="s">
        <v>447</v>
      </c>
      <c r="K63" s="7" t="s">
        <v>447</v>
      </c>
      <c r="L63" s="7" t="s">
        <v>447</v>
      </c>
      <c r="M63" s="7" t="s">
        <v>447</v>
      </c>
      <c r="N63" s="7" t="s">
        <v>325</v>
      </c>
      <c r="O63" s="7" t="s">
        <v>325</v>
      </c>
      <c r="P63" s="7" t="s">
        <v>325</v>
      </c>
      <c r="Q63" s="7" t="s">
        <v>447</v>
      </c>
      <c r="R63" s="7" t="s">
        <v>447</v>
      </c>
      <c r="S63" s="7" t="s">
        <v>447</v>
      </c>
      <c r="T63" s="7" t="s">
        <v>447</v>
      </c>
      <c r="U63" s="7" t="s">
        <v>325</v>
      </c>
      <c r="V63" s="7" t="s">
        <v>447</v>
      </c>
      <c r="W63" s="7"/>
      <c r="X63" s="7"/>
      <c r="Y63" s="7"/>
      <c r="Z63" s="7"/>
      <c r="AA63" s="7"/>
      <c r="AB63" s="7"/>
      <c r="AC63" s="7"/>
      <c r="AD63" s="7"/>
    </row>
    <row r="64" spans="1:30">
      <c r="B64" s="36" t="s">
        <v>142</v>
      </c>
      <c r="C64" s="7" t="s">
        <v>325</v>
      </c>
      <c r="D64" s="7" t="s">
        <v>325</v>
      </c>
      <c r="E64" s="7" t="s">
        <v>447</v>
      </c>
      <c r="F64" s="7" t="s">
        <v>325</v>
      </c>
      <c r="G64" s="7" t="s">
        <v>447</v>
      </c>
      <c r="H64" s="7" t="s">
        <v>325</v>
      </c>
      <c r="I64" s="7" t="s">
        <v>447</v>
      </c>
      <c r="J64" s="7" t="s">
        <v>447</v>
      </c>
      <c r="K64" s="7" t="s">
        <v>447</v>
      </c>
      <c r="L64" s="7" t="s">
        <v>447</v>
      </c>
      <c r="M64" s="7" t="s">
        <v>447</v>
      </c>
      <c r="N64" s="7" t="s">
        <v>325</v>
      </c>
      <c r="O64" s="7" t="s">
        <v>325</v>
      </c>
      <c r="P64" s="7" t="s">
        <v>325</v>
      </c>
      <c r="Q64" s="7" t="s">
        <v>447</v>
      </c>
      <c r="R64" s="7" t="s">
        <v>447</v>
      </c>
      <c r="S64" s="7" t="s">
        <v>447</v>
      </c>
      <c r="T64" s="7" t="s">
        <v>447</v>
      </c>
      <c r="U64" s="7" t="s">
        <v>325</v>
      </c>
      <c r="V64" s="7" t="s">
        <v>447</v>
      </c>
      <c r="W64" s="7"/>
      <c r="X64" s="7"/>
      <c r="Y64" s="7"/>
      <c r="Z64" s="7"/>
      <c r="AA64" s="7"/>
      <c r="AB64" s="7"/>
      <c r="AC64" s="7"/>
      <c r="AD64" s="7"/>
    </row>
    <row r="65" spans="1:30">
      <c r="B65" s="36" t="s">
        <v>143</v>
      </c>
      <c r="C65" s="7" t="s">
        <v>325</v>
      </c>
      <c r="D65" s="7" t="s">
        <v>325</v>
      </c>
      <c r="E65" s="7" t="s">
        <v>447</v>
      </c>
      <c r="F65" s="7" t="s">
        <v>325</v>
      </c>
      <c r="G65" s="7" t="s">
        <v>447</v>
      </c>
      <c r="H65" s="7" t="s">
        <v>325</v>
      </c>
      <c r="I65" s="7" t="s">
        <v>447</v>
      </c>
      <c r="J65" s="7" t="s">
        <v>447</v>
      </c>
      <c r="K65" s="7" t="s">
        <v>447</v>
      </c>
      <c r="L65" s="7" t="s">
        <v>447</v>
      </c>
      <c r="M65" s="7" t="s">
        <v>447</v>
      </c>
      <c r="N65" s="7" t="s">
        <v>325</v>
      </c>
      <c r="O65" s="7" t="s">
        <v>325</v>
      </c>
      <c r="P65" s="7" t="s">
        <v>325</v>
      </c>
      <c r="Q65" s="7" t="s">
        <v>447</v>
      </c>
      <c r="R65" s="7" t="s">
        <v>447</v>
      </c>
      <c r="S65" s="7" t="s">
        <v>447</v>
      </c>
      <c r="T65" s="7" t="s">
        <v>447</v>
      </c>
      <c r="U65" s="7" t="s">
        <v>325</v>
      </c>
      <c r="V65" s="7" t="s">
        <v>447</v>
      </c>
      <c r="W65" s="7"/>
      <c r="X65" s="7"/>
      <c r="Y65" s="7"/>
      <c r="Z65" s="7"/>
      <c r="AA65" s="7"/>
      <c r="AB65" s="7"/>
      <c r="AC65" s="7"/>
      <c r="AD65" s="7"/>
    </row>
    <row r="66" spans="1:30">
      <c r="B66" s="36" t="s">
        <v>144</v>
      </c>
      <c r="C66" s="7" t="s">
        <v>325</v>
      </c>
      <c r="D66" s="7" t="s">
        <v>325</v>
      </c>
      <c r="E66" s="7" t="s">
        <v>447</v>
      </c>
      <c r="F66" s="7" t="s">
        <v>325</v>
      </c>
      <c r="G66" s="7" t="s">
        <v>447</v>
      </c>
      <c r="H66" s="7" t="s">
        <v>325</v>
      </c>
      <c r="I66" s="7" t="s">
        <v>447</v>
      </c>
      <c r="J66" s="7" t="s">
        <v>447</v>
      </c>
      <c r="K66" s="7" t="s">
        <v>447</v>
      </c>
      <c r="L66" s="7" t="s">
        <v>447</v>
      </c>
      <c r="M66" s="7" t="s">
        <v>447</v>
      </c>
      <c r="N66" s="7" t="s">
        <v>325</v>
      </c>
      <c r="O66" s="7" t="s">
        <v>325</v>
      </c>
      <c r="P66" s="7" t="s">
        <v>325</v>
      </c>
      <c r="Q66" s="7" t="s">
        <v>447</v>
      </c>
      <c r="R66" s="7" t="s">
        <v>447</v>
      </c>
      <c r="S66" s="7" t="s">
        <v>447</v>
      </c>
      <c r="T66" s="7" t="s">
        <v>447</v>
      </c>
      <c r="U66" s="7" t="s">
        <v>325</v>
      </c>
      <c r="V66" s="7" t="s">
        <v>447</v>
      </c>
      <c r="W66" s="7"/>
      <c r="X66" s="7"/>
      <c r="Y66" s="7"/>
      <c r="Z66" s="7"/>
      <c r="AA66" s="7"/>
      <c r="AB66" s="7"/>
      <c r="AC66" s="7"/>
      <c r="AD66" s="7"/>
    </row>
    <row r="67" spans="1:30">
      <c r="B67" s="36" t="s">
        <v>145</v>
      </c>
      <c r="C67" s="7" t="s">
        <v>325</v>
      </c>
      <c r="D67" s="7" t="s">
        <v>325</v>
      </c>
      <c r="E67" s="7" t="s">
        <v>447</v>
      </c>
      <c r="F67" s="7" t="s">
        <v>325</v>
      </c>
      <c r="G67" s="7" t="s">
        <v>447</v>
      </c>
      <c r="H67" s="7" t="s">
        <v>325</v>
      </c>
      <c r="I67" s="7" t="s">
        <v>447</v>
      </c>
      <c r="J67" s="7" t="s">
        <v>447</v>
      </c>
      <c r="K67" s="7" t="s">
        <v>447</v>
      </c>
      <c r="L67" s="7" t="s">
        <v>447</v>
      </c>
      <c r="M67" s="7" t="s">
        <v>447</v>
      </c>
      <c r="N67" s="7" t="s">
        <v>325</v>
      </c>
      <c r="O67" s="7" t="s">
        <v>325</v>
      </c>
      <c r="P67" s="7" t="s">
        <v>325</v>
      </c>
      <c r="Q67" s="7" t="s">
        <v>447</v>
      </c>
      <c r="R67" s="7" t="s">
        <v>447</v>
      </c>
      <c r="S67" s="7" t="s">
        <v>447</v>
      </c>
      <c r="T67" s="7" t="s">
        <v>447</v>
      </c>
      <c r="U67" s="7" t="s">
        <v>325</v>
      </c>
      <c r="V67" s="7" t="s">
        <v>447</v>
      </c>
      <c r="W67" s="7"/>
      <c r="X67" s="7"/>
      <c r="Y67" s="7"/>
      <c r="Z67" s="7"/>
      <c r="AA67" s="7"/>
      <c r="AB67" s="7"/>
      <c r="AC67" s="7"/>
      <c r="AD67" s="7"/>
    </row>
    <row r="68" spans="1:30">
      <c r="B68" s="36" t="s">
        <v>146</v>
      </c>
      <c r="C68" s="7" t="s">
        <v>325</v>
      </c>
      <c r="D68" s="7" t="s">
        <v>325</v>
      </c>
      <c r="E68" s="7" t="s">
        <v>447</v>
      </c>
      <c r="F68" s="7" t="s">
        <v>325</v>
      </c>
      <c r="G68" s="7" t="s">
        <v>447</v>
      </c>
      <c r="H68" s="7" t="s">
        <v>325</v>
      </c>
      <c r="I68" s="7" t="s">
        <v>447</v>
      </c>
      <c r="J68" s="7" t="s">
        <v>447</v>
      </c>
      <c r="K68" s="7" t="s">
        <v>447</v>
      </c>
      <c r="L68" s="7" t="s">
        <v>447</v>
      </c>
      <c r="M68" s="7" t="s">
        <v>447</v>
      </c>
      <c r="N68" s="7" t="s">
        <v>325</v>
      </c>
      <c r="O68" s="7" t="s">
        <v>325</v>
      </c>
      <c r="P68" s="7" t="s">
        <v>325</v>
      </c>
      <c r="Q68" s="7" t="s">
        <v>447</v>
      </c>
      <c r="R68" s="7" t="s">
        <v>447</v>
      </c>
      <c r="S68" s="7" t="s">
        <v>447</v>
      </c>
      <c r="T68" s="7" t="s">
        <v>447</v>
      </c>
      <c r="U68" s="7" t="s">
        <v>325</v>
      </c>
      <c r="V68" s="7" t="s">
        <v>447</v>
      </c>
      <c r="W68" s="7"/>
      <c r="X68" s="7"/>
      <c r="Y68" s="7"/>
      <c r="Z68" s="7"/>
      <c r="AA68" s="7"/>
      <c r="AB68" s="7"/>
      <c r="AC68" s="7"/>
      <c r="AD68" s="7"/>
    </row>
    <row r="69" spans="1:30">
      <c r="B69" s="36" t="s">
        <v>114</v>
      </c>
      <c r="C69" s="7" t="s">
        <v>325</v>
      </c>
      <c r="D69" s="7" t="s">
        <v>325</v>
      </c>
      <c r="E69" s="7" t="s">
        <v>447</v>
      </c>
      <c r="F69" s="7" t="s">
        <v>325</v>
      </c>
      <c r="G69" s="7" t="s">
        <v>447</v>
      </c>
      <c r="H69" s="7" t="s">
        <v>325</v>
      </c>
      <c r="I69" s="7" t="s">
        <v>447</v>
      </c>
      <c r="J69" s="7" t="s">
        <v>447</v>
      </c>
      <c r="K69" s="7" t="s">
        <v>447</v>
      </c>
      <c r="L69" s="7" t="s">
        <v>447</v>
      </c>
      <c r="M69" s="7" t="s">
        <v>447</v>
      </c>
      <c r="N69" s="7" t="s">
        <v>325</v>
      </c>
      <c r="O69" s="7" t="s">
        <v>325</v>
      </c>
      <c r="P69" s="7" t="s">
        <v>325</v>
      </c>
      <c r="Q69" s="7" t="s">
        <v>447</v>
      </c>
      <c r="R69" s="7" t="s">
        <v>447</v>
      </c>
      <c r="S69" s="7" t="s">
        <v>447</v>
      </c>
      <c r="T69" s="7" t="s">
        <v>447</v>
      </c>
      <c r="U69" s="7" t="s">
        <v>325</v>
      </c>
      <c r="V69" s="7" t="s">
        <v>447</v>
      </c>
      <c r="W69" s="7"/>
      <c r="X69" s="7"/>
      <c r="Y69" s="7"/>
      <c r="Z69" s="7"/>
      <c r="AA69" s="7"/>
      <c r="AB69" s="7"/>
      <c r="AC69" s="7"/>
      <c r="AD69" s="7"/>
    </row>
    <row r="70" spans="1:30">
      <c r="B70" s="36" t="s">
        <v>147</v>
      </c>
      <c r="C70" s="7" t="s">
        <v>325</v>
      </c>
      <c r="D70" s="7" t="s">
        <v>325</v>
      </c>
      <c r="E70" s="7" t="s">
        <v>447</v>
      </c>
      <c r="F70" s="7" t="s">
        <v>325</v>
      </c>
      <c r="G70" s="7" t="s">
        <v>447</v>
      </c>
      <c r="H70" s="7" t="s">
        <v>325</v>
      </c>
      <c r="I70" s="7" t="s">
        <v>447</v>
      </c>
      <c r="J70" s="7" t="s">
        <v>447</v>
      </c>
      <c r="K70" s="7" t="s">
        <v>447</v>
      </c>
      <c r="L70" s="7" t="s">
        <v>447</v>
      </c>
      <c r="M70" s="7" t="s">
        <v>447</v>
      </c>
      <c r="N70" s="7" t="s">
        <v>325</v>
      </c>
      <c r="O70" s="7" t="s">
        <v>325</v>
      </c>
      <c r="P70" s="7" t="s">
        <v>325</v>
      </c>
      <c r="Q70" s="7" t="s">
        <v>447</v>
      </c>
      <c r="R70" s="7" t="s">
        <v>447</v>
      </c>
      <c r="S70" s="7" t="s">
        <v>447</v>
      </c>
      <c r="T70" s="7" t="s">
        <v>447</v>
      </c>
      <c r="U70" s="7" t="s">
        <v>325</v>
      </c>
      <c r="V70" s="7" t="s">
        <v>447</v>
      </c>
      <c r="W70" s="7"/>
      <c r="X70" s="7"/>
      <c r="Y70" s="7"/>
      <c r="Z70" s="7"/>
      <c r="AA70" s="7"/>
      <c r="AB70" s="7"/>
      <c r="AC70" s="7"/>
      <c r="AD70" s="7"/>
    </row>
    <row r="71" spans="1:30">
      <c r="B71" s="36" t="s">
        <v>326</v>
      </c>
      <c r="C71" s="7"/>
      <c r="D71" s="7"/>
      <c r="E71" s="7"/>
      <c r="F71" s="7"/>
      <c r="G71" s="7"/>
      <c r="H71" s="7"/>
      <c r="I71" s="7"/>
      <c r="J71" s="7"/>
      <c r="K71" s="7" t="s">
        <v>447</v>
      </c>
      <c r="L71" s="7" t="s">
        <v>447</v>
      </c>
      <c r="M71" s="7" t="s">
        <v>447</v>
      </c>
      <c r="N71" s="7"/>
      <c r="O71" s="7"/>
      <c r="P71" s="7"/>
      <c r="Q71" s="7"/>
      <c r="R71" s="7"/>
      <c r="S71" s="7"/>
      <c r="T71" s="7"/>
      <c r="U71" s="7"/>
      <c r="V71" s="7"/>
      <c r="W71" s="7"/>
      <c r="X71" s="7"/>
      <c r="Y71" s="7"/>
      <c r="Z71" s="7"/>
      <c r="AA71" s="7"/>
      <c r="AB71" s="7"/>
      <c r="AC71" s="7"/>
      <c r="AD71" s="7"/>
    </row>
    <row r="72" spans="1:30">
      <c r="B72" s="36" t="s">
        <v>328</v>
      </c>
      <c r="C72" s="7"/>
      <c r="D72" s="7"/>
      <c r="E72" s="7"/>
      <c r="F72" s="7"/>
      <c r="G72" s="7"/>
      <c r="H72" s="7"/>
      <c r="I72" s="7"/>
      <c r="J72" s="7"/>
      <c r="K72" s="7" t="s">
        <v>447</v>
      </c>
      <c r="L72" s="7" t="s">
        <v>447</v>
      </c>
      <c r="M72" s="7" t="s">
        <v>447</v>
      </c>
      <c r="N72" s="7"/>
      <c r="O72" s="7"/>
      <c r="P72" s="7"/>
      <c r="Q72" s="7"/>
      <c r="R72" s="7"/>
      <c r="S72" s="7"/>
      <c r="T72" s="7"/>
      <c r="U72" s="7"/>
      <c r="V72" s="7"/>
      <c r="W72" s="7"/>
      <c r="X72" s="7"/>
      <c r="Y72" s="7"/>
      <c r="Z72" s="7"/>
      <c r="AA72" s="7"/>
      <c r="AB72" s="7"/>
      <c r="AC72" s="7"/>
      <c r="AD72" s="7"/>
    </row>
    <row r="73" spans="1:30">
      <c r="B73" s="36" t="s">
        <v>145</v>
      </c>
      <c r="C73" s="7"/>
      <c r="D73" s="7"/>
      <c r="E73" s="7"/>
      <c r="F73" s="7"/>
      <c r="G73" s="7"/>
      <c r="H73" s="7"/>
      <c r="I73" s="7"/>
      <c r="J73" s="7"/>
      <c r="K73" s="7" t="s">
        <v>447</v>
      </c>
      <c r="L73" s="7" t="s">
        <v>447</v>
      </c>
      <c r="M73" s="7" t="s">
        <v>447</v>
      </c>
      <c r="N73" s="7"/>
      <c r="O73" s="7"/>
      <c r="P73" s="7"/>
      <c r="Q73" s="7"/>
      <c r="R73" s="7"/>
      <c r="S73" s="7"/>
      <c r="T73" s="7"/>
      <c r="U73" s="7"/>
      <c r="V73" s="7"/>
      <c r="W73" s="7"/>
      <c r="X73" s="7"/>
      <c r="Y73" s="7"/>
      <c r="Z73" s="7"/>
      <c r="AA73" s="7"/>
      <c r="AB73" s="7"/>
      <c r="AC73" s="7"/>
      <c r="AD73" s="7"/>
    </row>
    <row r="74" spans="1:30">
      <c r="B74" s="36" t="s">
        <v>145</v>
      </c>
      <c r="C74" s="7"/>
      <c r="D74" s="7"/>
      <c r="E74" s="7"/>
      <c r="F74" s="7"/>
      <c r="G74" s="7"/>
      <c r="H74" s="7"/>
      <c r="I74" s="7"/>
      <c r="J74" s="7"/>
      <c r="K74" s="7" t="s">
        <v>447</v>
      </c>
      <c r="L74" s="7" t="s">
        <v>447</v>
      </c>
      <c r="M74" s="7" t="s">
        <v>447</v>
      </c>
      <c r="N74" s="7"/>
      <c r="O74" s="7"/>
      <c r="P74" s="7"/>
      <c r="Q74" s="7"/>
      <c r="R74" s="7"/>
      <c r="S74" s="7"/>
      <c r="T74" s="7"/>
      <c r="U74" s="7"/>
      <c r="V74" s="7"/>
      <c r="W74" s="7"/>
      <c r="X74" s="7"/>
      <c r="Y74" s="7"/>
      <c r="Z74" s="7"/>
      <c r="AA74" s="7"/>
      <c r="AB74" s="7"/>
      <c r="AC74" s="7"/>
      <c r="AD74" s="7"/>
    </row>
    <row r="76" spans="1:30">
      <c r="A76" s="8"/>
      <c r="B76" s="9" t="s">
        <v>18</v>
      </c>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435-6DF1-436A-B5B3-7B127F1D7B67}">
  <sheetPr>
    <tabColor theme="5" tint="0.79998168889431442"/>
  </sheetPr>
  <dimension ref="A1:N17"/>
  <sheetViews>
    <sheetView showGridLines="0" zoomScale="80" zoomScaleNormal="80" workbookViewId="0"/>
  </sheetViews>
  <sheetFormatPr defaultRowHeight="15" zeroHeight="1"/>
  <cols>
    <col min="1" max="1" width="4.5" style="24" customWidth="1"/>
    <col min="2" max="2" width="15.25" style="24" customWidth="1"/>
    <col min="3" max="3" width="62.5" style="24" customWidth="1"/>
    <col min="4" max="16384" width="9" style="24"/>
  </cols>
  <sheetData>
    <row r="1" spans="1:14">
      <c r="A1" s="15"/>
      <c r="B1" s="15"/>
      <c r="C1" s="15"/>
      <c r="D1" s="15"/>
      <c r="E1" s="15"/>
      <c r="F1" s="15"/>
      <c r="G1" s="15"/>
      <c r="H1" s="15"/>
      <c r="I1" s="15"/>
      <c r="J1" s="15"/>
      <c r="K1" s="15"/>
      <c r="L1" s="15"/>
      <c r="M1" s="15"/>
      <c r="N1" s="15"/>
    </row>
    <row r="2" spans="1:14" ht="23.25">
      <c r="A2" s="15"/>
      <c r="B2" s="100" t="s">
        <v>10</v>
      </c>
      <c r="C2" s="15"/>
      <c r="D2" s="15"/>
      <c r="E2" s="15"/>
      <c r="F2" s="15"/>
      <c r="G2" s="15"/>
      <c r="H2" s="15"/>
      <c r="I2" s="15"/>
      <c r="J2" s="15"/>
      <c r="K2" s="15"/>
      <c r="L2" s="15"/>
      <c r="M2" s="15"/>
      <c r="N2" s="15"/>
    </row>
    <row r="3" spans="1:14"/>
    <row r="4" spans="1:14"/>
    <row r="5" spans="1:14"/>
    <row r="6" spans="1:14"/>
    <row r="7" spans="1:14"/>
    <row r="8" spans="1:14"/>
    <row r="9" spans="1:14"/>
    <row r="10" spans="1:14"/>
    <row r="11" spans="1:14"/>
    <row r="12" spans="1:14">
      <c r="B12" s="24" t="s">
        <v>11</v>
      </c>
    </row>
    <row r="13" spans="1:14">
      <c r="B13" s="116" t="s">
        <v>12</v>
      </c>
      <c r="C13" s="116" t="s">
        <v>13</v>
      </c>
    </row>
    <row r="14" spans="1:14" ht="97.5" customHeight="1">
      <c r="B14" s="116" t="s">
        <v>14</v>
      </c>
      <c r="C14" s="116" t="s">
        <v>15</v>
      </c>
    </row>
    <row r="15" spans="1:14" ht="87" customHeight="1">
      <c r="B15" s="116" t="s">
        <v>16</v>
      </c>
      <c r="C15" s="116" t="s">
        <v>17</v>
      </c>
    </row>
    <row r="16" spans="1:14" ht="18" customHeight="1"/>
    <row r="17" spans="1:14">
      <c r="A17" s="8"/>
      <c r="B17" s="9" t="s">
        <v>18</v>
      </c>
      <c r="C17" s="8"/>
      <c r="D17" s="8"/>
      <c r="E17" s="8"/>
      <c r="F17" s="8"/>
      <c r="G17" s="8"/>
      <c r="H17" s="8"/>
      <c r="I17" s="8"/>
      <c r="J17" s="8"/>
      <c r="K17" s="8"/>
      <c r="L17" s="8"/>
      <c r="M17" s="8"/>
      <c r="N17" s="8"/>
    </row>
  </sheetData>
  <conditionalFormatting sqref="A17:XFD17">
    <cfRule type="cellIs" dxfId="23" priority="1" operator="equal">
      <formula>"-"</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DAB11-C940-4890-A7DC-577BE4108EC6}">
  <sheetPr>
    <tabColor theme="5" tint="0.79998168889431442"/>
  </sheetPr>
  <dimension ref="A1:AB29"/>
  <sheetViews>
    <sheetView showGridLines="0" zoomScale="80" zoomScaleNormal="80" workbookViewId="0"/>
  </sheetViews>
  <sheetFormatPr defaultColWidth="0" defaultRowHeight="15" zeroHeight="1"/>
  <cols>
    <col min="1" max="28" width="9" style="24" customWidth="1"/>
  </cols>
  <sheetData>
    <row r="1" s="5" customFormat="1"/>
    <row r="2" s="5" customFormat="1"/>
    <row r="3" s="5" customFormat="1"/>
    <row r="4" s="5" customFormat="1"/>
    <row r="5" s="5" customFormat="1"/>
    <row r="6" s="5" customFormat="1"/>
    <row r="7" s="5" customFormat="1"/>
    <row r="8" s="5" customFormat="1"/>
    <row r="9" s="5" customFormat="1"/>
    <row r="10" s="5" customFormat="1"/>
    <row r="11" s="5" customFormat="1"/>
    <row r="12" s="5" customFormat="1"/>
    <row r="13" s="5" customFormat="1"/>
    <row r="14" s="5" customFormat="1"/>
    <row r="15" s="5" customFormat="1"/>
    <row r="16" s="5" customFormat="1"/>
    <row r="17" spans="1:28">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c r="A29" s="8"/>
      <c r="B29" s="9" t="s">
        <v>18</v>
      </c>
      <c r="C29" s="8"/>
      <c r="D29" s="8"/>
      <c r="E29" s="8"/>
      <c r="F29" s="8"/>
      <c r="G29" s="8"/>
      <c r="H29" s="8"/>
      <c r="I29" s="8"/>
      <c r="J29" s="8"/>
      <c r="K29" s="8"/>
      <c r="L29" s="8"/>
      <c r="M29" s="8"/>
      <c r="N29" s="8"/>
      <c r="O29" s="8"/>
      <c r="P29" s="8"/>
      <c r="Q29" s="8"/>
      <c r="R29" s="8"/>
      <c r="S29" s="8"/>
      <c r="T29" s="8"/>
      <c r="U29" s="8"/>
      <c r="V29" s="8"/>
      <c r="W29" s="8"/>
      <c r="X29" s="8"/>
      <c r="Y29" s="8"/>
      <c r="Z29" s="8"/>
      <c r="AA29" s="8"/>
      <c r="AB29" s="8"/>
    </row>
  </sheetData>
  <conditionalFormatting sqref="A29:AB29">
    <cfRule type="cellIs" dxfId="22" priority="1" operator="equal">
      <formula>"-"</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79998168889431442"/>
  </sheetPr>
  <dimension ref="A1:BC164"/>
  <sheetViews>
    <sheetView showGridLines="0" zoomScale="80" zoomScaleNormal="80" workbookViewId="0"/>
  </sheetViews>
  <sheetFormatPr defaultRowHeight="15"/>
  <cols>
    <col min="1" max="1" width="9" style="24"/>
    <col min="2" max="2" width="32" style="24" customWidth="1"/>
    <col min="3" max="3" width="20.125" style="24" customWidth="1"/>
    <col min="4" max="5" width="9" style="24"/>
    <col min="6" max="6" width="9.125" style="24" bestFit="1" customWidth="1"/>
    <col min="7" max="7" width="11.25" style="24" customWidth="1"/>
    <col min="8" max="8" width="9.125" style="24" bestFit="1" customWidth="1"/>
    <col min="9" max="9" width="10.875" style="24" customWidth="1"/>
    <col min="10" max="10" width="9.125" style="24" bestFit="1" customWidth="1"/>
    <col min="11" max="11" width="9.25" style="24" bestFit="1" customWidth="1"/>
    <col min="12" max="12" width="9.125" style="24" bestFit="1" customWidth="1"/>
    <col min="13" max="13" width="9.25" style="24" bestFit="1" customWidth="1"/>
    <col min="14" max="14" width="9.125" style="24" bestFit="1" customWidth="1"/>
    <col min="15" max="15" width="9.25" style="24" bestFit="1" customWidth="1"/>
    <col min="16" max="16" width="9.125" style="24" bestFit="1" customWidth="1"/>
    <col min="17" max="17" width="9.25" style="24" bestFit="1" customWidth="1"/>
    <col min="18" max="18" width="9.125" style="24" bestFit="1" customWidth="1"/>
    <col min="19" max="19" width="9.25" style="24" bestFit="1" customWidth="1"/>
    <col min="20" max="20" width="9.125" style="24" bestFit="1" customWidth="1"/>
    <col min="21" max="21" width="9.25" style="24" bestFit="1" customWidth="1"/>
    <col min="22" max="22" width="9.125" style="24" bestFit="1" customWidth="1"/>
    <col min="23" max="23" width="9.25" style="24" bestFit="1" customWidth="1"/>
    <col min="24" max="24" width="9.125" style="24" bestFit="1" customWidth="1"/>
    <col min="25" max="25" width="9.25" style="24" bestFit="1" customWidth="1"/>
    <col min="26" max="26" width="9.125" style="24" bestFit="1" customWidth="1"/>
    <col min="27" max="32" width="9.25" style="24" bestFit="1" customWidth="1"/>
    <col min="33" max="33" width="9" style="24"/>
    <col min="34" max="34" width="9.25" style="24" bestFit="1" customWidth="1"/>
    <col min="35" max="35" width="9" style="24"/>
    <col min="36" max="36" width="9.25" style="24" bestFit="1" customWidth="1"/>
    <col min="37" max="37" width="9" style="24"/>
    <col min="38" max="38" width="9.25" style="24" bestFit="1" customWidth="1"/>
    <col min="39" max="39" width="9" style="24"/>
    <col min="40" max="40" width="9.25" style="24" bestFit="1" customWidth="1"/>
    <col min="41" max="41" width="9" style="24"/>
    <col min="42" max="42" width="9.25" style="24" bestFit="1" customWidth="1"/>
    <col min="43" max="43" width="9" style="24"/>
    <col min="44" max="44" width="9.125" style="24" bestFit="1" customWidth="1"/>
    <col min="45" max="45" width="9" style="24"/>
    <col min="46" max="46" width="9.125" style="24" bestFit="1" customWidth="1"/>
    <col min="47" max="47" width="9" style="24"/>
    <col min="48" max="48" width="9.125" style="24" bestFit="1" customWidth="1"/>
    <col min="49" max="49" width="9" style="24"/>
    <col min="50" max="50" width="9.125" style="24" bestFit="1" customWidth="1"/>
    <col min="51" max="51" width="9" style="24"/>
    <col min="52" max="52" width="9.125" style="24" bestFit="1" customWidth="1"/>
    <col min="53" max="16384" width="9" style="24"/>
  </cols>
  <sheetData>
    <row r="1" spans="1:55">
      <c r="A1" s="2"/>
      <c r="B1" s="2"/>
      <c r="C1" s="62" t="s">
        <v>19</v>
      </c>
      <c r="D1" s="62"/>
      <c r="E1" s="163" t="s">
        <v>20</v>
      </c>
      <c r="F1" s="163"/>
      <c r="G1" s="163"/>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1:55">
      <c r="A2" s="164" t="s">
        <v>21</v>
      </c>
      <c r="B2" s="164" t="s">
        <v>22</v>
      </c>
      <c r="C2" s="164" t="s">
        <v>23</v>
      </c>
      <c r="D2" s="164" t="s">
        <v>24</v>
      </c>
      <c r="E2" s="164" t="s">
        <v>25</v>
      </c>
      <c r="F2" s="34" t="s">
        <v>26</v>
      </c>
      <c r="G2" s="34" t="s">
        <v>26</v>
      </c>
      <c r="H2" s="34" t="s">
        <v>27</v>
      </c>
      <c r="I2" s="34" t="s">
        <v>27</v>
      </c>
      <c r="J2" s="34" t="s">
        <v>28</v>
      </c>
      <c r="K2" s="34" t="s">
        <v>28</v>
      </c>
      <c r="L2" s="34" t="s">
        <v>29</v>
      </c>
      <c r="M2" s="34" t="s">
        <v>29</v>
      </c>
      <c r="N2" s="34" t="s">
        <v>30</v>
      </c>
      <c r="O2" s="34" t="s">
        <v>30</v>
      </c>
      <c r="P2" s="34" t="s">
        <v>31</v>
      </c>
      <c r="Q2" s="34" t="s">
        <v>31</v>
      </c>
      <c r="R2" s="34" t="s">
        <v>32</v>
      </c>
      <c r="S2" s="34" t="s">
        <v>32</v>
      </c>
      <c r="T2" s="34" t="s">
        <v>33</v>
      </c>
      <c r="U2" s="34" t="s">
        <v>33</v>
      </c>
      <c r="V2" s="34" t="s">
        <v>34</v>
      </c>
      <c r="W2" s="34" t="s">
        <v>34</v>
      </c>
      <c r="X2" s="34" t="s">
        <v>35</v>
      </c>
      <c r="Y2" s="34" t="s">
        <v>35</v>
      </c>
      <c r="Z2" s="34" t="s">
        <v>36</v>
      </c>
      <c r="AA2" s="34" t="s">
        <v>36</v>
      </c>
      <c r="AB2" s="34" t="s">
        <v>37</v>
      </c>
      <c r="AC2" s="34" t="s">
        <v>37</v>
      </c>
      <c r="AD2" s="34" t="s">
        <v>38</v>
      </c>
      <c r="AE2" s="34" t="s">
        <v>38</v>
      </c>
      <c r="AF2" s="34" t="s">
        <v>39</v>
      </c>
      <c r="AG2" s="34" t="s">
        <v>39</v>
      </c>
      <c r="AH2" s="34" t="s">
        <v>40</v>
      </c>
      <c r="AI2" s="34" t="s">
        <v>40</v>
      </c>
      <c r="AJ2" s="34" t="s">
        <v>41</v>
      </c>
      <c r="AK2" s="34" t="s">
        <v>41</v>
      </c>
      <c r="AL2" s="34" t="s">
        <v>42</v>
      </c>
      <c r="AM2" s="34" t="s">
        <v>42</v>
      </c>
      <c r="AN2" s="34" t="s">
        <v>43</v>
      </c>
      <c r="AO2" s="34" t="s">
        <v>43</v>
      </c>
      <c r="AP2" s="34" t="s">
        <v>44</v>
      </c>
      <c r="AQ2" s="34" t="s">
        <v>44</v>
      </c>
      <c r="AR2" s="34" t="s">
        <v>45</v>
      </c>
      <c r="AS2" s="34" t="s">
        <v>45</v>
      </c>
      <c r="AT2" s="34" t="s">
        <v>46</v>
      </c>
      <c r="AU2" s="34" t="s">
        <v>46</v>
      </c>
      <c r="AV2" s="34" t="s">
        <v>47</v>
      </c>
      <c r="AW2" s="34" t="s">
        <v>47</v>
      </c>
      <c r="AX2" s="34" t="s">
        <v>48</v>
      </c>
      <c r="AY2" s="34" t="s">
        <v>48</v>
      </c>
      <c r="AZ2" s="34" t="s">
        <v>49</v>
      </c>
      <c r="BA2" s="34" t="s">
        <v>49</v>
      </c>
    </row>
    <row r="3" spans="1:55">
      <c r="A3" s="165"/>
      <c r="B3" s="165"/>
      <c r="C3" s="165"/>
      <c r="D3" s="165"/>
      <c r="E3" s="165"/>
      <c r="F3" s="5"/>
      <c r="G3" s="2" t="s">
        <v>50</v>
      </c>
      <c r="H3" s="5"/>
      <c r="I3" s="2" t="s">
        <v>51</v>
      </c>
      <c r="J3" s="5"/>
      <c r="K3" s="2" t="s">
        <v>52</v>
      </c>
      <c r="L3" s="5"/>
      <c r="M3" s="2" t="s">
        <v>53</v>
      </c>
      <c r="N3" s="5"/>
      <c r="O3" s="2" t="s">
        <v>54</v>
      </c>
      <c r="P3" s="5"/>
      <c r="Q3" s="5" t="s">
        <v>55</v>
      </c>
      <c r="R3" s="5"/>
      <c r="S3" s="2" t="s">
        <v>56</v>
      </c>
      <c r="T3" s="5"/>
      <c r="U3" s="2" t="s">
        <v>57</v>
      </c>
      <c r="V3" s="5"/>
      <c r="W3" s="5" t="s">
        <v>58</v>
      </c>
      <c r="X3" s="5"/>
      <c r="Y3" s="2" t="s">
        <v>59</v>
      </c>
      <c r="Z3" s="5"/>
      <c r="AA3" s="2" t="s">
        <v>60</v>
      </c>
      <c r="AB3" s="5"/>
      <c r="AC3" s="2" t="s">
        <v>61</v>
      </c>
      <c r="AD3" s="2"/>
      <c r="AE3" s="2" t="s">
        <v>62</v>
      </c>
      <c r="AF3" s="2"/>
      <c r="AG3" s="2" t="s">
        <v>63</v>
      </c>
      <c r="AH3" s="2"/>
      <c r="AI3" s="2" t="s">
        <v>64</v>
      </c>
      <c r="AJ3" s="5"/>
      <c r="AK3" s="2" t="s">
        <v>65</v>
      </c>
      <c r="AL3" s="5"/>
      <c r="AM3" s="2" t="s">
        <v>66</v>
      </c>
      <c r="AN3" s="5"/>
      <c r="AO3" s="2" t="s">
        <v>67</v>
      </c>
      <c r="AP3" s="2"/>
      <c r="AQ3" s="2" t="s">
        <v>68</v>
      </c>
      <c r="AR3" s="5"/>
      <c r="AS3" s="5" t="s">
        <v>69</v>
      </c>
      <c r="AT3" s="2"/>
      <c r="AU3" s="2" t="s">
        <v>70</v>
      </c>
      <c r="AV3" s="2"/>
      <c r="AW3" s="2" t="s">
        <v>71</v>
      </c>
      <c r="AX3" s="2"/>
      <c r="AY3" s="2" t="s">
        <v>72</v>
      </c>
      <c r="AZ3" s="2"/>
      <c r="BA3" s="2" t="s">
        <v>73</v>
      </c>
      <c r="BB3" s="115"/>
    </row>
    <row r="4" spans="1:55">
      <c r="A4" s="165"/>
      <c r="B4" s="165"/>
      <c r="C4" s="165"/>
      <c r="D4" s="165"/>
      <c r="E4" s="165"/>
      <c r="F4" s="164" t="s">
        <v>74</v>
      </c>
      <c r="G4" s="164" t="s">
        <v>75</v>
      </c>
      <c r="H4" s="164" t="s">
        <v>74</v>
      </c>
      <c r="I4" s="164" t="s">
        <v>75</v>
      </c>
      <c r="J4" s="164" t="s">
        <v>74</v>
      </c>
      <c r="K4" s="164" t="s">
        <v>75</v>
      </c>
      <c r="L4" s="164" t="s">
        <v>74</v>
      </c>
      <c r="M4" s="164" t="s">
        <v>75</v>
      </c>
      <c r="N4" s="164" t="s">
        <v>74</v>
      </c>
      <c r="O4" s="164" t="s">
        <v>75</v>
      </c>
      <c r="P4" s="164" t="s">
        <v>74</v>
      </c>
      <c r="Q4" s="164" t="s">
        <v>75</v>
      </c>
      <c r="R4" s="164" t="s">
        <v>74</v>
      </c>
      <c r="S4" s="164" t="s">
        <v>75</v>
      </c>
      <c r="T4" s="164" t="s">
        <v>74</v>
      </c>
      <c r="U4" s="164" t="s">
        <v>75</v>
      </c>
      <c r="V4" s="164" t="s">
        <v>74</v>
      </c>
      <c r="W4" s="164" t="s">
        <v>75</v>
      </c>
      <c r="X4" s="164" t="s">
        <v>74</v>
      </c>
      <c r="Y4" s="164" t="s">
        <v>75</v>
      </c>
      <c r="Z4" s="164" t="s">
        <v>74</v>
      </c>
      <c r="AA4" s="164" t="s">
        <v>75</v>
      </c>
      <c r="AB4" s="164" t="s">
        <v>74</v>
      </c>
      <c r="AC4" s="164" t="s">
        <v>75</v>
      </c>
      <c r="AD4" s="164" t="s">
        <v>74</v>
      </c>
      <c r="AE4" s="164" t="s">
        <v>75</v>
      </c>
      <c r="AF4" s="164" t="s">
        <v>74</v>
      </c>
      <c r="AG4" s="164" t="s">
        <v>75</v>
      </c>
      <c r="AH4" s="164" t="s">
        <v>74</v>
      </c>
      <c r="AI4" s="164" t="s">
        <v>75</v>
      </c>
      <c r="AJ4" s="164" t="s">
        <v>74</v>
      </c>
      <c r="AK4" s="164" t="s">
        <v>75</v>
      </c>
      <c r="AL4" s="164" t="s">
        <v>74</v>
      </c>
      <c r="AM4" s="164" t="s">
        <v>75</v>
      </c>
      <c r="AN4" s="164" t="s">
        <v>74</v>
      </c>
      <c r="AO4" s="164" t="s">
        <v>75</v>
      </c>
      <c r="AP4" s="164" t="s">
        <v>74</v>
      </c>
      <c r="AQ4" s="164" t="s">
        <v>75</v>
      </c>
      <c r="AR4" s="164" t="s">
        <v>74</v>
      </c>
      <c r="AS4" s="164" t="s">
        <v>75</v>
      </c>
      <c r="AT4" s="164" t="s">
        <v>74</v>
      </c>
      <c r="AU4" s="164" t="s">
        <v>75</v>
      </c>
      <c r="AV4" s="164" t="s">
        <v>74</v>
      </c>
      <c r="AW4" s="164" t="s">
        <v>75</v>
      </c>
      <c r="AX4" s="164" t="s">
        <v>74</v>
      </c>
      <c r="AY4" s="164" t="s">
        <v>75</v>
      </c>
      <c r="AZ4" s="164" t="s">
        <v>74</v>
      </c>
      <c r="BA4" s="164" t="s">
        <v>75</v>
      </c>
    </row>
    <row r="5" spans="1:55">
      <c r="A5" s="165"/>
      <c r="B5" s="165"/>
      <c r="C5" s="165"/>
      <c r="D5" s="165"/>
      <c r="E5" s="165"/>
      <c r="F5" s="34" t="s">
        <v>76</v>
      </c>
      <c r="G5" s="34" t="s">
        <v>77</v>
      </c>
      <c r="H5" s="34" t="s">
        <v>76</v>
      </c>
      <c r="I5" s="34" t="s">
        <v>77</v>
      </c>
      <c r="J5" s="34" t="s">
        <v>76</v>
      </c>
      <c r="K5" s="34" t="s">
        <v>77</v>
      </c>
      <c r="L5" s="34" t="s">
        <v>76</v>
      </c>
      <c r="M5" s="34" t="s">
        <v>77</v>
      </c>
      <c r="N5" s="34" t="s">
        <v>76</v>
      </c>
      <c r="O5" s="34" t="s">
        <v>77</v>
      </c>
      <c r="P5" s="34" t="s">
        <v>76</v>
      </c>
      <c r="Q5" s="34" t="s">
        <v>77</v>
      </c>
      <c r="R5" s="34" t="s">
        <v>76</v>
      </c>
      <c r="S5" s="34" t="s">
        <v>77</v>
      </c>
      <c r="T5" s="34" t="s">
        <v>76</v>
      </c>
      <c r="U5" s="34" t="s">
        <v>77</v>
      </c>
      <c r="V5" s="34" t="s">
        <v>76</v>
      </c>
      <c r="W5" s="34" t="s">
        <v>77</v>
      </c>
      <c r="X5" s="34" t="s">
        <v>76</v>
      </c>
      <c r="Y5" s="34" t="s">
        <v>77</v>
      </c>
      <c r="Z5" s="34" t="s">
        <v>76</v>
      </c>
      <c r="AA5" s="34" t="s">
        <v>77</v>
      </c>
      <c r="AB5" s="34" t="s">
        <v>76</v>
      </c>
      <c r="AC5" s="34" t="s">
        <v>77</v>
      </c>
      <c r="AD5" s="34" t="s">
        <v>76</v>
      </c>
      <c r="AE5" s="34" t="s">
        <v>77</v>
      </c>
      <c r="AF5" s="34" t="s">
        <v>76</v>
      </c>
      <c r="AG5" s="34" t="s">
        <v>77</v>
      </c>
      <c r="AH5" s="34" t="s">
        <v>76</v>
      </c>
      <c r="AI5" s="34" t="s">
        <v>77</v>
      </c>
      <c r="AJ5" s="34" t="s">
        <v>76</v>
      </c>
      <c r="AK5" s="34" t="s">
        <v>77</v>
      </c>
      <c r="AL5" s="34" t="s">
        <v>76</v>
      </c>
      <c r="AM5" s="34" t="s">
        <v>77</v>
      </c>
      <c r="AN5" s="34" t="s">
        <v>76</v>
      </c>
      <c r="AO5" s="34" t="s">
        <v>77</v>
      </c>
      <c r="AP5" s="34" t="s">
        <v>76</v>
      </c>
      <c r="AQ5" s="34" t="s">
        <v>77</v>
      </c>
      <c r="AR5" s="34" t="s">
        <v>76</v>
      </c>
      <c r="AS5" s="34" t="s">
        <v>77</v>
      </c>
      <c r="AT5" s="34" t="s">
        <v>76</v>
      </c>
      <c r="AU5" s="34" t="s">
        <v>77</v>
      </c>
      <c r="AV5" s="34" t="s">
        <v>76</v>
      </c>
      <c r="AW5" s="34" t="s">
        <v>77</v>
      </c>
      <c r="AX5" s="34" t="s">
        <v>76</v>
      </c>
      <c r="AY5" s="34" t="s">
        <v>77</v>
      </c>
      <c r="AZ5" s="34" t="s">
        <v>76</v>
      </c>
      <c r="BA5" s="34" t="s">
        <v>77</v>
      </c>
    </row>
    <row r="6" spans="1:55">
      <c r="A6" s="165"/>
      <c r="B6" s="165"/>
      <c r="C6" s="165"/>
      <c r="D6" s="165"/>
      <c r="E6" s="165"/>
      <c r="F6" s="164" t="s">
        <v>78</v>
      </c>
      <c r="G6" s="164" t="s">
        <v>78</v>
      </c>
      <c r="H6" s="164" t="s">
        <v>78</v>
      </c>
      <c r="I6" s="164" t="s">
        <v>78</v>
      </c>
      <c r="J6" s="164" t="s">
        <v>78</v>
      </c>
      <c r="K6" s="164" t="s">
        <v>78</v>
      </c>
      <c r="L6" s="164" t="s">
        <v>78</v>
      </c>
      <c r="M6" s="164" t="s">
        <v>78</v>
      </c>
      <c r="N6" s="164" t="s">
        <v>78</v>
      </c>
      <c r="O6" s="164" t="s">
        <v>78</v>
      </c>
      <c r="P6" s="164" t="s">
        <v>78</v>
      </c>
      <c r="Q6" s="164" t="s">
        <v>78</v>
      </c>
      <c r="R6" s="164" t="s">
        <v>78</v>
      </c>
      <c r="S6" s="164" t="s">
        <v>78</v>
      </c>
      <c r="T6" s="164" t="s">
        <v>78</v>
      </c>
      <c r="U6" s="164" t="s">
        <v>78</v>
      </c>
      <c r="V6" s="164" t="s">
        <v>78</v>
      </c>
      <c r="W6" s="164" t="s">
        <v>78</v>
      </c>
      <c r="X6" s="164" t="s">
        <v>78</v>
      </c>
      <c r="Y6" s="164" t="s">
        <v>78</v>
      </c>
      <c r="Z6" s="164" t="s">
        <v>78</v>
      </c>
      <c r="AA6" s="164" t="s">
        <v>78</v>
      </c>
      <c r="AB6" s="164" t="s">
        <v>78</v>
      </c>
      <c r="AC6" s="164" t="s">
        <v>78</v>
      </c>
      <c r="AD6" s="164" t="s">
        <v>78</v>
      </c>
      <c r="AE6" s="164" t="s">
        <v>78</v>
      </c>
      <c r="AF6" s="164" t="s">
        <v>78</v>
      </c>
      <c r="AG6" s="164" t="s">
        <v>78</v>
      </c>
      <c r="AH6" s="164" t="s">
        <v>78</v>
      </c>
      <c r="AI6" s="164" t="s">
        <v>78</v>
      </c>
      <c r="AJ6" s="164" t="s">
        <v>78</v>
      </c>
      <c r="AK6" s="164" t="s">
        <v>78</v>
      </c>
      <c r="AL6" s="164" t="s">
        <v>78</v>
      </c>
      <c r="AM6" s="164" t="s">
        <v>78</v>
      </c>
      <c r="AN6" s="164" t="s">
        <v>78</v>
      </c>
      <c r="AO6" s="164" t="s">
        <v>78</v>
      </c>
      <c r="AP6" s="164" t="s">
        <v>78</v>
      </c>
      <c r="AQ6" s="164" t="s">
        <v>78</v>
      </c>
      <c r="AR6" s="164" t="s">
        <v>78</v>
      </c>
      <c r="AS6" s="164" t="s">
        <v>78</v>
      </c>
      <c r="AT6" s="164" t="s">
        <v>78</v>
      </c>
      <c r="AU6" s="164" t="s">
        <v>78</v>
      </c>
      <c r="AV6" s="164" t="s">
        <v>78</v>
      </c>
      <c r="AW6" s="164" t="s">
        <v>78</v>
      </c>
      <c r="AX6" s="164" t="s">
        <v>78</v>
      </c>
      <c r="AY6" s="164" t="s">
        <v>78</v>
      </c>
      <c r="AZ6" s="164" t="s">
        <v>78</v>
      </c>
      <c r="BA6" s="164" t="s">
        <v>78</v>
      </c>
      <c r="BC6" s="24" t="s">
        <v>79</v>
      </c>
    </row>
    <row r="7" spans="1:55">
      <c r="A7" s="5" t="s">
        <v>80</v>
      </c>
      <c r="B7" s="5" t="s">
        <v>81</v>
      </c>
      <c r="C7" s="5" t="s">
        <v>82</v>
      </c>
      <c r="D7" s="5" t="s">
        <v>83</v>
      </c>
      <c r="E7" s="5" t="s">
        <v>74</v>
      </c>
      <c r="F7" s="166">
        <v>118.35401101286357</v>
      </c>
      <c r="G7" s="167" t="s">
        <v>84</v>
      </c>
      <c r="H7" s="166">
        <v>102.58870838759798</v>
      </c>
      <c r="I7" s="167" t="s">
        <v>84</v>
      </c>
      <c r="J7" s="166">
        <v>91.164576050448957</v>
      </c>
      <c r="K7" s="167" t="s">
        <v>84</v>
      </c>
      <c r="L7" s="166">
        <v>90.936093403705996</v>
      </c>
      <c r="M7" s="167" t="s">
        <v>84</v>
      </c>
      <c r="N7" s="166">
        <v>35.871775538647832</v>
      </c>
      <c r="O7" s="167" t="s">
        <v>84</v>
      </c>
      <c r="P7" s="166">
        <v>29.756418696510863</v>
      </c>
      <c r="Q7" s="167" t="s">
        <v>84</v>
      </c>
      <c r="R7" s="166">
        <v>30.019749835418036</v>
      </c>
      <c r="S7" s="167" t="s">
        <v>84</v>
      </c>
      <c r="T7" s="166">
        <v>25.148123765635287</v>
      </c>
      <c r="U7" s="167" t="s">
        <v>84</v>
      </c>
      <c r="V7" s="166">
        <v>35.023041474654377</v>
      </c>
      <c r="W7" s="167" t="s">
        <v>84</v>
      </c>
      <c r="X7" s="166">
        <v>27.649769585253456</v>
      </c>
      <c r="Y7" s="167" t="s">
        <v>84</v>
      </c>
      <c r="Z7" s="166">
        <v>33.7532870206837</v>
      </c>
      <c r="AA7" s="167" t="s">
        <v>84</v>
      </c>
      <c r="AB7" s="166">
        <v>33.360806939047848</v>
      </c>
      <c r="AC7" s="167" t="s">
        <v>84</v>
      </c>
      <c r="AD7" s="166">
        <v>40.163795020736032</v>
      </c>
      <c r="AE7" s="167" t="s">
        <v>84</v>
      </c>
      <c r="AF7" s="166">
        <v>40.163795020736032</v>
      </c>
      <c r="AG7" s="166"/>
      <c r="AH7" s="166">
        <v>26.523</v>
      </c>
      <c r="AI7" s="166"/>
      <c r="AJ7" s="166">
        <v>24.269000000000002</v>
      </c>
      <c r="AK7" s="166"/>
      <c r="AL7" s="166">
        <v>22.015000000000001</v>
      </c>
      <c r="AM7" s="166"/>
      <c r="AN7" s="166">
        <v>19.760999999999996</v>
      </c>
      <c r="AO7" s="166"/>
      <c r="AP7" s="166">
        <v>16.380000000000003</v>
      </c>
      <c r="AQ7" s="166"/>
      <c r="AR7" s="166">
        <v>16.053902017347614</v>
      </c>
      <c r="AS7" s="166"/>
      <c r="AT7" s="166">
        <v>15.727804034695243</v>
      </c>
      <c r="AU7" s="166"/>
      <c r="AV7" s="166">
        <v>15.401706052042853</v>
      </c>
      <c r="AW7" s="166"/>
      <c r="AX7" s="166">
        <v>15.075608069390475</v>
      </c>
      <c r="AY7" s="166"/>
      <c r="AZ7" s="166">
        <v>14.749510086738097</v>
      </c>
      <c r="BA7" s="166"/>
      <c r="BC7" s="24" t="str">
        <f>A7&amp;B7</f>
        <v>ANHOUT5_05_PR24</v>
      </c>
    </row>
    <row r="8" spans="1:55">
      <c r="A8" s="5" t="s">
        <v>80</v>
      </c>
      <c r="B8" s="5" t="s">
        <v>85</v>
      </c>
      <c r="C8" s="5" t="s">
        <v>86</v>
      </c>
      <c r="D8" s="5" t="s">
        <v>83</v>
      </c>
      <c r="E8" s="5" t="s">
        <v>74</v>
      </c>
      <c r="F8" s="168">
        <v>2</v>
      </c>
      <c r="G8" s="167" t="s">
        <v>84</v>
      </c>
      <c r="H8" s="168">
        <v>0</v>
      </c>
      <c r="I8" s="167" t="s">
        <v>84</v>
      </c>
      <c r="J8" s="168">
        <v>1</v>
      </c>
      <c r="K8" s="167" t="s">
        <v>84</v>
      </c>
      <c r="L8" s="168">
        <v>2</v>
      </c>
      <c r="M8" s="167" t="s">
        <v>84</v>
      </c>
      <c r="N8" s="168">
        <v>0</v>
      </c>
      <c r="O8" s="167" t="s">
        <v>84</v>
      </c>
      <c r="P8" s="168">
        <v>1</v>
      </c>
      <c r="Q8" s="167" t="s">
        <v>84</v>
      </c>
      <c r="R8" s="168">
        <v>1</v>
      </c>
      <c r="S8" s="167" t="s">
        <v>84</v>
      </c>
      <c r="T8" s="168">
        <v>1</v>
      </c>
      <c r="U8" s="167" t="s">
        <v>84</v>
      </c>
      <c r="V8" s="168">
        <v>2</v>
      </c>
      <c r="W8" s="167" t="s">
        <v>84</v>
      </c>
      <c r="X8" s="168">
        <v>0</v>
      </c>
      <c r="Y8" s="167" t="s">
        <v>84</v>
      </c>
      <c r="Z8" s="168">
        <v>1</v>
      </c>
      <c r="AA8" s="167" t="s">
        <v>84</v>
      </c>
      <c r="AB8" s="168">
        <v>0</v>
      </c>
      <c r="AC8" s="167" t="s">
        <v>84</v>
      </c>
      <c r="AD8" s="168">
        <v>0</v>
      </c>
      <c r="AE8" s="167" t="s">
        <v>84</v>
      </c>
      <c r="AF8" s="168">
        <v>0</v>
      </c>
      <c r="AG8" s="168"/>
      <c r="AH8" s="168">
        <v>0</v>
      </c>
      <c r="AI8" s="168"/>
      <c r="AJ8" s="168">
        <v>0</v>
      </c>
      <c r="AK8" s="168"/>
      <c r="AL8" s="168">
        <v>0</v>
      </c>
      <c r="AM8" s="168"/>
      <c r="AN8" s="168">
        <v>0</v>
      </c>
      <c r="AO8" s="168"/>
      <c r="AP8" s="168">
        <v>0</v>
      </c>
      <c r="AQ8" s="168"/>
      <c r="AR8" s="168">
        <v>0</v>
      </c>
      <c r="AS8" s="168"/>
      <c r="AT8" s="168">
        <v>0</v>
      </c>
      <c r="AU8" s="168"/>
      <c r="AV8" s="168">
        <v>0</v>
      </c>
      <c r="AW8" s="168"/>
      <c r="AX8" s="168">
        <v>0</v>
      </c>
      <c r="AY8" s="168"/>
      <c r="AZ8" s="168">
        <v>0</v>
      </c>
      <c r="BA8" s="168"/>
      <c r="BC8" s="24" t="str">
        <f t="shared" ref="BC8:BC71" si="0">A8&amp;B8</f>
        <v>ANHOUT5_05_B_PR24</v>
      </c>
    </row>
    <row r="9" spans="1:55">
      <c r="A9" s="5" t="s">
        <v>80</v>
      </c>
      <c r="B9" s="5" t="s">
        <v>87</v>
      </c>
      <c r="C9" s="5" t="s">
        <v>88</v>
      </c>
      <c r="D9" s="5" t="s">
        <v>83</v>
      </c>
      <c r="E9" s="5" t="s">
        <v>74</v>
      </c>
      <c r="F9" s="169">
        <v>0.45696529348595971</v>
      </c>
      <c r="G9" s="167" t="s">
        <v>84</v>
      </c>
      <c r="H9" s="169">
        <v>0</v>
      </c>
      <c r="I9" s="167" t="s">
        <v>84</v>
      </c>
      <c r="J9" s="169">
        <v>0.22848264674297991</v>
      </c>
      <c r="K9" s="167" t="s">
        <v>84</v>
      </c>
      <c r="L9" s="169">
        <v>0.45696529348595971</v>
      </c>
      <c r="M9" s="167" t="s">
        <v>84</v>
      </c>
      <c r="N9" s="169">
        <v>0</v>
      </c>
      <c r="O9" s="167" t="s">
        <v>84</v>
      </c>
      <c r="P9" s="169">
        <v>0.1316655694535879</v>
      </c>
      <c r="Q9" s="167" t="s">
        <v>84</v>
      </c>
      <c r="R9" s="169">
        <v>0.1316655694535879</v>
      </c>
      <c r="S9" s="167" t="s">
        <v>84</v>
      </c>
      <c r="T9" s="169">
        <v>0.1316655694535879</v>
      </c>
      <c r="U9" s="167" t="s">
        <v>84</v>
      </c>
      <c r="V9" s="169">
        <v>0.26333113890717569</v>
      </c>
      <c r="W9" s="167" t="s">
        <v>84</v>
      </c>
      <c r="X9" s="169">
        <v>0</v>
      </c>
      <c r="Y9" s="167" t="s">
        <v>84</v>
      </c>
      <c r="Z9" s="169">
        <v>0.130826693878619</v>
      </c>
      <c r="AA9" s="167" t="s">
        <v>84</v>
      </c>
      <c r="AB9" s="169">
        <v>0</v>
      </c>
      <c r="AC9" s="167" t="s">
        <v>84</v>
      </c>
      <c r="AD9" s="169">
        <v>0</v>
      </c>
      <c r="AE9" s="167" t="s">
        <v>84</v>
      </c>
      <c r="AF9" s="169">
        <v>0</v>
      </c>
      <c r="AG9" s="169"/>
      <c r="AH9" s="169">
        <v>0</v>
      </c>
      <c r="AI9" s="169"/>
      <c r="AJ9" s="169">
        <v>0</v>
      </c>
      <c r="AK9" s="169"/>
      <c r="AL9" s="169">
        <v>0</v>
      </c>
      <c r="AM9" s="169"/>
      <c r="AN9" s="169">
        <v>0</v>
      </c>
      <c r="AO9" s="169"/>
      <c r="AP9" s="169">
        <v>0</v>
      </c>
      <c r="AQ9" s="169"/>
      <c r="AR9" s="169">
        <v>0</v>
      </c>
      <c r="AS9" s="169"/>
      <c r="AT9" s="169">
        <v>0</v>
      </c>
      <c r="AU9" s="169"/>
      <c r="AV9" s="169">
        <v>0</v>
      </c>
      <c r="AW9" s="169"/>
      <c r="AX9" s="169">
        <v>0</v>
      </c>
      <c r="AY9" s="169"/>
      <c r="AZ9" s="169">
        <v>0</v>
      </c>
      <c r="BA9" s="169"/>
      <c r="BC9" s="24" t="str">
        <f t="shared" si="0"/>
        <v>ANHOUT5_05_C_PR24</v>
      </c>
    </row>
    <row r="10" spans="1:55">
      <c r="A10" s="5" t="s">
        <v>80</v>
      </c>
      <c r="B10" s="5" t="s">
        <v>89</v>
      </c>
      <c r="C10" s="5" t="s">
        <v>90</v>
      </c>
      <c r="D10" s="5" t="s">
        <v>83</v>
      </c>
      <c r="E10" s="5" t="s">
        <v>74</v>
      </c>
      <c r="F10" s="168">
        <v>7</v>
      </c>
      <c r="G10" s="167" t="s">
        <v>84</v>
      </c>
      <c r="H10" s="168">
        <v>3</v>
      </c>
      <c r="I10" s="167" t="s">
        <v>84</v>
      </c>
      <c r="J10" s="168">
        <v>9</v>
      </c>
      <c r="K10" s="167" t="s">
        <v>84</v>
      </c>
      <c r="L10" s="168">
        <v>6</v>
      </c>
      <c r="M10" s="167" t="s">
        <v>84</v>
      </c>
      <c r="N10" s="168">
        <v>13</v>
      </c>
      <c r="O10" s="167" t="s">
        <v>84</v>
      </c>
      <c r="P10" s="168">
        <v>8</v>
      </c>
      <c r="Q10" s="167" t="s">
        <v>84</v>
      </c>
      <c r="R10" s="168">
        <v>8</v>
      </c>
      <c r="S10" s="167" t="s">
        <v>84</v>
      </c>
      <c r="T10" s="168">
        <v>5</v>
      </c>
      <c r="U10" s="167" t="s">
        <v>84</v>
      </c>
      <c r="V10" s="168">
        <v>10</v>
      </c>
      <c r="W10" s="167" t="s">
        <v>84</v>
      </c>
      <c r="X10" s="168">
        <v>10</v>
      </c>
      <c r="Y10" s="167" t="s">
        <v>84</v>
      </c>
      <c r="Z10" s="168">
        <v>13</v>
      </c>
      <c r="AA10" s="167" t="s">
        <v>84</v>
      </c>
      <c r="AB10" s="168">
        <v>9</v>
      </c>
      <c r="AC10" s="167" t="s">
        <v>84</v>
      </c>
      <c r="AD10" s="168">
        <v>11</v>
      </c>
      <c r="AE10" s="167" t="s">
        <v>84</v>
      </c>
      <c r="AF10" s="168">
        <v>4</v>
      </c>
      <c r="AG10" s="168"/>
      <c r="AH10" s="168">
        <v>0</v>
      </c>
      <c r="AI10" s="168"/>
      <c r="AJ10" s="168">
        <v>0</v>
      </c>
      <c r="AK10" s="168"/>
      <c r="AL10" s="168">
        <v>0</v>
      </c>
      <c r="AM10" s="168"/>
      <c r="AN10" s="168">
        <v>0</v>
      </c>
      <c r="AO10" s="168"/>
      <c r="AP10" s="168">
        <v>0</v>
      </c>
      <c r="AQ10" s="168"/>
      <c r="AR10" s="168">
        <v>0</v>
      </c>
      <c r="AS10" s="168"/>
      <c r="AT10" s="168">
        <v>0</v>
      </c>
      <c r="AU10" s="168"/>
      <c r="AV10" s="168">
        <v>0</v>
      </c>
      <c r="AW10" s="168"/>
      <c r="AX10" s="168">
        <v>0</v>
      </c>
      <c r="AY10" s="168"/>
      <c r="AZ10" s="168">
        <v>0</v>
      </c>
      <c r="BA10" s="168"/>
      <c r="BC10" s="24" t="str">
        <f t="shared" si="0"/>
        <v>ANHOUT5_05_D_PR24</v>
      </c>
    </row>
    <row r="11" spans="1:55">
      <c r="A11" s="5" t="s">
        <v>80</v>
      </c>
      <c r="B11" s="5" t="s">
        <v>91</v>
      </c>
      <c r="C11" s="5" t="s">
        <v>92</v>
      </c>
      <c r="D11" s="5" t="s">
        <v>83</v>
      </c>
      <c r="E11" s="5" t="s">
        <v>74</v>
      </c>
      <c r="F11" s="169">
        <v>1.5993785272008589</v>
      </c>
      <c r="G11" s="167" t="s">
        <v>84</v>
      </c>
      <c r="H11" s="169">
        <v>0.68544794022893962</v>
      </c>
      <c r="I11" s="167" t="s">
        <v>84</v>
      </c>
      <c r="J11" s="169">
        <v>2.056343820686819</v>
      </c>
      <c r="K11" s="167" t="s">
        <v>84</v>
      </c>
      <c r="L11" s="169">
        <v>1.370895880457879</v>
      </c>
      <c r="M11" s="167" t="s">
        <v>84</v>
      </c>
      <c r="N11" s="169">
        <v>2.9702744076587382</v>
      </c>
      <c r="O11" s="167" t="s">
        <v>84</v>
      </c>
      <c r="P11" s="169">
        <v>1.053324555628703</v>
      </c>
      <c r="Q11" s="167" t="s">
        <v>84</v>
      </c>
      <c r="R11" s="169">
        <v>1.053324555628703</v>
      </c>
      <c r="S11" s="167" t="s">
        <v>84</v>
      </c>
      <c r="T11" s="169">
        <v>0.65832784726793936</v>
      </c>
      <c r="U11" s="167" t="s">
        <v>84</v>
      </c>
      <c r="V11" s="169">
        <v>1.3166556945358789</v>
      </c>
      <c r="W11" s="167" t="s">
        <v>84</v>
      </c>
      <c r="X11" s="169">
        <v>1.3166556945358789</v>
      </c>
      <c r="Y11" s="167" t="s">
        <v>84</v>
      </c>
      <c r="Z11" s="169">
        <v>1.700747020422047</v>
      </c>
      <c r="AA11" s="167" t="s">
        <v>84</v>
      </c>
      <c r="AB11" s="169">
        <v>1.1774402449075709</v>
      </c>
      <c r="AC11" s="167" t="s">
        <v>84</v>
      </c>
      <c r="AD11" s="169">
        <v>1.4390936326648089</v>
      </c>
      <c r="AE11" s="167" t="s">
        <v>84</v>
      </c>
      <c r="AF11" s="169">
        <v>0.52330677551447591</v>
      </c>
      <c r="AG11" s="169"/>
      <c r="AH11" s="169">
        <v>0</v>
      </c>
      <c r="AI11" s="169"/>
      <c r="AJ11" s="169">
        <v>0</v>
      </c>
      <c r="AK11" s="169"/>
      <c r="AL11" s="169">
        <v>0</v>
      </c>
      <c r="AM11" s="169"/>
      <c r="AN11" s="169">
        <v>0</v>
      </c>
      <c r="AO11" s="169"/>
      <c r="AP11" s="169">
        <v>0</v>
      </c>
      <c r="AQ11" s="169"/>
      <c r="AR11" s="169">
        <v>0</v>
      </c>
      <c r="AS11" s="169"/>
      <c r="AT11" s="169">
        <v>0</v>
      </c>
      <c r="AU11" s="169"/>
      <c r="AV11" s="169">
        <v>0</v>
      </c>
      <c r="AW11" s="169"/>
      <c r="AX11" s="169">
        <v>0</v>
      </c>
      <c r="AY11" s="169"/>
      <c r="AZ11" s="169">
        <v>0</v>
      </c>
      <c r="BA11" s="169"/>
      <c r="BC11" s="24" t="str">
        <f t="shared" si="0"/>
        <v>ANHOUT5_05_E_PR24</v>
      </c>
    </row>
    <row r="12" spans="1:55">
      <c r="A12" s="5" t="s">
        <v>80</v>
      </c>
      <c r="B12" s="5" t="s">
        <v>93</v>
      </c>
      <c r="C12" s="5" t="s">
        <v>94</v>
      </c>
      <c r="D12" s="5" t="s">
        <v>83</v>
      </c>
      <c r="E12" s="5" t="s">
        <v>74</v>
      </c>
      <c r="F12" s="168">
        <v>509</v>
      </c>
      <c r="G12" s="167" t="s">
        <v>84</v>
      </c>
      <c r="H12" s="168">
        <v>446</v>
      </c>
      <c r="I12" s="167" t="s">
        <v>84</v>
      </c>
      <c r="J12" s="168">
        <v>389</v>
      </c>
      <c r="K12" s="167" t="s">
        <v>84</v>
      </c>
      <c r="L12" s="168">
        <v>390</v>
      </c>
      <c r="M12" s="167" t="s">
        <v>84</v>
      </c>
      <c r="N12" s="168">
        <v>144</v>
      </c>
      <c r="O12" s="167" t="s">
        <v>84</v>
      </c>
      <c r="P12" s="168">
        <v>217</v>
      </c>
      <c r="Q12" s="167" t="s">
        <v>84</v>
      </c>
      <c r="R12" s="168">
        <v>219</v>
      </c>
      <c r="S12" s="167" t="s">
        <v>84</v>
      </c>
      <c r="T12" s="168">
        <v>185</v>
      </c>
      <c r="U12" s="167" t="s">
        <v>84</v>
      </c>
      <c r="V12" s="168">
        <v>254</v>
      </c>
      <c r="W12" s="167" t="s">
        <v>84</v>
      </c>
      <c r="X12" s="168">
        <v>200</v>
      </c>
      <c r="Y12" s="167" t="s">
        <v>84</v>
      </c>
      <c r="Z12" s="168">
        <v>244</v>
      </c>
      <c r="AA12" s="167" t="s">
        <v>84</v>
      </c>
      <c r="AB12" s="168">
        <v>246</v>
      </c>
      <c r="AC12" s="167" t="s">
        <v>84</v>
      </c>
      <c r="AD12" s="168">
        <v>296</v>
      </c>
      <c r="AE12" s="167" t="s">
        <v>84</v>
      </c>
      <c r="AF12" s="168">
        <v>303</v>
      </c>
      <c r="AG12" s="168"/>
      <c r="AH12" s="168">
        <v>202.7338551</v>
      </c>
      <c r="AI12" s="168"/>
      <c r="AJ12" s="168">
        <v>187.57510099999999</v>
      </c>
      <c r="AK12" s="168"/>
      <c r="AL12" s="168">
        <v>170.15393499999999</v>
      </c>
      <c r="AM12" s="168"/>
      <c r="AN12" s="168">
        <v>152.73276899999999</v>
      </c>
      <c r="AO12" s="168"/>
      <c r="AP12" s="168">
        <v>126.60102000000001</v>
      </c>
      <c r="AQ12" s="168"/>
      <c r="AR12" s="168">
        <v>124.08060869207969</v>
      </c>
      <c r="AS12" s="168"/>
      <c r="AT12" s="168">
        <v>122.36231538992899</v>
      </c>
      <c r="AU12" s="168"/>
      <c r="AV12" s="168">
        <v>119.8252730848934</v>
      </c>
      <c r="AW12" s="168"/>
      <c r="AX12" s="168">
        <v>117.2882307798579</v>
      </c>
      <c r="AY12" s="168"/>
      <c r="AZ12" s="168">
        <v>114.7511884748224</v>
      </c>
      <c r="BA12" s="168"/>
      <c r="BC12" s="24" t="str">
        <f t="shared" si="0"/>
        <v>ANHOUT5_05_F_PR24</v>
      </c>
    </row>
    <row r="13" spans="1:55">
      <c r="A13" s="5" t="s">
        <v>80</v>
      </c>
      <c r="B13" s="5" t="s">
        <v>95</v>
      </c>
      <c r="C13" s="5" t="s">
        <v>96</v>
      </c>
      <c r="D13" s="5" t="s">
        <v>83</v>
      </c>
      <c r="E13" s="5" t="s">
        <v>74</v>
      </c>
      <c r="F13" s="169">
        <v>116.2976671921767</v>
      </c>
      <c r="G13" s="167" t="s">
        <v>84</v>
      </c>
      <c r="H13" s="169">
        <v>101.90326044736899</v>
      </c>
      <c r="I13" s="167" t="s">
        <v>84</v>
      </c>
      <c r="J13" s="169">
        <v>88.879749583019162</v>
      </c>
      <c r="K13" s="167" t="s">
        <v>84</v>
      </c>
      <c r="L13" s="169">
        <v>89.108232229762152</v>
      </c>
      <c r="M13" s="167" t="s">
        <v>84</v>
      </c>
      <c r="N13" s="169">
        <v>32.901501130989097</v>
      </c>
      <c r="O13" s="167" t="s">
        <v>84</v>
      </c>
      <c r="P13" s="169">
        <v>28.571428571428569</v>
      </c>
      <c r="Q13" s="167" t="s">
        <v>84</v>
      </c>
      <c r="R13" s="169">
        <v>28.834759710335749</v>
      </c>
      <c r="S13" s="167" t="s">
        <v>84</v>
      </c>
      <c r="T13" s="169">
        <v>24.358130348913761</v>
      </c>
      <c r="U13" s="167" t="s">
        <v>84</v>
      </c>
      <c r="V13" s="169">
        <v>33.443054641211333</v>
      </c>
      <c r="W13" s="167" t="s">
        <v>84</v>
      </c>
      <c r="X13" s="169">
        <v>26.333113890717581</v>
      </c>
      <c r="Y13" s="167" t="s">
        <v>84</v>
      </c>
      <c r="Z13" s="169">
        <v>31.92171330638303</v>
      </c>
      <c r="AA13" s="167" t="s">
        <v>84</v>
      </c>
      <c r="AB13" s="169">
        <v>32.183366694140283</v>
      </c>
      <c r="AC13" s="167" t="s">
        <v>84</v>
      </c>
      <c r="AD13" s="169">
        <v>38.724701388071217</v>
      </c>
      <c r="AE13" s="167" t="s">
        <v>84</v>
      </c>
      <c r="AF13" s="169">
        <v>39.640488245221547</v>
      </c>
      <c r="AG13" s="169"/>
      <c r="AH13" s="169">
        <v>26.523</v>
      </c>
      <c r="AI13" s="169"/>
      <c r="AJ13" s="169">
        <v>24.268999999999998</v>
      </c>
      <c r="AK13" s="169"/>
      <c r="AL13" s="169">
        <v>22.015000000000001</v>
      </c>
      <c r="AM13" s="169"/>
      <c r="AN13" s="169">
        <v>19.760999999999999</v>
      </c>
      <c r="AO13" s="169"/>
      <c r="AP13" s="169">
        <v>16.38</v>
      </c>
      <c r="AQ13" s="169"/>
      <c r="AR13" s="169">
        <v>16.05390201734761</v>
      </c>
      <c r="AS13" s="169"/>
      <c r="AT13" s="169">
        <v>15.727804034695239</v>
      </c>
      <c r="AU13" s="169"/>
      <c r="AV13" s="169">
        <v>15.401706052042851</v>
      </c>
      <c r="AW13" s="169"/>
      <c r="AX13" s="169">
        <v>15.075608069390469</v>
      </c>
      <c r="AY13" s="169"/>
      <c r="AZ13" s="169">
        <v>14.7495100867381</v>
      </c>
      <c r="BA13" s="169"/>
      <c r="BC13" s="24" t="str">
        <f t="shared" si="0"/>
        <v>ANHOUT5_05_G_PR24</v>
      </c>
    </row>
    <row r="14" spans="1:55">
      <c r="A14" s="5" t="s">
        <v>80</v>
      </c>
      <c r="B14" s="5" t="s">
        <v>97</v>
      </c>
      <c r="C14" s="5" t="s">
        <v>98</v>
      </c>
      <c r="D14" s="5" t="s">
        <v>83</v>
      </c>
      <c r="E14" s="5" t="s">
        <v>74</v>
      </c>
      <c r="F14" s="168">
        <v>206</v>
      </c>
      <c r="G14" s="167" t="s">
        <v>84</v>
      </c>
      <c r="H14" s="168">
        <v>278</v>
      </c>
      <c r="I14" s="167" t="s">
        <v>84</v>
      </c>
      <c r="J14" s="168">
        <v>222</v>
      </c>
      <c r="K14" s="167" t="s">
        <v>84</v>
      </c>
      <c r="L14" s="168">
        <v>258</v>
      </c>
      <c r="M14" s="167" t="s">
        <v>84</v>
      </c>
      <c r="N14" s="168">
        <v>86</v>
      </c>
      <c r="O14" s="167" t="s">
        <v>84</v>
      </c>
      <c r="P14" s="168">
        <v>98</v>
      </c>
      <c r="Q14" s="167" t="s">
        <v>84</v>
      </c>
      <c r="R14" s="168">
        <v>99</v>
      </c>
      <c r="S14" s="167" t="s">
        <v>84</v>
      </c>
      <c r="T14" s="168">
        <v>129</v>
      </c>
      <c r="U14" s="167" t="s">
        <v>84</v>
      </c>
      <c r="V14" s="168">
        <v>186</v>
      </c>
      <c r="W14" s="167" t="s">
        <v>84</v>
      </c>
      <c r="X14" s="168">
        <v>142</v>
      </c>
      <c r="Y14" s="167" t="s">
        <v>84</v>
      </c>
      <c r="Z14" s="168">
        <v>204</v>
      </c>
      <c r="AA14" s="167" t="s">
        <v>84</v>
      </c>
      <c r="AB14" s="168">
        <v>176</v>
      </c>
      <c r="AC14" s="167" t="s">
        <v>84</v>
      </c>
      <c r="AD14" s="168">
        <v>201</v>
      </c>
      <c r="AE14" s="167" t="s">
        <v>84</v>
      </c>
      <c r="AF14" s="168">
        <v>197.94344348271039</v>
      </c>
      <c r="AG14" s="168"/>
      <c r="AH14" s="168">
        <v>163.41999999999999</v>
      </c>
      <c r="AI14" s="168"/>
      <c r="AJ14" s="168">
        <v>162.35</v>
      </c>
      <c r="AK14" s="168"/>
      <c r="AL14" s="168">
        <v>160.36000000000001</v>
      </c>
      <c r="AM14" s="168"/>
      <c r="AN14" s="168">
        <v>158.34</v>
      </c>
      <c r="AO14" s="168"/>
      <c r="AP14" s="168">
        <v>156.30000000000001</v>
      </c>
      <c r="AQ14" s="168"/>
      <c r="AR14" s="168">
        <v>125.4885494699746</v>
      </c>
      <c r="AS14" s="168"/>
      <c r="AT14" s="168">
        <v>124.61965409492861</v>
      </c>
      <c r="AU14" s="168"/>
      <c r="AV14" s="168">
        <v>123.3277312775554</v>
      </c>
      <c r="AW14" s="168"/>
      <c r="AX14" s="168">
        <v>122.0221316174005</v>
      </c>
      <c r="AY14" s="168"/>
      <c r="AZ14" s="168">
        <v>120.7024113521805</v>
      </c>
      <c r="BA14" s="168"/>
      <c r="BC14" s="24" t="str">
        <f t="shared" si="0"/>
        <v>ANHOUT5_05_H_PR24</v>
      </c>
    </row>
    <row r="15" spans="1:55">
      <c r="A15" s="5" t="s">
        <v>80</v>
      </c>
      <c r="B15" s="5" t="s">
        <v>99</v>
      </c>
      <c r="C15" s="5" t="s">
        <v>100</v>
      </c>
      <c r="D15" s="5" t="s">
        <v>83</v>
      </c>
      <c r="E15" s="5" t="s">
        <v>74</v>
      </c>
      <c r="F15" s="169">
        <v>47.067425229053853</v>
      </c>
      <c r="G15" s="167" t="s">
        <v>84</v>
      </c>
      <c r="H15" s="169">
        <v>63.518175794548398</v>
      </c>
      <c r="I15" s="167" t="s">
        <v>84</v>
      </c>
      <c r="J15" s="169">
        <v>50.723147576941528</v>
      </c>
      <c r="K15" s="167" t="s">
        <v>84</v>
      </c>
      <c r="L15" s="169">
        <v>58.948522859688808</v>
      </c>
      <c r="M15" s="167" t="s">
        <v>84</v>
      </c>
      <c r="N15" s="169">
        <v>19.649507619896269</v>
      </c>
      <c r="O15" s="167" t="s">
        <v>84</v>
      </c>
      <c r="P15" s="169">
        <v>12.90322580645161</v>
      </c>
      <c r="Q15" s="167" t="s">
        <v>84</v>
      </c>
      <c r="R15" s="169">
        <v>13.0348913759052</v>
      </c>
      <c r="S15" s="167" t="s">
        <v>84</v>
      </c>
      <c r="T15" s="169">
        <v>16.984858459512839</v>
      </c>
      <c r="U15" s="167" t="s">
        <v>84</v>
      </c>
      <c r="V15" s="169">
        <v>24.489795918367349</v>
      </c>
      <c r="W15" s="167" t="s">
        <v>84</v>
      </c>
      <c r="X15" s="169">
        <v>18.696510862409479</v>
      </c>
      <c r="Y15" s="167" t="s">
        <v>84</v>
      </c>
      <c r="Z15" s="169">
        <v>26.68864555123827</v>
      </c>
      <c r="AA15" s="167" t="s">
        <v>84</v>
      </c>
      <c r="AB15" s="169">
        <v>23.02549812263694</v>
      </c>
      <c r="AC15" s="167" t="s">
        <v>84</v>
      </c>
      <c r="AD15" s="169">
        <v>26.296165469602421</v>
      </c>
      <c r="AE15" s="167" t="s">
        <v>84</v>
      </c>
      <c r="AF15" s="169">
        <v>25.896286285792279</v>
      </c>
      <c r="AG15" s="169"/>
      <c r="AH15" s="169">
        <v>21.37969831364391</v>
      </c>
      <c r="AI15" s="169"/>
      <c r="AJ15" s="169">
        <v>21.005304696597229</v>
      </c>
      <c r="AK15" s="169"/>
      <c r="AL15" s="169">
        <v>20.74783283736577</v>
      </c>
      <c r="AM15" s="169"/>
      <c r="AN15" s="169">
        <v>20.48647949281925</v>
      </c>
      <c r="AO15" s="169"/>
      <c r="AP15" s="169">
        <v>20.22253849139604</v>
      </c>
      <c r="AQ15" s="169"/>
      <c r="AR15" s="169">
        <v>16.236065399142792</v>
      </c>
      <c r="AS15" s="169"/>
      <c r="AT15" s="169">
        <v>16.01795039780573</v>
      </c>
      <c r="AU15" s="169"/>
      <c r="AV15" s="169">
        <v>15.851893480405581</v>
      </c>
      <c r="AW15" s="169"/>
      <c r="AX15" s="169">
        <v>15.684078614061759</v>
      </c>
      <c r="AY15" s="169"/>
      <c r="AZ15" s="169">
        <v>15.51444875992037</v>
      </c>
      <c r="BA15" s="169"/>
      <c r="BC15" s="24" t="str">
        <f t="shared" si="0"/>
        <v>ANHOUT5_05_I_PR24</v>
      </c>
    </row>
    <row r="16" spans="1:55">
      <c r="A16" s="5" t="s">
        <v>80</v>
      </c>
      <c r="B16" s="5" t="s">
        <v>101</v>
      </c>
      <c r="C16" s="5" t="s">
        <v>102</v>
      </c>
      <c r="D16" s="5" t="s">
        <v>103</v>
      </c>
      <c r="E16" s="5" t="s">
        <v>74</v>
      </c>
      <c r="F16" s="167" t="s">
        <v>84</v>
      </c>
      <c r="G16" s="169">
        <v>44731.412836000098</v>
      </c>
      <c r="H16" s="167" t="s">
        <v>84</v>
      </c>
      <c r="I16" s="169">
        <v>44750.187623999998</v>
      </c>
      <c r="J16" s="167" t="s">
        <v>84</v>
      </c>
      <c r="K16" s="169">
        <v>44986.317648000302</v>
      </c>
      <c r="L16" s="167" t="s">
        <v>84</v>
      </c>
      <c r="M16" s="169">
        <v>45134.800602000098</v>
      </c>
      <c r="N16" s="167" t="s">
        <v>84</v>
      </c>
      <c r="O16" s="169">
        <v>45378.795947999701</v>
      </c>
      <c r="P16" s="167" t="s">
        <v>84</v>
      </c>
      <c r="Q16" s="169">
        <v>45624.468977000201</v>
      </c>
      <c r="R16" s="167" t="s">
        <v>84</v>
      </c>
      <c r="S16" s="169">
        <v>45236.800000000003</v>
      </c>
      <c r="T16" s="167" t="s">
        <v>84</v>
      </c>
      <c r="U16" s="169">
        <v>45368.513041845901</v>
      </c>
      <c r="V16" s="167" t="s">
        <v>84</v>
      </c>
      <c r="W16" s="169">
        <v>45657</v>
      </c>
      <c r="X16" s="167" t="s">
        <v>84</v>
      </c>
      <c r="Y16" s="169">
        <v>45804</v>
      </c>
      <c r="Z16" s="167" t="s">
        <v>84</v>
      </c>
      <c r="AA16" s="169">
        <v>45837</v>
      </c>
      <c r="AB16" s="169">
        <v>46084</v>
      </c>
      <c r="AC16" s="169">
        <v>46084</v>
      </c>
      <c r="AD16" s="169">
        <v>46580</v>
      </c>
      <c r="AE16" s="169">
        <v>46580</v>
      </c>
      <c r="AF16" s="169">
        <v>46682</v>
      </c>
      <c r="AG16" s="169"/>
      <c r="AH16" s="169">
        <v>46792</v>
      </c>
      <c r="AI16" s="169"/>
      <c r="AJ16" s="169">
        <v>46885</v>
      </c>
      <c r="AK16" s="169"/>
      <c r="AL16" s="169">
        <v>46982</v>
      </c>
      <c r="AM16" s="169"/>
      <c r="AN16" s="169">
        <v>47068</v>
      </c>
      <c r="AO16" s="169"/>
      <c r="AP16" s="169">
        <v>47157</v>
      </c>
      <c r="AQ16" s="169"/>
      <c r="AR16" s="167" t="s">
        <v>84</v>
      </c>
      <c r="AS16" s="167"/>
      <c r="AT16" s="167" t="s">
        <v>84</v>
      </c>
      <c r="AU16" s="167"/>
      <c r="AV16" s="167" t="s">
        <v>84</v>
      </c>
      <c r="AW16" s="167"/>
      <c r="AX16" s="167" t="s">
        <v>84</v>
      </c>
      <c r="AY16" s="167"/>
      <c r="AZ16" s="167" t="s">
        <v>84</v>
      </c>
      <c r="BA16" s="167"/>
      <c r="BC16" s="24" t="str">
        <f t="shared" si="0"/>
        <v>ANHBN13535_21</v>
      </c>
    </row>
    <row r="17" spans="1:55">
      <c r="A17" s="5" t="s">
        <v>80</v>
      </c>
      <c r="B17" s="5" t="s">
        <v>104</v>
      </c>
      <c r="C17" s="5" t="s">
        <v>105</v>
      </c>
      <c r="D17" s="5" t="s">
        <v>103</v>
      </c>
      <c r="E17" s="5" t="s">
        <v>74</v>
      </c>
      <c r="F17" s="167" t="s">
        <v>84</v>
      </c>
      <c r="G17" s="168">
        <v>31200</v>
      </c>
      <c r="H17" s="167" t="s">
        <v>84</v>
      </c>
      <c r="I17" s="168">
        <v>31200</v>
      </c>
      <c r="J17" s="167" t="s">
        <v>84</v>
      </c>
      <c r="K17" s="168">
        <v>31200</v>
      </c>
      <c r="L17" s="167" t="s">
        <v>84</v>
      </c>
      <c r="M17" s="168">
        <v>31200</v>
      </c>
      <c r="N17" s="167" t="s">
        <v>84</v>
      </c>
      <c r="O17" s="168">
        <v>31200</v>
      </c>
      <c r="P17" s="167" t="s">
        <v>84</v>
      </c>
      <c r="Q17" s="168">
        <v>31200</v>
      </c>
      <c r="R17" s="167" t="s">
        <v>84</v>
      </c>
      <c r="S17" s="168">
        <v>31200</v>
      </c>
      <c r="T17" s="167" t="s">
        <v>84</v>
      </c>
      <c r="U17" s="168">
        <v>31200</v>
      </c>
      <c r="V17" s="167" t="s">
        <v>84</v>
      </c>
      <c r="W17" s="168">
        <v>31200</v>
      </c>
      <c r="X17" s="167" t="s">
        <v>84</v>
      </c>
      <c r="Y17" s="168">
        <v>31200</v>
      </c>
      <c r="Z17" s="167" t="s">
        <v>84</v>
      </c>
      <c r="AA17" s="168">
        <v>31200</v>
      </c>
      <c r="AB17" s="168">
        <v>31200</v>
      </c>
      <c r="AC17" s="168">
        <v>31200</v>
      </c>
      <c r="AD17" s="168">
        <v>31200</v>
      </c>
      <c r="AE17" s="168">
        <v>31200</v>
      </c>
      <c r="AF17" s="168">
        <v>31200</v>
      </c>
      <c r="AG17" s="168"/>
      <c r="AH17" s="168">
        <v>31200</v>
      </c>
      <c r="AI17" s="168"/>
      <c r="AJ17" s="168">
        <v>31200</v>
      </c>
      <c r="AK17" s="168"/>
      <c r="AL17" s="168">
        <v>31200</v>
      </c>
      <c r="AM17" s="168"/>
      <c r="AN17" s="168">
        <v>31200</v>
      </c>
      <c r="AO17" s="168"/>
      <c r="AP17" s="168">
        <v>31200</v>
      </c>
      <c r="AQ17" s="168"/>
      <c r="AR17" s="167" t="s">
        <v>84</v>
      </c>
      <c r="AS17" s="167"/>
      <c r="AT17" s="167" t="s">
        <v>84</v>
      </c>
      <c r="AU17" s="167"/>
      <c r="AV17" s="167" t="s">
        <v>84</v>
      </c>
      <c r="AW17" s="167"/>
      <c r="AX17" s="167" t="s">
        <v>84</v>
      </c>
      <c r="AY17" s="167"/>
      <c r="AZ17" s="167" t="s">
        <v>84</v>
      </c>
      <c r="BA17" s="167"/>
      <c r="BC17" s="24" t="str">
        <f t="shared" si="0"/>
        <v>ANHBN13528</v>
      </c>
    </row>
    <row r="18" spans="1:55">
      <c r="A18" s="5" t="s">
        <v>80</v>
      </c>
      <c r="B18" s="5" t="s">
        <v>106</v>
      </c>
      <c r="C18" s="5" t="s">
        <v>107</v>
      </c>
      <c r="D18" s="5" t="s">
        <v>83</v>
      </c>
      <c r="E18" s="5" t="s">
        <v>74</v>
      </c>
      <c r="F18" s="168">
        <v>518</v>
      </c>
      <c r="G18" s="167" t="s">
        <v>84</v>
      </c>
      <c r="H18" s="168">
        <v>449</v>
      </c>
      <c r="I18" s="167" t="s">
        <v>84</v>
      </c>
      <c r="J18" s="168">
        <v>399</v>
      </c>
      <c r="K18" s="167" t="s">
        <v>84</v>
      </c>
      <c r="L18" s="168">
        <v>398</v>
      </c>
      <c r="M18" s="167" t="s">
        <v>84</v>
      </c>
      <c r="N18" s="168">
        <v>157</v>
      </c>
      <c r="O18" s="167" t="s">
        <v>84</v>
      </c>
      <c r="P18" s="168">
        <v>226</v>
      </c>
      <c r="Q18" s="167" t="s">
        <v>84</v>
      </c>
      <c r="R18" s="168">
        <v>228</v>
      </c>
      <c r="S18" s="167" t="s">
        <v>84</v>
      </c>
      <c r="T18" s="168">
        <v>191</v>
      </c>
      <c r="U18" s="167" t="s">
        <v>84</v>
      </c>
      <c r="V18" s="168">
        <v>266</v>
      </c>
      <c r="W18" s="167" t="s">
        <v>84</v>
      </c>
      <c r="X18" s="168">
        <v>210</v>
      </c>
      <c r="Y18" s="167" t="s">
        <v>84</v>
      </c>
      <c r="Z18" s="168">
        <v>258</v>
      </c>
      <c r="AA18" s="167" t="s">
        <v>84</v>
      </c>
      <c r="AB18" s="168">
        <v>255</v>
      </c>
      <c r="AC18" s="167" t="s">
        <v>84</v>
      </c>
      <c r="AD18" s="168">
        <v>307</v>
      </c>
      <c r="AE18" s="167" t="s">
        <v>84</v>
      </c>
      <c r="AF18" s="168">
        <v>307</v>
      </c>
      <c r="AG18" s="168"/>
      <c r="AH18" s="168">
        <v>203</v>
      </c>
      <c r="AI18" s="168"/>
      <c r="AJ18" s="168">
        <v>188</v>
      </c>
      <c r="AK18" s="168"/>
      <c r="AL18" s="168">
        <v>170</v>
      </c>
      <c r="AM18" s="168"/>
      <c r="AN18" s="168">
        <v>153</v>
      </c>
      <c r="AO18" s="168"/>
      <c r="AP18" s="168">
        <v>127</v>
      </c>
      <c r="AQ18" s="168"/>
      <c r="AR18" s="168">
        <v>124</v>
      </c>
      <c r="AS18" s="168"/>
      <c r="AT18" s="168">
        <v>122</v>
      </c>
      <c r="AU18" s="168"/>
      <c r="AV18" s="168">
        <v>120</v>
      </c>
      <c r="AW18" s="168"/>
      <c r="AX18" s="168">
        <v>117</v>
      </c>
      <c r="AY18" s="168"/>
      <c r="AZ18" s="168">
        <v>115</v>
      </c>
      <c r="BA18" s="168"/>
      <c r="BC18" s="24" t="str">
        <f t="shared" si="0"/>
        <v>ANHC_OUT5_05_J_PR24_COMPANY</v>
      </c>
    </row>
    <row r="19" spans="1:55">
      <c r="A19" s="5" t="s">
        <v>80</v>
      </c>
      <c r="B19" s="5" t="s">
        <v>108</v>
      </c>
      <c r="C19" s="5" t="s">
        <v>109</v>
      </c>
      <c r="D19" s="5" t="s">
        <v>83</v>
      </c>
      <c r="E19" s="5" t="s">
        <v>74</v>
      </c>
      <c r="F19" s="168">
        <v>518</v>
      </c>
      <c r="G19" s="167" t="s">
        <v>84</v>
      </c>
      <c r="H19" s="168">
        <v>449</v>
      </c>
      <c r="I19" s="167" t="s">
        <v>84</v>
      </c>
      <c r="J19" s="168">
        <v>399</v>
      </c>
      <c r="K19" s="167" t="s">
        <v>84</v>
      </c>
      <c r="L19" s="168">
        <v>398</v>
      </c>
      <c r="M19" s="167" t="s">
        <v>84</v>
      </c>
      <c r="N19" s="168">
        <v>157</v>
      </c>
      <c r="O19" s="167" t="s">
        <v>84</v>
      </c>
      <c r="P19" s="168">
        <v>226</v>
      </c>
      <c r="Q19" s="167" t="s">
        <v>84</v>
      </c>
      <c r="R19" s="168">
        <v>228</v>
      </c>
      <c r="S19" s="167" t="s">
        <v>84</v>
      </c>
      <c r="T19" s="168">
        <v>191</v>
      </c>
      <c r="U19" s="167" t="s">
        <v>84</v>
      </c>
      <c r="V19" s="168">
        <v>266</v>
      </c>
      <c r="W19" s="167" t="s">
        <v>84</v>
      </c>
      <c r="X19" s="168">
        <v>210</v>
      </c>
      <c r="Y19" s="167" t="s">
        <v>84</v>
      </c>
      <c r="Z19" s="168">
        <v>258</v>
      </c>
      <c r="AA19" s="167" t="s">
        <v>84</v>
      </c>
      <c r="AB19" s="168">
        <v>255</v>
      </c>
      <c r="AC19" s="167" t="s">
        <v>84</v>
      </c>
      <c r="AD19" s="168">
        <v>307</v>
      </c>
      <c r="AE19" s="167" t="s">
        <v>84</v>
      </c>
      <c r="AF19" s="168">
        <v>307</v>
      </c>
      <c r="AG19" s="168"/>
      <c r="AH19" s="168">
        <v>203</v>
      </c>
      <c r="AI19" s="168"/>
      <c r="AJ19" s="168">
        <v>188</v>
      </c>
      <c r="AK19" s="168"/>
      <c r="AL19" s="168">
        <v>170</v>
      </c>
      <c r="AM19" s="168"/>
      <c r="AN19" s="168">
        <v>153</v>
      </c>
      <c r="AO19" s="168"/>
      <c r="AP19" s="168">
        <v>127</v>
      </c>
      <c r="AQ19" s="168"/>
      <c r="AR19" s="168">
        <v>124</v>
      </c>
      <c r="AS19" s="168"/>
      <c r="AT19" s="168">
        <v>122</v>
      </c>
      <c r="AU19" s="168"/>
      <c r="AV19" s="168">
        <v>120</v>
      </c>
      <c r="AW19" s="168"/>
      <c r="AX19" s="168">
        <v>117</v>
      </c>
      <c r="AY19" s="168"/>
      <c r="AZ19" s="168">
        <v>115</v>
      </c>
      <c r="BA19" s="168"/>
      <c r="BC19" s="24" t="str">
        <f t="shared" si="0"/>
        <v>ANHC_OUT5_05_J_PR24_OFWAT</v>
      </c>
    </row>
    <row r="20" spans="1:55">
      <c r="A20" s="5" t="s">
        <v>110</v>
      </c>
      <c r="B20" s="5" t="s">
        <v>81</v>
      </c>
      <c r="C20" s="5" t="s">
        <v>82</v>
      </c>
      <c r="D20" s="5" t="s">
        <v>83</v>
      </c>
      <c r="E20" s="5" t="s">
        <v>74</v>
      </c>
      <c r="F20" s="166">
        <v>65.932853320091581</v>
      </c>
      <c r="G20" s="167" t="s">
        <v>84</v>
      </c>
      <c r="H20" s="166">
        <v>57.932632624348258</v>
      </c>
      <c r="I20" s="167" t="s">
        <v>84</v>
      </c>
      <c r="J20" s="166">
        <v>38.621755082898837</v>
      </c>
      <c r="K20" s="167" t="s">
        <v>84</v>
      </c>
      <c r="L20" s="166">
        <v>32.828491820464009</v>
      </c>
      <c r="M20" s="167" t="s">
        <v>84</v>
      </c>
      <c r="N20" s="166">
        <v>30.897404066319073</v>
      </c>
      <c r="O20" s="167" t="s">
        <v>84</v>
      </c>
      <c r="P20" s="166">
        <v>29.518055670501255</v>
      </c>
      <c r="Q20" s="167" t="s">
        <v>84</v>
      </c>
      <c r="R20" s="166">
        <v>28.414576953847003</v>
      </c>
      <c r="S20" s="167" t="s">
        <v>84</v>
      </c>
      <c r="T20" s="166">
        <v>28.138707274683437</v>
      </c>
      <c r="U20" s="167" t="s">
        <v>84</v>
      </c>
      <c r="V20" s="166">
        <v>25.931749841374934</v>
      </c>
      <c r="W20" s="167" t="s">
        <v>84</v>
      </c>
      <c r="X20" s="166">
        <v>21.241965295594362</v>
      </c>
      <c r="Y20" s="167" t="s">
        <v>84</v>
      </c>
      <c r="Z20" s="166">
        <v>22.897183370575739</v>
      </c>
      <c r="AA20" s="167" t="s">
        <v>84</v>
      </c>
      <c r="AB20" s="166">
        <v>24.552401445557116</v>
      </c>
      <c r="AC20" s="167" t="s">
        <v>84</v>
      </c>
      <c r="AD20" s="166">
        <v>29.518055670501255</v>
      </c>
      <c r="AE20" s="167" t="s">
        <v>84</v>
      </c>
      <c r="AF20" s="166">
        <v>21.517834974757925</v>
      </c>
      <c r="AG20" s="166"/>
      <c r="AH20" s="166">
        <v>19.310877541449418</v>
      </c>
      <c r="AI20" s="166"/>
      <c r="AJ20" s="166">
        <v>19.310877541449418</v>
      </c>
      <c r="AK20" s="166"/>
      <c r="AL20" s="166">
        <v>19.035007862285855</v>
      </c>
      <c r="AM20" s="166"/>
      <c r="AN20" s="166">
        <v>19.035007862285855</v>
      </c>
      <c r="AO20" s="166"/>
      <c r="AP20" s="166">
        <v>18.759138183122293</v>
      </c>
      <c r="AQ20" s="166"/>
      <c r="AR20" s="166">
        <v>18.759138183122293</v>
      </c>
      <c r="AS20" s="166"/>
      <c r="AT20" s="166">
        <v>18.759138183122293</v>
      </c>
      <c r="AU20" s="166"/>
      <c r="AV20" s="166">
        <v>18.759138183122293</v>
      </c>
      <c r="AW20" s="166"/>
      <c r="AX20" s="166">
        <v>18.759138183122293</v>
      </c>
      <c r="AY20" s="166"/>
      <c r="AZ20" s="166">
        <v>18.759138183122293</v>
      </c>
      <c r="BA20" s="166"/>
      <c r="BC20" s="24" t="str">
        <f t="shared" si="0"/>
        <v>WSHOUT5_05_PR24</v>
      </c>
    </row>
    <row r="21" spans="1:55">
      <c r="A21" s="5" t="s">
        <v>110</v>
      </c>
      <c r="B21" s="5" t="s">
        <v>85</v>
      </c>
      <c r="C21" s="5" t="s">
        <v>86</v>
      </c>
      <c r="D21" s="5" t="s">
        <v>83</v>
      </c>
      <c r="E21" s="5" t="s">
        <v>74</v>
      </c>
      <c r="F21" s="168">
        <v>1</v>
      </c>
      <c r="G21" s="167" t="s">
        <v>84</v>
      </c>
      <c r="H21" s="168">
        <v>0</v>
      </c>
      <c r="I21" s="167" t="s">
        <v>84</v>
      </c>
      <c r="J21" s="168">
        <v>0</v>
      </c>
      <c r="K21" s="167" t="s">
        <v>84</v>
      </c>
      <c r="L21" s="168">
        <v>1</v>
      </c>
      <c r="M21" s="167" t="s">
        <v>84</v>
      </c>
      <c r="N21" s="168">
        <v>0</v>
      </c>
      <c r="O21" s="167" t="s">
        <v>84</v>
      </c>
      <c r="P21" s="168">
        <v>0</v>
      </c>
      <c r="Q21" s="167" t="s">
        <v>84</v>
      </c>
      <c r="R21" s="168">
        <v>0</v>
      </c>
      <c r="S21" s="167" t="s">
        <v>84</v>
      </c>
      <c r="T21" s="168">
        <v>1</v>
      </c>
      <c r="U21" s="167" t="s">
        <v>84</v>
      </c>
      <c r="V21" s="168">
        <v>0</v>
      </c>
      <c r="W21" s="167" t="s">
        <v>84</v>
      </c>
      <c r="X21" s="168">
        <v>0</v>
      </c>
      <c r="Y21" s="167" t="s">
        <v>84</v>
      </c>
      <c r="Z21" s="168">
        <v>0</v>
      </c>
      <c r="AA21" s="167" t="s">
        <v>84</v>
      </c>
      <c r="AB21" s="168">
        <v>0</v>
      </c>
      <c r="AC21" s="167" t="s">
        <v>84</v>
      </c>
      <c r="AD21" s="168">
        <v>1</v>
      </c>
      <c r="AE21" s="167" t="s">
        <v>84</v>
      </c>
      <c r="AF21" s="168">
        <v>0</v>
      </c>
      <c r="AG21" s="168"/>
      <c r="AH21" s="168">
        <v>0</v>
      </c>
      <c r="AI21" s="168"/>
      <c r="AJ21" s="168">
        <v>0</v>
      </c>
      <c r="AK21" s="168"/>
      <c r="AL21" s="168">
        <v>0</v>
      </c>
      <c r="AM21" s="168"/>
      <c r="AN21" s="168">
        <v>0</v>
      </c>
      <c r="AO21" s="168"/>
      <c r="AP21" s="168">
        <v>0</v>
      </c>
      <c r="AQ21" s="168"/>
      <c r="AR21" s="168">
        <v>0</v>
      </c>
      <c r="AS21" s="168"/>
      <c r="AT21" s="168">
        <v>0</v>
      </c>
      <c r="AU21" s="168"/>
      <c r="AV21" s="168">
        <v>0</v>
      </c>
      <c r="AW21" s="168"/>
      <c r="AX21" s="168">
        <v>0</v>
      </c>
      <c r="AY21" s="168"/>
      <c r="AZ21" s="168">
        <v>0</v>
      </c>
      <c r="BA21" s="168"/>
      <c r="BC21" s="24" t="str">
        <f t="shared" si="0"/>
        <v>WSHOUT5_05_B_PR24</v>
      </c>
    </row>
    <row r="22" spans="1:55">
      <c r="A22" s="5" t="s">
        <v>110</v>
      </c>
      <c r="B22" s="5" t="s">
        <v>87</v>
      </c>
      <c r="C22" s="5" t="s">
        <v>88</v>
      </c>
      <c r="D22" s="5" t="s">
        <v>83</v>
      </c>
      <c r="E22" s="5" t="s">
        <v>74</v>
      </c>
      <c r="F22" s="169">
        <v>0.27586967916356309</v>
      </c>
      <c r="G22" s="167" t="s">
        <v>84</v>
      </c>
      <c r="H22" s="169">
        <v>0</v>
      </c>
      <c r="I22" s="167" t="s">
        <v>84</v>
      </c>
      <c r="J22" s="169">
        <v>0</v>
      </c>
      <c r="K22" s="167" t="s">
        <v>84</v>
      </c>
      <c r="L22" s="169">
        <v>0.27586967916356309</v>
      </c>
      <c r="M22" s="167" t="s">
        <v>84</v>
      </c>
      <c r="N22" s="169">
        <v>0</v>
      </c>
      <c r="O22" s="167" t="s">
        <v>84</v>
      </c>
      <c r="P22" s="169">
        <v>0</v>
      </c>
      <c r="Q22" s="167" t="s">
        <v>84</v>
      </c>
      <c r="R22" s="169">
        <v>0</v>
      </c>
      <c r="S22" s="167" t="s">
        <v>84</v>
      </c>
      <c r="T22" s="169">
        <v>0.27586967916356309</v>
      </c>
      <c r="U22" s="167" t="s">
        <v>84</v>
      </c>
      <c r="V22" s="169">
        <v>0</v>
      </c>
      <c r="W22" s="167" t="s">
        <v>84</v>
      </c>
      <c r="X22" s="169">
        <v>0</v>
      </c>
      <c r="Y22" s="167" t="s">
        <v>84</v>
      </c>
      <c r="Z22" s="169">
        <v>0</v>
      </c>
      <c r="AA22" s="167" t="s">
        <v>84</v>
      </c>
      <c r="AB22" s="169">
        <v>0</v>
      </c>
      <c r="AC22" s="167" t="s">
        <v>84</v>
      </c>
      <c r="AD22" s="169">
        <v>0.27586967916356309</v>
      </c>
      <c r="AE22" s="167" t="s">
        <v>84</v>
      </c>
      <c r="AF22" s="169">
        <v>0</v>
      </c>
      <c r="AG22" s="169"/>
      <c r="AH22" s="169">
        <v>0</v>
      </c>
      <c r="AI22" s="169"/>
      <c r="AJ22" s="169">
        <v>0</v>
      </c>
      <c r="AK22" s="169"/>
      <c r="AL22" s="169">
        <v>0</v>
      </c>
      <c r="AM22" s="169"/>
      <c r="AN22" s="169">
        <v>0</v>
      </c>
      <c r="AO22" s="169"/>
      <c r="AP22" s="169">
        <v>0</v>
      </c>
      <c r="AQ22" s="169"/>
      <c r="AR22" s="169">
        <v>0</v>
      </c>
      <c r="AS22" s="169"/>
      <c r="AT22" s="169">
        <v>0</v>
      </c>
      <c r="AU22" s="169"/>
      <c r="AV22" s="169">
        <v>0</v>
      </c>
      <c r="AW22" s="169"/>
      <c r="AX22" s="169">
        <v>0</v>
      </c>
      <c r="AY22" s="169"/>
      <c r="AZ22" s="169">
        <v>0</v>
      </c>
      <c r="BA22" s="169"/>
      <c r="BC22" s="24" t="str">
        <f t="shared" si="0"/>
        <v>WSHOUT5_05_C_PR24</v>
      </c>
    </row>
    <row r="23" spans="1:55">
      <c r="A23" s="5" t="s">
        <v>110</v>
      </c>
      <c r="B23" s="5" t="s">
        <v>89</v>
      </c>
      <c r="C23" s="5" t="s">
        <v>90</v>
      </c>
      <c r="D23" s="5" t="s">
        <v>83</v>
      </c>
      <c r="E23" s="5" t="s">
        <v>74</v>
      </c>
      <c r="F23" s="168">
        <v>2</v>
      </c>
      <c r="G23" s="167" t="s">
        <v>84</v>
      </c>
      <c r="H23" s="168">
        <v>7</v>
      </c>
      <c r="I23" s="167" t="s">
        <v>84</v>
      </c>
      <c r="J23" s="168">
        <v>2</v>
      </c>
      <c r="K23" s="167" t="s">
        <v>84</v>
      </c>
      <c r="L23" s="168">
        <v>4</v>
      </c>
      <c r="M23" s="167" t="s">
        <v>84</v>
      </c>
      <c r="N23" s="168">
        <v>2</v>
      </c>
      <c r="O23" s="167" t="s">
        <v>84</v>
      </c>
      <c r="P23" s="168">
        <v>2</v>
      </c>
      <c r="Q23" s="167" t="s">
        <v>84</v>
      </c>
      <c r="R23" s="168">
        <v>2</v>
      </c>
      <c r="S23" s="167" t="s">
        <v>84</v>
      </c>
      <c r="T23" s="168">
        <v>2</v>
      </c>
      <c r="U23" s="167" t="s">
        <v>84</v>
      </c>
      <c r="V23" s="168">
        <v>0</v>
      </c>
      <c r="W23" s="167" t="s">
        <v>84</v>
      </c>
      <c r="X23" s="168">
        <v>1</v>
      </c>
      <c r="Y23" s="167" t="s">
        <v>84</v>
      </c>
      <c r="Z23" s="168">
        <v>2</v>
      </c>
      <c r="AA23" s="167" t="s">
        <v>84</v>
      </c>
      <c r="AB23" s="168">
        <v>5</v>
      </c>
      <c r="AC23" s="167" t="s">
        <v>84</v>
      </c>
      <c r="AD23" s="168">
        <v>6</v>
      </c>
      <c r="AE23" s="167" t="s">
        <v>84</v>
      </c>
      <c r="AF23" s="168">
        <v>0</v>
      </c>
      <c r="AG23" s="168"/>
      <c r="AH23" s="168">
        <v>0</v>
      </c>
      <c r="AI23" s="168"/>
      <c r="AJ23" s="168">
        <v>0</v>
      </c>
      <c r="AK23" s="168"/>
      <c r="AL23" s="168">
        <v>0</v>
      </c>
      <c r="AM23" s="168"/>
      <c r="AN23" s="168">
        <v>0</v>
      </c>
      <c r="AO23" s="168"/>
      <c r="AP23" s="168">
        <v>0</v>
      </c>
      <c r="AQ23" s="168"/>
      <c r="AR23" s="168">
        <v>0</v>
      </c>
      <c r="AS23" s="168"/>
      <c r="AT23" s="168">
        <v>0</v>
      </c>
      <c r="AU23" s="168"/>
      <c r="AV23" s="168">
        <v>0</v>
      </c>
      <c r="AW23" s="168"/>
      <c r="AX23" s="168">
        <v>0</v>
      </c>
      <c r="AY23" s="168"/>
      <c r="AZ23" s="168">
        <v>0</v>
      </c>
      <c r="BA23" s="168"/>
      <c r="BC23" s="24" t="str">
        <f t="shared" si="0"/>
        <v>WSHOUT5_05_D_PR24</v>
      </c>
    </row>
    <row r="24" spans="1:55">
      <c r="A24" s="5" t="s">
        <v>110</v>
      </c>
      <c r="B24" s="5" t="s">
        <v>91</v>
      </c>
      <c r="C24" s="5" t="s">
        <v>92</v>
      </c>
      <c r="D24" s="5" t="s">
        <v>83</v>
      </c>
      <c r="E24" s="5" t="s">
        <v>74</v>
      </c>
      <c r="F24" s="169">
        <v>0.55173935832712628</v>
      </c>
      <c r="G24" s="167" t="s">
        <v>84</v>
      </c>
      <c r="H24" s="169">
        <v>1.931087754144942</v>
      </c>
      <c r="I24" s="167" t="s">
        <v>84</v>
      </c>
      <c r="J24" s="169">
        <v>0.55173935832712628</v>
      </c>
      <c r="K24" s="167" t="s">
        <v>84</v>
      </c>
      <c r="L24" s="169">
        <v>1.103478716654253</v>
      </c>
      <c r="M24" s="167" t="s">
        <v>84</v>
      </c>
      <c r="N24" s="169">
        <v>0.55173935832712628</v>
      </c>
      <c r="O24" s="167" t="s">
        <v>84</v>
      </c>
      <c r="P24" s="169">
        <v>0.55173935832712628</v>
      </c>
      <c r="Q24" s="167" t="s">
        <v>84</v>
      </c>
      <c r="R24" s="169">
        <v>0.55173935832712628</v>
      </c>
      <c r="S24" s="167" t="s">
        <v>84</v>
      </c>
      <c r="T24" s="169">
        <v>0.55173935832712628</v>
      </c>
      <c r="U24" s="167" t="s">
        <v>84</v>
      </c>
      <c r="V24" s="169">
        <v>0</v>
      </c>
      <c r="W24" s="167" t="s">
        <v>84</v>
      </c>
      <c r="X24" s="169">
        <v>0.27586967916356309</v>
      </c>
      <c r="Y24" s="167" t="s">
        <v>84</v>
      </c>
      <c r="Z24" s="169">
        <v>0.55173935832712628</v>
      </c>
      <c r="AA24" s="167" t="s">
        <v>84</v>
      </c>
      <c r="AB24" s="169">
        <v>1.3793483958178161</v>
      </c>
      <c r="AC24" s="167" t="s">
        <v>84</v>
      </c>
      <c r="AD24" s="169">
        <v>1.655218074981379</v>
      </c>
      <c r="AE24" s="167" t="s">
        <v>84</v>
      </c>
      <c r="AF24" s="169">
        <v>0</v>
      </c>
      <c r="AG24" s="169"/>
      <c r="AH24" s="169">
        <v>0</v>
      </c>
      <c r="AI24" s="169"/>
      <c r="AJ24" s="169">
        <v>0</v>
      </c>
      <c r="AK24" s="169"/>
      <c r="AL24" s="169">
        <v>0</v>
      </c>
      <c r="AM24" s="169"/>
      <c r="AN24" s="169">
        <v>0</v>
      </c>
      <c r="AO24" s="169"/>
      <c r="AP24" s="169">
        <v>0</v>
      </c>
      <c r="AQ24" s="169"/>
      <c r="AR24" s="169">
        <v>0</v>
      </c>
      <c r="AS24" s="169"/>
      <c r="AT24" s="169">
        <v>0</v>
      </c>
      <c r="AU24" s="169"/>
      <c r="AV24" s="169">
        <v>0</v>
      </c>
      <c r="AW24" s="169"/>
      <c r="AX24" s="169">
        <v>0</v>
      </c>
      <c r="AY24" s="169"/>
      <c r="AZ24" s="169">
        <v>0</v>
      </c>
      <c r="BA24" s="169"/>
      <c r="BC24" s="24" t="str">
        <f t="shared" si="0"/>
        <v>WSHOUT5_05_E_PR24</v>
      </c>
    </row>
    <row r="25" spans="1:55">
      <c r="A25" s="5" t="s">
        <v>110</v>
      </c>
      <c r="B25" s="5" t="s">
        <v>93</v>
      </c>
      <c r="C25" s="5" t="s">
        <v>94</v>
      </c>
      <c r="D25" s="5" t="s">
        <v>83</v>
      </c>
      <c r="E25" s="5" t="s">
        <v>74</v>
      </c>
      <c r="F25" s="168">
        <v>236</v>
      </c>
      <c r="G25" s="167" t="s">
        <v>84</v>
      </c>
      <c r="H25" s="168">
        <v>203</v>
      </c>
      <c r="I25" s="167" t="s">
        <v>84</v>
      </c>
      <c r="J25" s="168">
        <v>138</v>
      </c>
      <c r="K25" s="167" t="s">
        <v>84</v>
      </c>
      <c r="L25" s="168">
        <v>114</v>
      </c>
      <c r="M25" s="167" t="s">
        <v>84</v>
      </c>
      <c r="N25" s="168">
        <v>110</v>
      </c>
      <c r="O25" s="167" t="s">
        <v>84</v>
      </c>
      <c r="P25" s="168">
        <v>105</v>
      </c>
      <c r="Q25" s="167" t="s">
        <v>84</v>
      </c>
      <c r="R25" s="168">
        <v>101</v>
      </c>
      <c r="S25" s="167" t="s">
        <v>84</v>
      </c>
      <c r="T25" s="168">
        <v>99</v>
      </c>
      <c r="U25" s="167" t="s">
        <v>84</v>
      </c>
      <c r="V25" s="168">
        <v>94</v>
      </c>
      <c r="W25" s="167" t="s">
        <v>84</v>
      </c>
      <c r="X25" s="168">
        <v>76</v>
      </c>
      <c r="Y25" s="167" t="s">
        <v>84</v>
      </c>
      <c r="Z25" s="168">
        <v>81</v>
      </c>
      <c r="AA25" s="167" t="s">
        <v>84</v>
      </c>
      <c r="AB25" s="168">
        <v>84</v>
      </c>
      <c r="AC25" s="167" t="s">
        <v>84</v>
      </c>
      <c r="AD25" s="168">
        <v>100</v>
      </c>
      <c r="AE25" s="167" t="s">
        <v>84</v>
      </c>
      <c r="AF25" s="168">
        <v>78</v>
      </c>
      <c r="AG25" s="168"/>
      <c r="AH25" s="168">
        <v>70</v>
      </c>
      <c r="AI25" s="168"/>
      <c r="AJ25" s="168">
        <v>70</v>
      </c>
      <c r="AK25" s="168"/>
      <c r="AL25" s="168">
        <v>69</v>
      </c>
      <c r="AM25" s="168"/>
      <c r="AN25" s="168">
        <v>69</v>
      </c>
      <c r="AO25" s="168"/>
      <c r="AP25" s="168">
        <v>68</v>
      </c>
      <c r="AQ25" s="168"/>
      <c r="AR25" s="168">
        <v>68</v>
      </c>
      <c r="AS25" s="168"/>
      <c r="AT25" s="168">
        <v>68</v>
      </c>
      <c r="AU25" s="168"/>
      <c r="AV25" s="168">
        <v>68</v>
      </c>
      <c r="AW25" s="168"/>
      <c r="AX25" s="168">
        <v>68</v>
      </c>
      <c r="AY25" s="168"/>
      <c r="AZ25" s="168">
        <v>68</v>
      </c>
      <c r="BA25" s="168"/>
      <c r="BC25" s="24" t="str">
        <f t="shared" si="0"/>
        <v>WSHOUT5_05_F_PR24</v>
      </c>
    </row>
    <row r="26" spans="1:55">
      <c r="A26" s="5" t="s">
        <v>110</v>
      </c>
      <c r="B26" s="5" t="s">
        <v>95</v>
      </c>
      <c r="C26" s="5" t="s">
        <v>96</v>
      </c>
      <c r="D26" s="5" t="s">
        <v>83</v>
      </c>
      <c r="E26" s="5" t="s">
        <v>74</v>
      </c>
      <c r="F26" s="169">
        <v>65.105244282600893</v>
      </c>
      <c r="G26" s="167" t="s">
        <v>84</v>
      </c>
      <c r="H26" s="169">
        <v>56.001544870203318</v>
      </c>
      <c r="I26" s="167" t="s">
        <v>84</v>
      </c>
      <c r="J26" s="169">
        <v>38.070015724571711</v>
      </c>
      <c r="K26" s="167" t="s">
        <v>84</v>
      </c>
      <c r="L26" s="169">
        <v>31.449143424646191</v>
      </c>
      <c r="M26" s="167" t="s">
        <v>84</v>
      </c>
      <c r="N26" s="169">
        <v>30.345664707991951</v>
      </c>
      <c r="O26" s="167" t="s">
        <v>84</v>
      </c>
      <c r="P26" s="169">
        <v>28.966316312174129</v>
      </c>
      <c r="Q26" s="167" t="s">
        <v>84</v>
      </c>
      <c r="R26" s="169">
        <v>27.862837595519881</v>
      </c>
      <c r="S26" s="167" t="s">
        <v>84</v>
      </c>
      <c r="T26" s="169">
        <v>27.311098237192748</v>
      </c>
      <c r="U26" s="167" t="s">
        <v>84</v>
      </c>
      <c r="V26" s="169">
        <v>25.931749841374931</v>
      </c>
      <c r="W26" s="167" t="s">
        <v>84</v>
      </c>
      <c r="X26" s="169">
        <v>20.966095616430799</v>
      </c>
      <c r="Y26" s="167" t="s">
        <v>84</v>
      </c>
      <c r="Z26" s="169">
        <v>22.34544401224861</v>
      </c>
      <c r="AA26" s="167" t="s">
        <v>84</v>
      </c>
      <c r="AB26" s="169">
        <v>23.173053049739298</v>
      </c>
      <c r="AC26" s="167" t="s">
        <v>84</v>
      </c>
      <c r="AD26" s="169">
        <v>27.586967916356311</v>
      </c>
      <c r="AE26" s="167" t="s">
        <v>84</v>
      </c>
      <c r="AF26" s="169">
        <v>21.517834974757921</v>
      </c>
      <c r="AG26" s="169"/>
      <c r="AH26" s="169">
        <v>19.310877541449418</v>
      </c>
      <c r="AI26" s="169"/>
      <c r="AJ26" s="169">
        <v>19.310877541449418</v>
      </c>
      <c r="AK26" s="169"/>
      <c r="AL26" s="169">
        <v>19.035007862285859</v>
      </c>
      <c r="AM26" s="169"/>
      <c r="AN26" s="169">
        <v>19.035007862285859</v>
      </c>
      <c r="AO26" s="169"/>
      <c r="AP26" s="169">
        <v>18.759138183122289</v>
      </c>
      <c r="AQ26" s="169"/>
      <c r="AR26" s="169">
        <v>18.759138183122289</v>
      </c>
      <c r="AS26" s="169"/>
      <c r="AT26" s="169">
        <v>18.759138183122289</v>
      </c>
      <c r="AU26" s="169"/>
      <c r="AV26" s="169">
        <v>18.759138183122289</v>
      </c>
      <c r="AW26" s="169"/>
      <c r="AX26" s="169">
        <v>18.759138183122289</v>
      </c>
      <c r="AY26" s="169"/>
      <c r="AZ26" s="169">
        <v>18.759138183122289</v>
      </c>
      <c r="BA26" s="169"/>
      <c r="BC26" s="24" t="str">
        <f t="shared" si="0"/>
        <v>WSHOUT5_05_G_PR24</v>
      </c>
    </row>
    <row r="27" spans="1:55">
      <c r="A27" s="5" t="s">
        <v>110</v>
      </c>
      <c r="B27" s="5" t="s">
        <v>97</v>
      </c>
      <c r="C27" s="5" t="s">
        <v>98</v>
      </c>
      <c r="D27" s="5" t="s">
        <v>83</v>
      </c>
      <c r="E27" s="5" t="s">
        <v>74</v>
      </c>
      <c r="F27" s="167" t="s">
        <v>84</v>
      </c>
      <c r="G27" s="167" t="s">
        <v>84</v>
      </c>
      <c r="H27" s="167" t="s">
        <v>84</v>
      </c>
      <c r="I27" s="167" t="s">
        <v>84</v>
      </c>
      <c r="J27" s="167" t="s">
        <v>84</v>
      </c>
      <c r="K27" s="167" t="s">
        <v>84</v>
      </c>
      <c r="L27" s="167" t="s">
        <v>84</v>
      </c>
      <c r="M27" s="167" t="s">
        <v>84</v>
      </c>
      <c r="N27" s="167" t="s">
        <v>84</v>
      </c>
      <c r="O27" s="167" t="s">
        <v>84</v>
      </c>
      <c r="P27" s="168">
        <v>93</v>
      </c>
      <c r="Q27" s="167" t="s">
        <v>84</v>
      </c>
      <c r="R27" s="168">
        <v>45</v>
      </c>
      <c r="S27" s="167" t="s">
        <v>84</v>
      </c>
      <c r="T27" s="168">
        <v>39</v>
      </c>
      <c r="U27" s="167" t="s">
        <v>84</v>
      </c>
      <c r="V27" s="168">
        <v>53</v>
      </c>
      <c r="W27" s="167" t="s">
        <v>84</v>
      </c>
      <c r="X27" s="168">
        <v>67</v>
      </c>
      <c r="Y27" s="167" t="s">
        <v>84</v>
      </c>
      <c r="Z27" s="168">
        <v>58</v>
      </c>
      <c r="AA27" s="167" t="s">
        <v>84</v>
      </c>
      <c r="AB27" s="168">
        <v>75</v>
      </c>
      <c r="AC27" s="167" t="s">
        <v>84</v>
      </c>
      <c r="AD27" s="168">
        <v>47</v>
      </c>
      <c r="AE27" s="167" t="s">
        <v>84</v>
      </c>
      <c r="AF27" s="168">
        <v>61</v>
      </c>
      <c r="AG27" s="168"/>
      <c r="AH27" s="168">
        <v>61</v>
      </c>
      <c r="AI27" s="168"/>
      <c r="AJ27" s="168">
        <v>61</v>
      </c>
      <c r="AK27" s="168"/>
      <c r="AL27" s="168">
        <v>61</v>
      </c>
      <c r="AM27" s="168"/>
      <c r="AN27" s="168">
        <v>61</v>
      </c>
      <c r="AO27" s="168"/>
      <c r="AP27" s="168">
        <v>61</v>
      </c>
      <c r="AQ27" s="168"/>
      <c r="AR27" s="168">
        <v>61</v>
      </c>
      <c r="AS27" s="168"/>
      <c r="AT27" s="168">
        <v>61</v>
      </c>
      <c r="AU27" s="168"/>
      <c r="AV27" s="168">
        <v>61</v>
      </c>
      <c r="AW27" s="168"/>
      <c r="AX27" s="168">
        <v>61</v>
      </c>
      <c r="AY27" s="168"/>
      <c r="AZ27" s="168">
        <v>61</v>
      </c>
      <c r="BA27" s="168"/>
      <c r="BC27" s="24" t="str">
        <f t="shared" si="0"/>
        <v>WSHOUT5_05_H_PR24</v>
      </c>
    </row>
    <row r="28" spans="1:55">
      <c r="A28" s="5" t="s">
        <v>110</v>
      </c>
      <c r="B28" s="5" t="s">
        <v>99</v>
      </c>
      <c r="C28" s="5" t="s">
        <v>100</v>
      </c>
      <c r="D28" s="5" t="s">
        <v>83</v>
      </c>
      <c r="E28" s="5" t="s">
        <v>74</v>
      </c>
      <c r="F28" s="169">
        <v>0</v>
      </c>
      <c r="G28" s="167" t="s">
        <v>84</v>
      </c>
      <c r="H28" s="169">
        <v>0</v>
      </c>
      <c r="I28" s="167" t="s">
        <v>84</v>
      </c>
      <c r="J28" s="169">
        <v>0</v>
      </c>
      <c r="K28" s="167" t="s">
        <v>84</v>
      </c>
      <c r="L28" s="169">
        <v>0</v>
      </c>
      <c r="M28" s="167" t="s">
        <v>84</v>
      </c>
      <c r="N28" s="169">
        <v>0</v>
      </c>
      <c r="O28" s="167" t="s">
        <v>84</v>
      </c>
      <c r="P28" s="169">
        <v>25.655880162211371</v>
      </c>
      <c r="Q28" s="167" t="s">
        <v>84</v>
      </c>
      <c r="R28" s="169">
        <v>12.41413556236034</v>
      </c>
      <c r="S28" s="167" t="s">
        <v>84</v>
      </c>
      <c r="T28" s="169">
        <v>10.758917487378961</v>
      </c>
      <c r="U28" s="167" t="s">
        <v>84</v>
      </c>
      <c r="V28" s="169">
        <v>14.62109299566885</v>
      </c>
      <c r="W28" s="167" t="s">
        <v>84</v>
      </c>
      <c r="X28" s="169">
        <v>18.48326850395873</v>
      </c>
      <c r="Y28" s="167" t="s">
        <v>84</v>
      </c>
      <c r="Z28" s="169">
        <v>16.00044139148666</v>
      </c>
      <c r="AA28" s="167" t="s">
        <v>84</v>
      </c>
      <c r="AB28" s="169">
        <v>20.690225937267229</v>
      </c>
      <c r="AC28" s="167" t="s">
        <v>84</v>
      </c>
      <c r="AD28" s="169">
        <v>12.965874920687471</v>
      </c>
      <c r="AE28" s="167" t="s">
        <v>84</v>
      </c>
      <c r="AF28" s="169">
        <v>16.828050428977349</v>
      </c>
      <c r="AG28" s="169"/>
      <c r="AH28" s="169">
        <v>16.828050428977349</v>
      </c>
      <c r="AI28" s="169"/>
      <c r="AJ28" s="169">
        <v>16.828050428977349</v>
      </c>
      <c r="AK28" s="169"/>
      <c r="AL28" s="169">
        <v>16.828050428977349</v>
      </c>
      <c r="AM28" s="169"/>
      <c r="AN28" s="169">
        <v>16.828050428977349</v>
      </c>
      <c r="AO28" s="169"/>
      <c r="AP28" s="169">
        <v>16.828050428977349</v>
      </c>
      <c r="AQ28" s="169"/>
      <c r="AR28" s="169">
        <v>16.828050428977349</v>
      </c>
      <c r="AS28" s="169"/>
      <c r="AT28" s="169">
        <v>16.828050428977349</v>
      </c>
      <c r="AU28" s="169"/>
      <c r="AV28" s="169">
        <v>16.828050428977349</v>
      </c>
      <c r="AW28" s="169"/>
      <c r="AX28" s="169">
        <v>16.828050428977349</v>
      </c>
      <c r="AY28" s="169"/>
      <c r="AZ28" s="169">
        <v>16.828050428977349</v>
      </c>
      <c r="BA28" s="169"/>
      <c r="BC28" s="24" t="str">
        <f t="shared" si="0"/>
        <v>WSHOUT5_05_I_PR24</v>
      </c>
    </row>
    <row r="29" spans="1:55">
      <c r="A29" s="5" t="s">
        <v>110</v>
      </c>
      <c r="B29" s="5" t="s">
        <v>101</v>
      </c>
      <c r="C29" s="5" t="s">
        <v>102</v>
      </c>
      <c r="D29" s="5" t="s">
        <v>103</v>
      </c>
      <c r="E29" s="5" t="s">
        <v>74</v>
      </c>
      <c r="F29" s="167" t="s">
        <v>84</v>
      </c>
      <c r="G29" s="169">
        <v>18593.599999999999</v>
      </c>
      <c r="H29" s="167" t="s">
        <v>84</v>
      </c>
      <c r="I29" s="169">
        <v>18665.2</v>
      </c>
      <c r="J29" s="167" t="s">
        <v>84</v>
      </c>
      <c r="K29" s="169">
        <v>18751.309999999899</v>
      </c>
      <c r="L29" s="167" t="s">
        <v>84</v>
      </c>
      <c r="M29" s="169">
        <v>18812</v>
      </c>
      <c r="N29" s="167" t="s">
        <v>84</v>
      </c>
      <c r="O29" s="169">
        <v>18875.2</v>
      </c>
      <c r="P29" s="167" t="s">
        <v>84</v>
      </c>
      <c r="Q29" s="169">
        <v>18943.5</v>
      </c>
      <c r="R29" s="167" t="s">
        <v>84</v>
      </c>
      <c r="S29" s="169">
        <v>19085</v>
      </c>
      <c r="T29" s="167" t="s">
        <v>84</v>
      </c>
      <c r="U29" s="169">
        <v>19279</v>
      </c>
      <c r="V29" s="167" t="s">
        <v>84</v>
      </c>
      <c r="W29" s="169">
        <v>19455</v>
      </c>
      <c r="X29" s="167" t="s">
        <v>84</v>
      </c>
      <c r="Y29" s="169">
        <v>19607</v>
      </c>
      <c r="Z29" s="167" t="s">
        <v>84</v>
      </c>
      <c r="AA29" s="169">
        <v>19784</v>
      </c>
      <c r="AB29" s="169">
        <v>19950</v>
      </c>
      <c r="AC29" s="169">
        <v>19950</v>
      </c>
      <c r="AD29" s="169">
        <v>20144</v>
      </c>
      <c r="AE29" s="169">
        <v>20144</v>
      </c>
      <c r="AF29" s="169">
        <v>20310</v>
      </c>
      <c r="AG29" s="169"/>
      <c r="AH29" s="169">
        <v>20378</v>
      </c>
      <c r="AI29" s="169"/>
      <c r="AJ29" s="169">
        <v>20450</v>
      </c>
      <c r="AK29" s="169"/>
      <c r="AL29" s="169">
        <v>20522</v>
      </c>
      <c r="AM29" s="169"/>
      <c r="AN29" s="169">
        <v>20599</v>
      </c>
      <c r="AO29" s="169"/>
      <c r="AP29" s="169">
        <v>20670</v>
      </c>
      <c r="AQ29" s="169"/>
      <c r="AR29" s="167" t="s">
        <v>84</v>
      </c>
      <c r="AS29" s="167"/>
      <c r="AT29" s="167" t="s">
        <v>84</v>
      </c>
      <c r="AU29" s="167"/>
      <c r="AV29" s="167" t="s">
        <v>84</v>
      </c>
      <c r="AW29" s="167"/>
      <c r="AX29" s="167" t="s">
        <v>84</v>
      </c>
      <c r="AY29" s="167"/>
      <c r="AZ29" s="167" t="s">
        <v>84</v>
      </c>
      <c r="BA29" s="167"/>
      <c r="BC29" s="24" t="str">
        <f t="shared" si="0"/>
        <v>WSHBN13535_21</v>
      </c>
    </row>
    <row r="30" spans="1:55">
      <c r="A30" s="5" t="s">
        <v>110</v>
      </c>
      <c r="B30" s="5" t="s">
        <v>104</v>
      </c>
      <c r="C30" s="5" t="s">
        <v>105</v>
      </c>
      <c r="D30" s="5" t="s">
        <v>103</v>
      </c>
      <c r="E30" s="5" t="s">
        <v>74</v>
      </c>
      <c r="F30" s="167" t="s">
        <v>84</v>
      </c>
      <c r="G30" s="168">
        <v>17175</v>
      </c>
      <c r="H30" s="167" t="s">
        <v>84</v>
      </c>
      <c r="I30" s="168">
        <v>17175</v>
      </c>
      <c r="J30" s="167" t="s">
        <v>84</v>
      </c>
      <c r="K30" s="168">
        <v>17175</v>
      </c>
      <c r="L30" s="167" t="s">
        <v>84</v>
      </c>
      <c r="M30" s="168">
        <v>17175</v>
      </c>
      <c r="N30" s="167" t="s">
        <v>84</v>
      </c>
      <c r="O30" s="168">
        <v>17175</v>
      </c>
      <c r="P30" s="167" t="s">
        <v>84</v>
      </c>
      <c r="Q30" s="168">
        <v>17175</v>
      </c>
      <c r="R30" s="167" t="s">
        <v>84</v>
      </c>
      <c r="S30" s="168">
        <v>17175</v>
      </c>
      <c r="T30" s="167" t="s">
        <v>84</v>
      </c>
      <c r="U30" s="168">
        <v>17175</v>
      </c>
      <c r="V30" s="167" t="s">
        <v>84</v>
      </c>
      <c r="W30" s="168">
        <v>17175</v>
      </c>
      <c r="X30" s="167" t="s">
        <v>84</v>
      </c>
      <c r="Y30" s="168">
        <v>17175</v>
      </c>
      <c r="Z30" s="167" t="s">
        <v>84</v>
      </c>
      <c r="AA30" s="168">
        <v>17175</v>
      </c>
      <c r="AB30" s="168">
        <v>17247</v>
      </c>
      <c r="AC30" s="168">
        <v>17175</v>
      </c>
      <c r="AD30" s="168">
        <v>17248</v>
      </c>
      <c r="AE30" s="168">
        <v>17248</v>
      </c>
      <c r="AF30" s="168">
        <v>17248</v>
      </c>
      <c r="AG30" s="168"/>
      <c r="AH30" s="168">
        <v>17248</v>
      </c>
      <c r="AI30" s="168"/>
      <c r="AJ30" s="168">
        <v>17248</v>
      </c>
      <c r="AK30" s="168"/>
      <c r="AL30" s="168">
        <v>17248</v>
      </c>
      <c r="AM30" s="168"/>
      <c r="AN30" s="168">
        <v>17248</v>
      </c>
      <c r="AO30" s="168"/>
      <c r="AP30" s="168">
        <v>17248</v>
      </c>
      <c r="AQ30" s="168"/>
      <c r="AR30" s="167" t="s">
        <v>84</v>
      </c>
      <c r="AS30" s="167"/>
      <c r="AT30" s="167" t="s">
        <v>84</v>
      </c>
      <c r="AU30" s="167"/>
      <c r="AV30" s="167" t="s">
        <v>84</v>
      </c>
      <c r="AW30" s="167"/>
      <c r="AX30" s="167" t="s">
        <v>84</v>
      </c>
      <c r="AY30" s="167"/>
      <c r="AZ30" s="167" t="s">
        <v>84</v>
      </c>
      <c r="BA30" s="167"/>
      <c r="BC30" s="24" t="str">
        <f t="shared" si="0"/>
        <v>WSHBN13528</v>
      </c>
    </row>
    <row r="31" spans="1:55">
      <c r="A31" s="5" t="s">
        <v>110</v>
      </c>
      <c r="B31" s="5" t="s">
        <v>106</v>
      </c>
      <c r="C31" s="5" t="s">
        <v>107</v>
      </c>
      <c r="D31" s="5" t="s">
        <v>83</v>
      </c>
      <c r="E31" s="5" t="s">
        <v>74</v>
      </c>
      <c r="F31" s="168">
        <v>239</v>
      </c>
      <c r="G31" s="167" t="s">
        <v>84</v>
      </c>
      <c r="H31" s="168">
        <v>210</v>
      </c>
      <c r="I31" s="167" t="s">
        <v>84</v>
      </c>
      <c r="J31" s="168">
        <v>140</v>
      </c>
      <c r="K31" s="167" t="s">
        <v>84</v>
      </c>
      <c r="L31" s="168">
        <v>119</v>
      </c>
      <c r="M31" s="167" t="s">
        <v>84</v>
      </c>
      <c r="N31" s="168">
        <v>112</v>
      </c>
      <c r="O31" s="167" t="s">
        <v>84</v>
      </c>
      <c r="P31" s="168">
        <v>107</v>
      </c>
      <c r="Q31" s="167" t="s">
        <v>84</v>
      </c>
      <c r="R31" s="168">
        <v>103</v>
      </c>
      <c r="S31" s="167" t="s">
        <v>84</v>
      </c>
      <c r="T31" s="168">
        <v>102</v>
      </c>
      <c r="U31" s="167" t="s">
        <v>84</v>
      </c>
      <c r="V31" s="168">
        <v>94</v>
      </c>
      <c r="W31" s="167" t="s">
        <v>84</v>
      </c>
      <c r="X31" s="168">
        <v>77</v>
      </c>
      <c r="Y31" s="167" t="s">
        <v>84</v>
      </c>
      <c r="Z31" s="168">
        <v>83</v>
      </c>
      <c r="AA31" s="167" t="s">
        <v>84</v>
      </c>
      <c r="AB31" s="168">
        <v>89</v>
      </c>
      <c r="AC31" s="167" t="s">
        <v>84</v>
      </c>
      <c r="AD31" s="168">
        <v>107</v>
      </c>
      <c r="AE31" s="167" t="s">
        <v>84</v>
      </c>
      <c r="AF31" s="168">
        <v>78</v>
      </c>
      <c r="AG31" s="168"/>
      <c r="AH31" s="168">
        <v>70</v>
      </c>
      <c r="AI31" s="168"/>
      <c r="AJ31" s="168">
        <v>70</v>
      </c>
      <c r="AK31" s="168"/>
      <c r="AL31" s="168">
        <v>69</v>
      </c>
      <c r="AM31" s="168"/>
      <c r="AN31" s="168">
        <v>69</v>
      </c>
      <c r="AO31" s="168"/>
      <c r="AP31" s="168">
        <v>68</v>
      </c>
      <c r="AQ31" s="168"/>
      <c r="AR31" s="168">
        <v>68</v>
      </c>
      <c r="AS31" s="168"/>
      <c r="AT31" s="168">
        <v>68</v>
      </c>
      <c r="AU31" s="168"/>
      <c r="AV31" s="168">
        <v>68</v>
      </c>
      <c r="AW31" s="168"/>
      <c r="AX31" s="168">
        <v>68</v>
      </c>
      <c r="AY31" s="168"/>
      <c r="AZ31" s="168">
        <v>68</v>
      </c>
      <c r="BA31" s="168"/>
      <c r="BC31" s="24" t="str">
        <f t="shared" si="0"/>
        <v>WSHC_OUT5_05_J_PR24_COMPANY</v>
      </c>
    </row>
    <row r="32" spans="1:55">
      <c r="A32" s="5" t="s">
        <v>110</v>
      </c>
      <c r="B32" s="5" t="s">
        <v>108</v>
      </c>
      <c r="C32" s="5" t="s">
        <v>109</v>
      </c>
      <c r="D32" s="5" t="s">
        <v>83</v>
      </c>
      <c r="E32" s="5" t="s">
        <v>74</v>
      </c>
      <c r="F32" s="168">
        <v>239</v>
      </c>
      <c r="G32" s="167" t="s">
        <v>84</v>
      </c>
      <c r="H32" s="168">
        <v>210</v>
      </c>
      <c r="I32" s="167" t="s">
        <v>84</v>
      </c>
      <c r="J32" s="168">
        <v>140</v>
      </c>
      <c r="K32" s="167" t="s">
        <v>84</v>
      </c>
      <c r="L32" s="168">
        <v>119</v>
      </c>
      <c r="M32" s="167" t="s">
        <v>84</v>
      </c>
      <c r="N32" s="168">
        <v>112</v>
      </c>
      <c r="O32" s="167" t="s">
        <v>84</v>
      </c>
      <c r="P32" s="168">
        <v>107</v>
      </c>
      <c r="Q32" s="167" t="s">
        <v>84</v>
      </c>
      <c r="R32" s="168">
        <v>103</v>
      </c>
      <c r="S32" s="167" t="s">
        <v>84</v>
      </c>
      <c r="T32" s="168">
        <v>102</v>
      </c>
      <c r="U32" s="167" t="s">
        <v>84</v>
      </c>
      <c r="V32" s="168">
        <v>94</v>
      </c>
      <c r="W32" s="167" t="s">
        <v>84</v>
      </c>
      <c r="X32" s="168">
        <v>77</v>
      </c>
      <c r="Y32" s="167" t="s">
        <v>84</v>
      </c>
      <c r="Z32" s="168">
        <v>83</v>
      </c>
      <c r="AA32" s="167" t="s">
        <v>84</v>
      </c>
      <c r="AB32" s="168">
        <v>89</v>
      </c>
      <c r="AC32" s="167" t="s">
        <v>84</v>
      </c>
      <c r="AD32" s="168">
        <v>107</v>
      </c>
      <c r="AE32" s="167" t="s">
        <v>84</v>
      </c>
      <c r="AF32" s="168">
        <v>78</v>
      </c>
      <c r="AG32" s="168"/>
      <c r="AH32" s="168">
        <v>70</v>
      </c>
      <c r="AI32" s="168"/>
      <c r="AJ32" s="168">
        <v>70</v>
      </c>
      <c r="AK32" s="168"/>
      <c r="AL32" s="168">
        <v>69</v>
      </c>
      <c r="AM32" s="168"/>
      <c r="AN32" s="168">
        <v>69</v>
      </c>
      <c r="AO32" s="168"/>
      <c r="AP32" s="168">
        <v>68</v>
      </c>
      <c r="AQ32" s="168"/>
      <c r="AR32" s="168">
        <v>68</v>
      </c>
      <c r="AS32" s="168"/>
      <c r="AT32" s="168">
        <v>68</v>
      </c>
      <c r="AU32" s="168"/>
      <c r="AV32" s="168">
        <v>68</v>
      </c>
      <c r="AW32" s="168"/>
      <c r="AX32" s="168">
        <v>68</v>
      </c>
      <c r="AY32" s="168"/>
      <c r="AZ32" s="168">
        <v>68</v>
      </c>
      <c r="BA32" s="168"/>
      <c r="BC32" s="24" t="str">
        <f t="shared" si="0"/>
        <v>WSHC_OUT5_05_J_PR24_OFWAT</v>
      </c>
    </row>
    <row r="33" spans="1:55">
      <c r="A33" s="5" t="s">
        <v>111</v>
      </c>
      <c r="B33" s="5" t="s">
        <v>81</v>
      </c>
      <c r="C33" s="5" t="s">
        <v>82</v>
      </c>
      <c r="D33" s="5" t="s">
        <v>83</v>
      </c>
      <c r="E33" s="5" t="s">
        <v>74</v>
      </c>
      <c r="F33" s="166">
        <v>239.04382470119521</v>
      </c>
      <c r="G33" s="167" t="s">
        <v>84</v>
      </c>
      <c r="H33" s="166">
        <v>59.760956175298801</v>
      </c>
      <c r="I33" s="167" t="s">
        <v>84</v>
      </c>
      <c r="J33" s="166">
        <v>159.36254980079681</v>
      </c>
      <c r="K33" s="167" t="s">
        <v>84</v>
      </c>
      <c r="L33" s="166">
        <v>318.72509960159363</v>
      </c>
      <c r="M33" s="167" t="s">
        <v>84</v>
      </c>
      <c r="N33" s="166">
        <v>179.28286852589642</v>
      </c>
      <c r="O33" s="167" t="s">
        <v>84</v>
      </c>
      <c r="P33" s="166">
        <v>159.36254980079681</v>
      </c>
      <c r="Q33" s="167" t="s">
        <v>84</v>
      </c>
      <c r="R33" s="166">
        <v>119.5219123505976</v>
      </c>
      <c r="S33" s="167" t="s">
        <v>84</v>
      </c>
      <c r="T33" s="166">
        <v>79.681274900398407</v>
      </c>
      <c r="U33" s="167" t="s">
        <v>84</v>
      </c>
      <c r="V33" s="166">
        <v>39.840637450199203</v>
      </c>
      <c r="W33" s="167" t="s">
        <v>84</v>
      </c>
      <c r="X33" s="166">
        <v>99.601593625498012</v>
      </c>
      <c r="Y33" s="167" t="s">
        <v>84</v>
      </c>
      <c r="Z33" s="166">
        <v>39.840637450199203</v>
      </c>
      <c r="AA33" s="167" t="s">
        <v>84</v>
      </c>
      <c r="AB33" s="166">
        <v>39.840637450199203</v>
      </c>
      <c r="AC33" s="167" t="s">
        <v>84</v>
      </c>
      <c r="AD33" s="166">
        <v>19.920318725099602</v>
      </c>
      <c r="AE33" s="167" t="s">
        <v>84</v>
      </c>
      <c r="AF33" s="166">
        <v>39.840637450199203</v>
      </c>
      <c r="AG33" s="166"/>
      <c r="AH33" s="166">
        <v>79.681274900398407</v>
      </c>
      <c r="AI33" s="166"/>
      <c r="AJ33" s="166">
        <v>79.681274900398407</v>
      </c>
      <c r="AK33" s="166"/>
      <c r="AL33" s="166">
        <v>79.681274900398407</v>
      </c>
      <c r="AM33" s="166"/>
      <c r="AN33" s="166">
        <v>79.681274900398407</v>
      </c>
      <c r="AO33" s="166"/>
      <c r="AP33" s="166">
        <v>79.681274900398407</v>
      </c>
      <c r="AQ33" s="166"/>
      <c r="AR33" s="166">
        <v>99.601593625498012</v>
      </c>
      <c r="AS33" s="166"/>
      <c r="AT33" s="166">
        <v>99.601593625498012</v>
      </c>
      <c r="AU33" s="166"/>
      <c r="AV33" s="166">
        <v>99.601593625498012</v>
      </c>
      <c r="AW33" s="166"/>
      <c r="AX33" s="166">
        <v>99.601593625498012</v>
      </c>
      <c r="AY33" s="166"/>
      <c r="AZ33" s="166">
        <v>99.601593625498012</v>
      </c>
      <c r="BA33" s="166"/>
      <c r="BC33" s="24" t="str">
        <f t="shared" si="0"/>
        <v>HDDOUT5_05_PR24</v>
      </c>
    </row>
    <row r="34" spans="1:55">
      <c r="A34" s="5" t="s">
        <v>111</v>
      </c>
      <c r="B34" s="5" t="s">
        <v>85</v>
      </c>
      <c r="C34" s="5" t="s">
        <v>86</v>
      </c>
      <c r="D34" s="5" t="s">
        <v>83</v>
      </c>
      <c r="E34" s="5" t="s">
        <v>74</v>
      </c>
      <c r="F34" s="168">
        <v>0</v>
      </c>
      <c r="G34" s="167" t="s">
        <v>84</v>
      </c>
      <c r="H34" s="168">
        <v>0</v>
      </c>
      <c r="I34" s="167" t="s">
        <v>84</v>
      </c>
      <c r="J34" s="168">
        <v>0</v>
      </c>
      <c r="K34" s="167" t="s">
        <v>84</v>
      </c>
      <c r="L34" s="168">
        <v>0</v>
      </c>
      <c r="M34" s="167" t="s">
        <v>84</v>
      </c>
      <c r="N34" s="168">
        <v>0</v>
      </c>
      <c r="O34" s="167" t="s">
        <v>84</v>
      </c>
      <c r="P34" s="168">
        <v>0</v>
      </c>
      <c r="Q34" s="167" t="s">
        <v>84</v>
      </c>
      <c r="R34" s="168">
        <v>0</v>
      </c>
      <c r="S34" s="167" t="s">
        <v>84</v>
      </c>
      <c r="T34" s="168">
        <v>0</v>
      </c>
      <c r="U34" s="167" t="s">
        <v>84</v>
      </c>
      <c r="V34" s="168">
        <v>0</v>
      </c>
      <c r="W34" s="167" t="s">
        <v>84</v>
      </c>
      <c r="X34" s="168">
        <v>0</v>
      </c>
      <c r="Y34" s="167" t="s">
        <v>84</v>
      </c>
      <c r="Z34" s="168">
        <v>0</v>
      </c>
      <c r="AA34" s="167" t="s">
        <v>84</v>
      </c>
      <c r="AB34" s="168">
        <v>0</v>
      </c>
      <c r="AC34" s="167" t="s">
        <v>84</v>
      </c>
      <c r="AD34" s="168">
        <v>0</v>
      </c>
      <c r="AE34" s="167" t="s">
        <v>84</v>
      </c>
      <c r="AF34" s="168">
        <v>0</v>
      </c>
      <c r="AG34" s="168"/>
      <c r="AH34" s="168">
        <v>0</v>
      </c>
      <c r="AI34" s="168"/>
      <c r="AJ34" s="168">
        <v>0</v>
      </c>
      <c r="AK34" s="168"/>
      <c r="AL34" s="168">
        <v>0</v>
      </c>
      <c r="AM34" s="168"/>
      <c r="AN34" s="168">
        <v>0</v>
      </c>
      <c r="AO34" s="168"/>
      <c r="AP34" s="168">
        <v>0</v>
      </c>
      <c r="AQ34" s="168"/>
      <c r="AR34" s="168">
        <v>0</v>
      </c>
      <c r="AS34" s="168"/>
      <c r="AT34" s="168">
        <v>0</v>
      </c>
      <c r="AU34" s="168"/>
      <c r="AV34" s="168">
        <v>0</v>
      </c>
      <c r="AW34" s="168"/>
      <c r="AX34" s="168">
        <v>0</v>
      </c>
      <c r="AY34" s="168"/>
      <c r="AZ34" s="168">
        <v>0</v>
      </c>
      <c r="BA34" s="168"/>
      <c r="BC34" s="24" t="str">
        <f t="shared" si="0"/>
        <v>HDDOUT5_05_B_PR24</v>
      </c>
    </row>
    <row r="35" spans="1:55">
      <c r="A35" s="5" t="s">
        <v>111</v>
      </c>
      <c r="B35" s="5" t="s">
        <v>87</v>
      </c>
      <c r="C35" s="5" t="s">
        <v>88</v>
      </c>
      <c r="D35" s="5" t="s">
        <v>83</v>
      </c>
      <c r="E35" s="5" t="s">
        <v>74</v>
      </c>
      <c r="F35" s="169">
        <v>0</v>
      </c>
      <c r="G35" s="167" t="s">
        <v>84</v>
      </c>
      <c r="H35" s="169">
        <v>0</v>
      </c>
      <c r="I35" s="167" t="s">
        <v>84</v>
      </c>
      <c r="J35" s="169">
        <v>0</v>
      </c>
      <c r="K35" s="167" t="s">
        <v>84</v>
      </c>
      <c r="L35" s="169">
        <v>0</v>
      </c>
      <c r="M35" s="167" t="s">
        <v>84</v>
      </c>
      <c r="N35" s="169">
        <v>0</v>
      </c>
      <c r="O35" s="167" t="s">
        <v>84</v>
      </c>
      <c r="P35" s="169">
        <v>0</v>
      </c>
      <c r="Q35" s="167" t="s">
        <v>84</v>
      </c>
      <c r="R35" s="169">
        <v>0</v>
      </c>
      <c r="S35" s="167" t="s">
        <v>84</v>
      </c>
      <c r="T35" s="169">
        <v>0</v>
      </c>
      <c r="U35" s="167" t="s">
        <v>84</v>
      </c>
      <c r="V35" s="169">
        <v>0</v>
      </c>
      <c r="W35" s="167" t="s">
        <v>84</v>
      </c>
      <c r="X35" s="169">
        <v>0</v>
      </c>
      <c r="Y35" s="167" t="s">
        <v>84</v>
      </c>
      <c r="Z35" s="169">
        <v>0</v>
      </c>
      <c r="AA35" s="167" t="s">
        <v>84</v>
      </c>
      <c r="AB35" s="169">
        <v>0</v>
      </c>
      <c r="AC35" s="167" t="s">
        <v>84</v>
      </c>
      <c r="AD35" s="169">
        <v>0</v>
      </c>
      <c r="AE35" s="167" t="s">
        <v>84</v>
      </c>
      <c r="AF35" s="169">
        <v>0</v>
      </c>
      <c r="AG35" s="169"/>
      <c r="AH35" s="169">
        <v>0</v>
      </c>
      <c r="AI35" s="169"/>
      <c r="AJ35" s="169">
        <v>0</v>
      </c>
      <c r="AK35" s="169"/>
      <c r="AL35" s="169">
        <v>0</v>
      </c>
      <c r="AM35" s="169"/>
      <c r="AN35" s="169">
        <v>0</v>
      </c>
      <c r="AO35" s="169"/>
      <c r="AP35" s="169">
        <v>0</v>
      </c>
      <c r="AQ35" s="169"/>
      <c r="AR35" s="169">
        <v>0</v>
      </c>
      <c r="AS35" s="169"/>
      <c r="AT35" s="169">
        <v>0</v>
      </c>
      <c r="AU35" s="169"/>
      <c r="AV35" s="169">
        <v>0</v>
      </c>
      <c r="AW35" s="169"/>
      <c r="AX35" s="169">
        <v>0</v>
      </c>
      <c r="AY35" s="169"/>
      <c r="AZ35" s="169">
        <v>0</v>
      </c>
      <c r="BA35" s="169"/>
      <c r="BC35" s="24" t="str">
        <f t="shared" si="0"/>
        <v>HDDOUT5_05_C_PR24</v>
      </c>
    </row>
    <row r="36" spans="1:55">
      <c r="A36" s="5" t="s">
        <v>111</v>
      </c>
      <c r="B36" s="5" t="s">
        <v>89</v>
      </c>
      <c r="C36" s="5" t="s">
        <v>90</v>
      </c>
      <c r="D36" s="5" t="s">
        <v>83</v>
      </c>
      <c r="E36" s="5" t="s">
        <v>74</v>
      </c>
      <c r="F36" s="168">
        <v>0</v>
      </c>
      <c r="G36" s="167" t="s">
        <v>84</v>
      </c>
      <c r="H36" s="168">
        <v>0</v>
      </c>
      <c r="I36" s="167" t="s">
        <v>84</v>
      </c>
      <c r="J36" s="168">
        <v>0</v>
      </c>
      <c r="K36" s="167" t="s">
        <v>84</v>
      </c>
      <c r="L36" s="168">
        <v>0</v>
      </c>
      <c r="M36" s="167" t="s">
        <v>84</v>
      </c>
      <c r="N36" s="168">
        <v>0</v>
      </c>
      <c r="O36" s="167" t="s">
        <v>84</v>
      </c>
      <c r="P36" s="168">
        <v>0</v>
      </c>
      <c r="Q36" s="167" t="s">
        <v>84</v>
      </c>
      <c r="R36" s="168">
        <v>0</v>
      </c>
      <c r="S36" s="167" t="s">
        <v>84</v>
      </c>
      <c r="T36" s="168">
        <v>0</v>
      </c>
      <c r="U36" s="167" t="s">
        <v>84</v>
      </c>
      <c r="V36" s="168">
        <v>0</v>
      </c>
      <c r="W36" s="167" t="s">
        <v>84</v>
      </c>
      <c r="X36" s="168">
        <v>0</v>
      </c>
      <c r="Y36" s="167" t="s">
        <v>84</v>
      </c>
      <c r="Z36" s="168">
        <v>0</v>
      </c>
      <c r="AA36" s="167" t="s">
        <v>84</v>
      </c>
      <c r="AB36" s="168">
        <v>0</v>
      </c>
      <c r="AC36" s="167" t="s">
        <v>84</v>
      </c>
      <c r="AD36" s="168">
        <v>0</v>
      </c>
      <c r="AE36" s="167" t="s">
        <v>84</v>
      </c>
      <c r="AF36" s="168">
        <v>0</v>
      </c>
      <c r="AG36" s="168"/>
      <c r="AH36" s="168">
        <v>0</v>
      </c>
      <c r="AI36" s="168"/>
      <c r="AJ36" s="168">
        <v>0</v>
      </c>
      <c r="AK36" s="168"/>
      <c r="AL36" s="168">
        <v>0</v>
      </c>
      <c r="AM36" s="168"/>
      <c r="AN36" s="168">
        <v>0</v>
      </c>
      <c r="AO36" s="168"/>
      <c r="AP36" s="168">
        <v>0</v>
      </c>
      <c r="AQ36" s="168"/>
      <c r="AR36" s="168">
        <v>0</v>
      </c>
      <c r="AS36" s="168"/>
      <c r="AT36" s="168">
        <v>0</v>
      </c>
      <c r="AU36" s="168"/>
      <c r="AV36" s="168">
        <v>0</v>
      </c>
      <c r="AW36" s="168"/>
      <c r="AX36" s="168">
        <v>0</v>
      </c>
      <c r="AY36" s="168"/>
      <c r="AZ36" s="168">
        <v>0</v>
      </c>
      <c r="BA36" s="168"/>
      <c r="BC36" s="24" t="str">
        <f t="shared" si="0"/>
        <v>HDDOUT5_05_D_PR24</v>
      </c>
    </row>
    <row r="37" spans="1:55">
      <c r="A37" s="5" t="s">
        <v>111</v>
      </c>
      <c r="B37" s="5" t="s">
        <v>91</v>
      </c>
      <c r="C37" s="5" t="s">
        <v>92</v>
      </c>
      <c r="D37" s="5" t="s">
        <v>83</v>
      </c>
      <c r="E37" s="5" t="s">
        <v>74</v>
      </c>
      <c r="F37" s="169">
        <v>0</v>
      </c>
      <c r="G37" s="167" t="s">
        <v>84</v>
      </c>
      <c r="H37" s="169">
        <v>0</v>
      </c>
      <c r="I37" s="167" t="s">
        <v>84</v>
      </c>
      <c r="J37" s="169">
        <v>0</v>
      </c>
      <c r="K37" s="167" t="s">
        <v>84</v>
      </c>
      <c r="L37" s="169">
        <v>0</v>
      </c>
      <c r="M37" s="167" t="s">
        <v>84</v>
      </c>
      <c r="N37" s="169">
        <v>0</v>
      </c>
      <c r="O37" s="167" t="s">
        <v>84</v>
      </c>
      <c r="P37" s="169">
        <v>0</v>
      </c>
      <c r="Q37" s="167" t="s">
        <v>84</v>
      </c>
      <c r="R37" s="169">
        <v>0</v>
      </c>
      <c r="S37" s="167" t="s">
        <v>84</v>
      </c>
      <c r="T37" s="169">
        <v>0</v>
      </c>
      <c r="U37" s="167" t="s">
        <v>84</v>
      </c>
      <c r="V37" s="169">
        <v>0</v>
      </c>
      <c r="W37" s="167" t="s">
        <v>84</v>
      </c>
      <c r="X37" s="169">
        <v>0</v>
      </c>
      <c r="Y37" s="167" t="s">
        <v>84</v>
      </c>
      <c r="Z37" s="169">
        <v>0</v>
      </c>
      <c r="AA37" s="167" t="s">
        <v>84</v>
      </c>
      <c r="AB37" s="169">
        <v>0</v>
      </c>
      <c r="AC37" s="167" t="s">
        <v>84</v>
      </c>
      <c r="AD37" s="169">
        <v>0</v>
      </c>
      <c r="AE37" s="167" t="s">
        <v>84</v>
      </c>
      <c r="AF37" s="169">
        <v>0</v>
      </c>
      <c r="AG37" s="169"/>
      <c r="AH37" s="169">
        <v>0</v>
      </c>
      <c r="AI37" s="169"/>
      <c r="AJ37" s="169">
        <v>0</v>
      </c>
      <c r="AK37" s="169"/>
      <c r="AL37" s="169">
        <v>0</v>
      </c>
      <c r="AM37" s="169"/>
      <c r="AN37" s="169">
        <v>0</v>
      </c>
      <c r="AO37" s="169"/>
      <c r="AP37" s="169">
        <v>0</v>
      </c>
      <c r="AQ37" s="169"/>
      <c r="AR37" s="169">
        <v>0</v>
      </c>
      <c r="AS37" s="169"/>
      <c r="AT37" s="169">
        <v>0</v>
      </c>
      <c r="AU37" s="169"/>
      <c r="AV37" s="169">
        <v>0</v>
      </c>
      <c r="AW37" s="169"/>
      <c r="AX37" s="169">
        <v>0</v>
      </c>
      <c r="AY37" s="169"/>
      <c r="AZ37" s="169">
        <v>0</v>
      </c>
      <c r="BA37" s="169"/>
      <c r="BC37" s="24" t="str">
        <f t="shared" si="0"/>
        <v>HDDOUT5_05_E_PR24</v>
      </c>
    </row>
    <row r="38" spans="1:55">
      <c r="A38" s="5" t="s">
        <v>111</v>
      </c>
      <c r="B38" s="5" t="s">
        <v>93</v>
      </c>
      <c r="C38" s="5" t="s">
        <v>94</v>
      </c>
      <c r="D38" s="5" t="s">
        <v>83</v>
      </c>
      <c r="E38" s="5" t="s">
        <v>74</v>
      </c>
      <c r="F38" s="168">
        <v>12</v>
      </c>
      <c r="G38" s="167" t="s">
        <v>84</v>
      </c>
      <c r="H38" s="168">
        <v>3</v>
      </c>
      <c r="I38" s="167" t="s">
        <v>84</v>
      </c>
      <c r="J38" s="168">
        <v>8</v>
      </c>
      <c r="K38" s="167" t="s">
        <v>84</v>
      </c>
      <c r="L38" s="168">
        <v>16</v>
      </c>
      <c r="M38" s="167" t="s">
        <v>84</v>
      </c>
      <c r="N38" s="168">
        <v>9</v>
      </c>
      <c r="O38" s="167" t="s">
        <v>84</v>
      </c>
      <c r="P38" s="168">
        <v>8</v>
      </c>
      <c r="Q38" s="167" t="s">
        <v>84</v>
      </c>
      <c r="R38" s="168">
        <v>6</v>
      </c>
      <c r="S38" s="167" t="s">
        <v>84</v>
      </c>
      <c r="T38" s="168">
        <v>4</v>
      </c>
      <c r="U38" s="167" t="s">
        <v>84</v>
      </c>
      <c r="V38" s="168">
        <v>2</v>
      </c>
      <c r="W38" s="167" t="s">
        <v>84</v>
      </c>
      <c r="X38" s="168">
        <v>5</v>
      </c>
      <c r="Y38" s="167" t="s">
        <v>84</v>
      </c>
      <c r="Z38" s="168">
        <v>2</v>
      </c>
      <c r="AA38" s="167" t="s">
        <v>84</v>
      </c>
      <c r="AB38" s="168">
        <v>2</v>
      </c>
      <c r="AC38" s="167" t="s">
        <v>84</v>
      </c>
      <c r="AD38" s="168">
        <v>1</v>
      </c>
      <c r="AE38" s="167" t="s">
        <v>84</v>
      </c>
      <c r="AF38" s="168">
        <v>2</v>
      </c>
      <c r="AG38" s="168"/>
      <c r="AH38" s="168">
        <v>4</v>
      </c>
      <c r="AI38" s="168"/>
      <c r="AJ38" s="168">
        <v>4</v>
      </c>
      <c r="AK38" s="168"/>
      <c r="AL38" s="168">
        <v>4</v>
      </c>
      <c r="AM38" s="168"/>
      <c r="AN38" s="168">
        <v>4</v>
      </c>
      <c r="AO38" s="168"/>
      <c r="AP38" s="168">
        <v>4</v>
      </c>
      <c r="AQ38" s="168"/>
      <c r="AR38" s="168">
        <v>5</v>
      </c>
      <c r="AS38" s="168"/>
      <c r="AT38" s="168">
        <v>5</v>
      </c>
      <c r="AU38" s="168"/>
      <c r="AV38" s="168">
        <v>5</v>
      </c>
      <c r="AW38" s="168"/>
      <c r="AX38" s="168">
        <v>5</v>
      </c>
      <c r="AY38" s="168"/>
      <c r="AZ38" s="168">
        <v>5</v>
      </c>
      <c r="BA38" s="168"/>
      <c r="BC38" s="24" t="str">
        <f t="shared" si="0"/>
        <v>HDDOUT5_05_F_PR24</v>
      </c>
    </row>
    <row r="39" spans="1:55">
      <c r="A39" s="5" t="s">
        <v>111</v>
      </c>
      <c r="B39" s="5" t="s">
        <v>95</v>
      </c>
      <c r="C39" s="5" t="s">
        <v>96</v>
      </c>
      <c r="D39" s="5" t="s">
        <v>83</v>
      </c>
      <c r="E39" s="5" t="s">
        <v>74</v>
      </c>
      <c r="F39" s="169">
        <v>239.04382470119521</v>
      </c>
      <c r="G39" s="167" t="s">
        <v>84</v>
      </c>
      <c r="H39" s="169">
        <v>59.760956175298801</v>
      </c>
      <c r="I39" s="167" t="s">
        <v>84</v>
      </c>
      <c r="J39" s="169">
        <v>159.36254980079681</v>
      </c>
      <c r="K39" s="167" t="s">
        <v>84</v>
      </c>
      <c r="L39" s="169">
        <v>318.72509960159363</v>
      </c>
      <c r="M39" s="167" t="s">
        <v>84</v>
      </c>
      <c r="N39" s="169">
        <v>179.28286852589639</v>
      </c>
      <c r="O39" s="167" t="s">
        <v>84</v>
      </c>
      <c r="P39" s="169">
        <v>159.36254980079681</v>
      </c>
      <c r="Q39" s="167" t="s">
        <v>84</v>
      </c>
      <c r="R39" s="169">
        <v>119.5219123505976</v>
      </c>
      <c r="S39" s="167" t="s">
        <v>84</v>
      </c>
      <c r="T39" s="169">
        <v>79.681274900398407</v>
      </c>
      <c r="U39" s="167" t="s">
        <v>84</v>
      </c>
      <c r="V39" s="169">
        <v>39.840637450199203</v>
      </c>
      <c r="W39" s="167" t="s">
        <v>84</v>
      </c>
      <c r="X39" s="169">
        <v>99.601593625498012</v>
      </c>
      <c r="Y39" s="167" t="s">
        <v>84</v>
      </c>
      <c r="Z39" s="169">
        <v>39.840637450199203</v>
      </c>
      <c r="AA39" s="167" t="s">
        <v>84</v>
      </c>
      <c r="AB39" s="169">
        <v>39.840637450199203</v>
      </c>
      <c r="AC39" s="167" t="s">
        <v>84</v>
      </c>
      <c r="AD39" s="169">
        <v>19.920318725099602</v>
      </c>
      <c r="AE39" s="167" t="s">
        <v>84</v>
      </c>
      <c r="AF39" s="169">
        <v>39.840637450199203</v>
      </c>
      <c r="AG39" s="169"/>
      <c r="AH39" s="169">
        <v>79.681274900398407</v>
      </c>
      <c r="AI39" s="169"/>
      <c r="AJ39" s="169">
        <v>79.681274900398407</v>
      </c>
      <c r="AK39" s="169"/>
      <c r="AL39" s="169">
        <v>79.681274900398407</v>
      </c>
      <c r="AM39" s="169"/>
      <c r="AN39" s="169">
        <v>79.681274900398407</v>
      </c>
      <c r="AO39" s="169"/>
      <c r="AP39" s="169">
        <v>79.681274900398407</v>
      </c>
      <c r="AQ39" s="169"/>
      <c r="AR39" s="169">
        <v>99.601593625498012</v>
      </c>
      <c r="AS39" s="169"/>
      <c r="AT39" s="169">
        <v>99.601593625498012</v>
      </c>
      <c r="AU39" s="169"/>
      <c r="AV39" s="169">
        <v>99.601593625498012</v>
      </c>
      <c r="AW39" s="169"/>
      <c r="AX39" s="169">
        <v>99.601593625498012</v>
      </c>
      <c r="AY39" s="169"/>
      <c r="AZ39" s="169">
        <v>99.601593625498012</v>
      </c>
      <c r="BA39" s="169"/>
      <c r="BC39" s="24" t="str">
        <f t="shared" si="0"/>
        <v>HDDOUT5_05_G_PR24</v>
      </c>
    </row>
    <row r="40" spans="1:55">
      <c r="A40" s="5" t="s">
        <v>111</v>
      </c>
      <c r="B40" s="5" t="s">
        <v>97</v>
      </c>
      <c r="C40" s="5" t="s">
        <v>98</v>
      </c>
      <c r="D40" s="5" t="s">
        <v>83</v>
      </c>
      <c r="E40" s="5" t="s">
        <v>74</v>
      </c>
      <c r="F40" s="167" t="s">
        <v>84</v>
      </c>
      <c r="G40" s="167" t="s">
        <v>84</v>
      </c>
      <c r="H40" s="167" t="s">
        <v>84</v>
      </c>
      <c r="I40" s="167" t="s">
        <v>84</v>
      </c>
      <c r="J40" s="167" t="s">
        <v>84</v>
      </c>
      <c r="K40" s="167" t="s">
        <v>84</v>
      </c>
      <c r="L40" s="167" t="s">
        <v>84</v>
      </c>
      <c r="M40" s="167" t="s">
        <v>84</v>
      </c>
      <c r="N40" s="167" t="s">
        <v>84</v>
      </c>
      <c r="O40" s="167" t="s">
        <v>84</v>
      </c>
      <c r="P40" s="167" t="s">
        <v>84</v>
      </c>
      <c r="Q40" s="167" t="s">
        <v>84</v>
      </c>
      <c r="R40" s="167" t="s">
        <v>84</v>
      </c>
      <c r="S40" s="167" t="s">
        <v>84</v>
      </c>
      <c r="T40" s="168">
        <v>5</v>
      </c>
      <c r="U40" s="167" t="s">
        <v>84</v>
      </c>
      <c r="V40" s="168">
        <v>12</v>
      </c>
      <c r="W40" s="167" t="s">
        <v>84</v>
      </c>
      <c r="X40" s="168">
        <v>5</v>
      </c>
      <c r="Y40" s="167" t="s">
        <v>84</v>
      </c>
      <c r="Z40" s="168">
        <v>9</v>
      </c>
      <c r="AA40" s="167" t="s">
        <v>84</v>
      </c>
      <c r="AB40" s="168">
        <v>7</v>
      </c>
      <c r="AC40" s="167" t="s">
        <v>84</v>
      </c>
      <c r="AD40" s="168">
        <v>7</v>
      </c>
      <c r="AE40" s="167" t="s">
        <v>84</v>
      </c>
      <c r="AF40" s="168">
        <v>7</v>
      </c>
      <c r="AG40" s="168"/>
      <c r="AH40" s="168">
        <v>7</v>
      </c>
      <c r="AI40" s="168"/>
      <c r="AJ40" s="168">
        <v>7</v>
      </c>
      <c r="AK40" s="168"/>
      <c r="AL40" s="168">
        <v>7</v>
      </c>
      <c r="AM40" s="168"/>
      <c r="AN40" s="168">
        <v>7</v>
      </c>
      <c r="AO40" s="168"/>
      <c r="AP40" s="168">
        <v>7</v>
      </c>
      <c r="AQ40" s="168"/>
      <c r="AR40" s="168">
        <v>7</v>
      </c>
      <c r="AS40" s="168"/>
      <c r="AT40" s="168">
        <v>7</v>
      </c>
      <c r="AU40" s="168"/>
      <c r="AV40" s="168">
        <v>7</v>
      </c>
      <c r="AW40" s="168"/>
      <c r="AX40" s="168">
        <v>7</v>
      </c>
      <c r="AY40" s="168"/>
      <c r="AZ40" s="168">
        <v>7</v>
      </c>
      <c r="BA40" s="168"/>
      <c r="BC40" s="24" t="str">
        <f t="shared" si="0"/>
        <v>HDDOUT5_05_H_PR24</v>
      </c>
    </row>
    <row r="41" spans="1:55">
      <c r="A41" s="5" t="s">
        <v>111</v>
      </c>
      <c r="B41" s="5" t="s">
        <v>99</v>
      </c>
      <c r="C41" s="5" t="s">
        <v>100</v>
      </c>
      <c r="D41" s="5" t="s">
        <v>83</v>
      </c>
      <c r="E41" s="5" t="s">
        <v>74</v>
      </c>
      <c r="F41" s="169">
        <v>0</v>
      </c>
      <c r="G41" s="167" t="s">
        <v>84</v>
      </c>
      <c r="H41" s="169">
        <v>0</v>
      </c>
      <c r="I41" s="167" t="s">
        <v>84</v>
      </c>
      <c r="J41" s="169">
        <v>0</v>
      </c>
      <c r="K41" s="167" t="s">
        <v>84</v>
      </c>
      <c r="L41" s="169">
        <v>0</v>
      </c>
      <c r="M41" s="167" t="s">
        <v>84</v>
      </c>
      <c r="N41" s="169">
        <v>0</v>
      </c>
      <c r="O41" s="167" t="s">
        <v>84</v>
      </c>
      <c r="P41" s="169">
        <v>0</v>
      </c>
      <c r="Q41" s="167" t="s">
        <v>84</v>
      </c>
      <c r="R41" s="169">
        <v>0</v>
      </c>
      <c r="S41" s="167" t="s">
        <v>84</v>
      </c>
      <c r="T41" s="169">
        <v>99.601593625498012</v>
      </c>
      <c r="U41" s="167" t="s">
        <v>84</v>
      </c>
      <c r="V41" s="169">
        <v>239.04382470119521</v>
      </c>
      <c r="W41" s="167" t="s">
        <v>84</v>
      </c>
      <c r="X41" s="169">
        <v>99.601593625498012</v>
      </c>
      <c r="Y41" s="167" t="s">
        <v>84</v>
      </c>
      <c r="Z41" s="169">
        <v>179.28286852589639</v>
      </c>
      <c r="AA41" s="167" t="s">
        <v>84</v>
      </c>
      <c r="AB41" s="169">
        <v>139.44223107569721</v>
      </c>
      <c r="AC41" s="167" t="s">
        <v>84</v>
      </c>
      <c r="AD41" s="169">
        <v>139.44223107569721</v>
      </c>
      <c r="AE41" s="167" t="s">
        <v>84</v>
      </c>
      <c r="AF41" s="169">
        <v>139.44223107569721</v>
      </c>
      <c r="AG41" s="169"/>
      <c r="AH41" s="169">
        <v>139.44223107569721</v>
      </c>
      <c r="AI41" s="169"/>
      <c r="AJ41" s="169">
        <v>139.44223107569721</v>
      </c>
      <c r="AK41" s="169"/>
      <c r="AL41" s="169">
        <v>139.44223107569721</v>
      </c>
      <c r="AM41" s="169"/>
      <c r="AN41" s="169">
        <v>139.44223107569721</v>
      </c>
      <c r="AO41" s="169"/>
      <c r="AP41" s="169">
        <v>139.44223107569721</v>
      </c>
      <c r="AQ41" s="169"/>
      <c r="AR41" s="169">
        <v>139.44223107569721</v>
      </c>
      <c r="AS41" s="169"/>
      <c r="AT41" s="169">
        <v>139.44223107569721</v>
      </c>
      <c r="AU41" s="169"/>
      <c r="AV41" s="169">
        <v>139.44223107569721</v>
      </c>
      <c r="AW41" s="169"/>
      <c r="AX41" s="169">
        <v>139.44223107569721</v>
      </c>
      <c r="AY41" s="169"/>
      <c r="AZ41" s="169">
        <v>139.44223107569721</v>
      </c>
      <c r="BA41" s="169"/>
      <c r="BC41" s="24" t="str">
        <f t="shared" si="0"/>
        <v>HDDOUT5_05_I_PR24</v>
      </c>
    </row>
    <row r="42" spans="1:55">
      <c r="A42" s="5" t="s">
        <v>111</v>
      </c>
      <c r="B42" s="5" t="s">
        <v>101</v>
      </c>
      <c r="C42" s="5" t="s">
        <v>102</v>
      </c>
      <c r="D42" s="5" t="s">
        <v>103</v>
      </c>
      <c r="E42" s="5" t="s">
        <v>74</v>
      </c>
      <c r="F42" s="167" t="s">
        <v>84</v>
      </c>
      <c r="G42" s="167" t="s">
        <v>84</v>
      </c>
      <c r="H42" s="167" t="s">
        <v>84</v>
      </c>
      <c r="I42" s="167" t="s">
        <v>84</v>
      </c>
      <c r="J42" s="167" t="s">
        <v>84</v>
      </c>
      <c r="K42" s="167" t="s">
        <v>84</v>
      </c>
      <c r="L42" s="167" t="s">
        <v>84</v>
      </c>
      <c r="M42" s="167" t="s">
        <v>84</v>
      </c>
      <c r="N42" s="167" t="s">
        <v>84</v>
      </c>
      <c r="O42" s="167" t="s">
        <v>84</v>
      </c>
      <c r="P42" s="167" t="s">
        <v>84</v>
      </c>
      <c r="Q42" s="167" t="s">
        <v>84</v>
      </c>
      <c r="R42" s="167" t="s">
        <v>84</v>
      </c>
      <c r="S42" s="169">
        <v>305.72046899999998</v>
      </c>
      <c r="T42" s="167" t="s">
        <v>84</v>
      </c>
      <c r="U42" s="169">
        <v>305.27579700000001</v>
      </c>
      <c r="V42" s="167" t="s">
        <v>84</v>
      </c>
      <c r="W42" s="169">
        <v>294.69802900000002</v>
      </c>
      <c r="X42" s="167" t="s">
        <v>84</v>
      </c>
      <c r="Y42" s="169">
        <v>296</v>
      </c>
      <c r="Z42" s="167" t="s">
        <v>84</v>
      </c>
      <c r="AA42" s="169">
        <v>296</v>
      </c>
      <c r="AB42" s="169">
        <v>299</v>
      </c>
      <c r="AC42" s="169">
        <v>299</v>
      </c>
      <c r="AD42" s="169">
        <v>300</v>
      </c>
      <c r="AE42" s="169">
        <v>300</v>
      </c>
      <c r="AF42" s="169">
        <v>306</v>
      </c>
      <c r="AG42" s="169"/>
      <c r="AH42" s="169">
        <v>309</v>
      </c>
      <c r="AI42" s="169"/>
      <c r="AJ42" s="169">
        <v>311</v>
      </c>
      <c r="AK42" s="169"/>
      <c r="AL42" s="169">
        <v>315</v>
      </c>
      <c r="AM42" s="169"/>
      <c r="AN42" s="169">
        <v>318</v>
      </c>
      <c r="AO42" s="169"/>
      <c r="AP42" s="169">
        <v>321</v>
      </c>
      <c r="AQ42" s="169"/>
      <c r="AR42" s="167" t="s">
        <v>84</v>
      </c>
      <c r="AS42" s="167"/>
      <c r="AT42" s="167" t="s">
        <v>84</v>
      </c>
      <c r="AU42" s="167"/>
      <c r="AV42" s="167" t="s">
        <v>84</v>
      </c>
      <c r="AW42" s="167"/>
      <c r="AX42" s="167" t="s">
        <v>84</v>
      </c>
      <c r="AY42" s="167"/>
      <c r="AZ42" s="167" t="s">
        <v>84</v>
      </c>
      <c r="BA42" s="167"/>
      <c r="BC42" s="24" t="str">
        <f t="shared" si="0"/>
        <v>HDDBN13535_21</v>
      </c>
    </row>
    <row r="43" spans="1:55">
      <c r="A43" s="5" t="s">
        <v>111</v>
      </c>
      <c r="B43" s="5" t="s">
        <v>104</v>
      </c>
      <c r="C43" s="5" t="s">
        <v>105</v>
      </c>
      <c r="D43" s="5" t="s">
        <v>103</v>
      </c>
      <c r="E43" s="5" t="s">
        <v>74</v>
      </c>
      <c r="F43" s="167" t="s">
        <v>84</v>
      </c>
      <c r="G43" s="167" t="s">
        <v>84</v>
      </c>
      <c r="H43" s="167" t="s">
        <v>84</v>
      </c>
      <c r="I43" s="167" t="s">
        <v>84</v>
      </c>
      <c r="J43" s="167" t="s">
        <v>84</v>
      </c>
      <c r="K43" s="167" t="s">
        <v>84</v>
      </c>
      <c r="L43" s="167" t="s">
        <v>84</v>
      </c>
      <c r="M43" s="167" t="s">
        <v>84</v>
      </c>
      <c r="N43" s="167" t="s">
        <v>84</v>
      </c>
      <c r="O43" s="167" t="s">
        <v>84</v>
      </c>
      <c r="P43" s="167" t="s">
        <v>84</v>
      </c>
      <c r="Q43" s="167" t="s">
        <v>84</v>
      </c>
      <c r="R43" s="167" t="s">
        <v>84</v>
      </c>
      <c r="S43" s="168">
        <v>196</v>
      </c>
      <c r="T43" s="167" t="s">
        <v>84</v>
      </c>
      <c r="U43" s="168">
        <v>196</v>
      </c>
      <c r="V43" s="167" t="s">
        <v>84</v>
      </c>
      <c r="W43" s="168">
        <v>196</v>
      </c>
      <c r="X43" s="167" t="s">
        <v>84</v>
      </c>
      <c r="Y43" s="168">
        <v>196</v>
      </c>
      <c r="Z43" s="167" t="s">
        <v>84</v>
      </c>
      <c r="AA43" s="168">
        <v>196</v>
      </c>
      <c r="AB43" s="168">
        <v>196</v>
      </c>
      <c r="AC43" s="168">
        <v>196</v>
      </c>
      <c r="AD43" s="168">
        <v>196</v>
      </c>
      <c r="AE43" s="168">
        <v>196</v>
      </c>
      <c r="AF43" s="168">
        <v>196</v>
      </c>
      <c r="AG43" s="168"/>
      <c r="AH43" s="168">
        <v>196</v>
      </c>
      <c r="AI43" s="168"/>
      <c r="AJ43" s="168">
        <v>196</v>
      </c>
      <c r="AK43" s="168"/>
      <c r="AL43" s="168">
        <v>196</v>
      </c>
      <c r="AM43" s="168"/>
      <c r="AN43" s="168">
        <v>196</v>
      </c>
      <c r="AO43" s="168"/>
      <c r="AP43" s="168">
        <v>196</v>
      </c>
      <c r="AQ43" s="168"/>
      <c r="AR43" s="167" t="s">
        <v>84</v>
      </c>
      <c r="AS43" s="167"/>
      <c r="AT43" s="167" t="s">
        <v>84</v>
      </c>
      <c r="AU43" s="167"/>
      <c r="AV43" s="167" t="s">
        <v>84</v>
      </c>
      <c r="AW43" s="167"/>
      <c r="AX43" s="167" t="s">
        <v>84</v>
      </c>
      <c r="AY43" s="167"/>
      <c r="AZ43" s="167" t="s">
        <v>84</v>
      </c>
      <c r="BA43" s="167"/>
      <c r="BC43" s="24" t="str">
        <f t="shared" si="0"/>
        <v>HDDBN13528</v>
      </c>
    </row>
    <row r="44" spans="1:55">
      <c r="A44" s="5" t="s">
        <v>111</v>
      </c>
      <c r="B44" s="5" t="s">
        <v>106</v>
      </c>
      <c r="C44" s="5" t="s">
        <v>107</v>
      </c>
      <c r="D44" s="5" t="s">
        <v>83</v>
      </c>
      <c r="E44" s="5" t="s">
        <v>74</v>
      </c>
      <c r="F44" s="168">
        <v>12</v>
      </c>
      <c r="G44" s="167" t="s">
        <v>84</v>
      </c>
      <c r="H44" s="168">
        <v>3</v>
      </c>
      <c r="I44" s="167" t="s">
        <v>84</v>
      </c>
      <c r="J44" s="168">
        <v>8</v>
      </c>
      <c r="K44" s="167" t="s">
        <v>84</v>
      </c>
      <c r="L44" s="168">
        <v>16</v>
      </c>
      <c r="M44" s="167" t="s">
        <v>84</v>
      </c>
      <c r="N44" s="168">
        <v>9</v>
      </c>
      <c r="O44" s="167" t="s">
        <v>84</v>
      </c>
      <c r="P44" s="168">
        <v>8</v>
      </c>
      <c r="Q44" s="167" t="s">
        <v>84</v>
      </c>
      <c r="R44" s="168">
        <v>6</v>
      </c>
      <c r="S44" s="167" t="s">
        <v>84</v>
      </c>
      <c r="T44" s="168">
        <v>4</v>
      </c>
      <c r="U44" s="167" t="s">
        <v>84</v>
      </c>
      <c r="V44" s="168">
        <v>2</v>
      </c>
      <c r="W44" s="167" t="s">
        <v>84</v>
      </c>
      <c r="X44" s="168">
        <v>5</v>
      </c>
      <c r="Y44" s="167" t="s">
        <v>84</v>
      </c>
      <c r="Z44" s="168">
        <v>2</v>
      </c>
      <c r="AA44" s="167" t="s">
        <v>84</v>
      </c>
      <c r="AB44" s="168">
        <v>2</v>
      </c>
      <c r="AC44" s="167" t="s">
        <v>84</v>
      </c>
      <c r="AD44" s="168">
        <v>1</v>
      </c>
      <c r="AE44" s="167" t="s">
        <v>84</v>
      </c>
      <c r="AF44" s="168">
        <v>2</v>
      </c>
      <c r="AG44" s="168"/>
      <c r="AH44" s="168">
        <v>4</v>
      </c>
      <c r="AI44" s="168"/>
      <c r="AJ44" s="168">
        <v>4</v>
      </c>
      <c r="AK44" s="168"/>
      <c r="AL44" s="168">
        <v>4</v>
      </c>
      <c r="AM44" s="168"/>
      <c r="AN44" s="168">
        <v>4</v>
      </c>
      <c r="AO44" s="168"/>
      <c r="AP44" s="168">
        <v>4</v>
      </c>
      <c r="AQ44" s="168"/>
      <c r="AR44" s="168">
        <v>5</v>
      </c>
      <c r="AS44" s="168"/>
      <c r="AT44" s="168">
        <v>5</v>
      </c>
      <c r="AU44" s="168"/>
      <c r="AV44" s="168">
        <v>5</v>
      </c>
      <c r="AW44" s="168"/>
      <c r="AX44" s="168">
        <v>5</v>
      </c>
      <c r="AY44" s="168"/>
      <c r="AZ44" s="168">
        <v>5</v>
      </c>
      <c r="BA44" s="168"/>
      <c r="BC44" s="24" t="str">
        <f t="shared" si="0"/>
        <v>HDDC_OUT5_05_J_PR24_COMPANY</v>
      </c>
    </row>
    <row r="45" spans="1:55">
      <c r="A45" s="5" t="s">
        <v>111</v>
      </c>
      <c r="B45" s="5" t="s">
        <v>108</v>
      </c>
      <c r="C45" s="5" t="s">
        <v>109</v>
      </c>
      <c r="D45" s="5" t="s">
        <v>83</v>
      </c>
      <c r="E45" s="5" t="s">
        <v>74</v>
      </c>
      <c r="F45" s="168">
        <v>12</v>
      </c>
      <c r="G45" s="167" t="s">
        <v>84</v>
      </c>
      <c r="H45" s="168">
        <v>3</v>
      </c>
      <c r="I45" s="167" t="s">
        <v>84</v>
      </c>
      <c r="J45" s="168">
        <v>8</v>
      </c>
      <c r="K45" s="167" t="s">
        <v>84</v>
      </c>
      <c r="L45" s="168">
        <v>16</v>
      </c>
      <c r="M45" s="167" t="s">
        <v>84</v>
      </c>
      <c r="N45" s="168">
        <v>9</v>
      </c>
      <c r="O45" s="167" t="s">
        <v>84</v>
      </c>
      <c r="P45" s="168">
        <v>8</v>
      </c>
      <c r="Q45" s="167" t="s">
        <v>84</v>
      </c>
      <c r="R45" s="168">
        <v>6</v>
      </c>
      <c r="S45" s="167" t="s">
        <v>84</v>
      </c>
      <c r="T45" s="168">
        <v>4</v>
      </c>
      <c r="U45" s="167" t="s">
        <v>84</v>
      </c>
      <c r="V45" s="168">
        <v>2</v>
      </c>
      <c r="W45" s="167" t="s">
        <v>84</v>
      </c>
      <c r="X45" s="168">
        <v>5</v>
      </c>
      <c r="Y45" s="167" t="s">
        <v>84</v>
      </c>
      <c r="Z45" s="168">
        <v>2</v>
      </c>
      <c r="AA45" s="167" t="s">
        <v>84</v>
      </c>
      <c r="AB45" s="168">
        <v>2</v>
      </c>
      <c r="AC45" s="167" t="s">
        <v>84</v>
      </c>
      <c r="AD45" s="168">
        <v>1</v>
      </c>
      <c r="AE45" s="167" t="s">
        <v>84</v>
      </c>
      <c r="AF45" s="168">
        <v>2</v>
      </c>
      <c r="AG45" s="168"/>
      <c r="AH45" s="168">
        <v>4</v>
      </c>
      <c r="AI45" s="168"/>
      <c r="AJ45" s="168">
        <v>4</v>
      </c>
      <c r="AK45" s="168"/>
      <c r="AL45" s="168">
        <v>4</v>
      </c>
      <c r="AM45" s="168"/>
      <c r="AN45" s="168">
        <v>4</v>
      </c>
      <c r="AO45" s="168"/>
      <c r="AP45" s="168">
        <v>4</v>
      </c>
      <c r="AQ45" s="168"/>
      <c r="AR45" s="168">
        <v>5</v>
      </c>
      <c r="AS45" s="168"/>
      <c r="AT45" s="168">
        <v>5</v>
      </c>
      <c r="AU45" s="168"/>
      <c r="AV45" s="168">
        <v>5</v>
      </c>
      <c r="AW45" s="168"/>
      <c r="AX45" s="168">
        <v>5</v>
      </c>
      <c r="AY45" s="168"/>
      <c r="AZ45" s="168">
        <v>5</v>
      </c>
      <c r="BA45" s="168"/>
      <c r="BC45" s="24" t="str">
        <f t="shared" si="0"/>
        <v>HDDC_OUT5_05_J_PR24_OFWAT</v>
      </c>
    </row>
    <row r="46" spans="1:55">
      <c r="A46" s="5" t="s">
        <v>112</v>
      </c>
      <c r="B46" s="5" t="s">
        <v>81</v>
      </c>
      <c r="C46" s="5" t="s">
        <v>82</v>
      </c>
      <c r="D46" s="5" t="s">
        <v>83</v>
      </c>
      <c r="E46" s="5" t="s">
        <v>74</v>
      </c>
      <c r="F46" s="166">
        <v>59.153175591531749</v>
      </c>
      <c r="G46" s="167" t="s">
        <v>84</v>
      </c>
      <c r="H46" s="166">
        <v>119.55168119551682</v>
      </c>
      <c r="I46" s="167" t="s">
        <v>84</v>
      </c>
      <c r="J46" s="166">
        <v>79.078455790784574</v>
      </c>
      <c r="K46" s="167" t="s">
        <v>84</v>
      </c>
      <c r="L46" s="166">
        <v>54.17185554171855</v>
      </c>
      <c r="M46" s="167" t="s">
        <v>84</v>
      </c>
      <c r="N46" s="166">
        <v>97.135740971357421</v>
      </c>
      <c r="O46" s="167" t="s">
        <v>84</v>
      </c>
      <c r="P46" s="166">
        <v>37.7025236914507</v>
      </c>
      <c r="Q46" s="167" t="s">
        <v>84</v>
      </c>
      <c r="R46" s="166">
        <v>16.751541141785044</v>
      </c>
      <c r="S46" s="167" t="s">
        <v>84</v>
      </c>
      <c r="T46" s="166">
        <v>12.396140444920933</v>
      </c>
      <c r="U46" s="167" t="s">
        <v>84</v>
      </c>
      <c r="V46" s="166">
        <v>15.411417850442239</v>
      </c>
      <c r="W46" s="167" t="s">
        <v>84</v>
      </c>
      <c r="X46" s="166">
        <v>14.406325381935138</v>
      </c>
      <c r="Y46" s="167" t="s">
        <v>84</v>
      </c>
      <c r="Z46" s="166">
        <v>22.980083927263038</v>
      </c>
      <c r="AA46" s="167" t="s">
        <v>84</v>
      </c>
      <c r="AB46" s="166">
        <v>19.982681675880901</v>
      </c>
      <c r="AC46" s="167" t="s">
        <v>84</v>
      </c>
      <c r="AD46" s="166">
        <v>32.971424765203494</v>
      </c>
      <c r="AE46" s="167" t="s">
        <v>84</v>
      </c>
      <c r="AF46" s="166">
        <v>26.643575567841207</v>
      </c>
      <c r="AG46" s="166"/>
      <c r="AH46" s="166">
        <v>18.983547592086857</v>
      </c>
      <c r="AI46" s="166"/>
      <c r="AJ46" s="166">
        <v>17.651368813694798</v>
      </c>
      <c r="AK46" s="166"/>
      <c r="AL46" s="166">
        <v>16.319190035302739</v>
      </c>
      <c r="AM46" s="166"/>
      <c r="AN46" s="166">
        <v>14.653966562312663</v>
      </c>
      <c r="AO46" s="166"/>
      <c r="AP46" s="166">
        <v>13.321787783920604</v>
      </c>
      <c r="AQ46" s="166"/>
      <c r="AR46" s="166">
        <v>12.988743089322586</v>
      </c>
      <c r="AS46" s="166"/>
      <c r="AT46" s="166">
        <v>12.655698394724572</v>
      </c>
      <c r="AU46" s="166"/>
      <c r="AV46" s="166">
        <v>12.322653700126557</v>
      </c>
      <c r="AW46" s="166"/>
      <c r="AX46" s="166">
        <v>11.989609005528543</v>
      </c>
      <c r="AY46" s="166"/>
      <c r="AZ46" s="166">
        <v>11.656564310930527</v>
      </c>
      <c r="BA46" s="166"/>
      <c r="BC46" s="24" t="str">
        <f t="shared" si="0"/>
        <v>NESOUT5_05_PR24</v>
      </c>
    </row>
    <row r="47" spans="1:55">
      <c r="A47" s="5" t="s">
        <v>112</v>
      </c>
      <c r="B47" s="5" t="s">
        <v>85</v>
      </c>
      <c r="C47" s="5" t="s">
        <v>86</v>
      </c>
      <c r="D47" s="5" t="s">
        <v>83</v>
      </c>
      <c r="E47" s="5" t="s">
        <v>74</v>
      </c>
      <c r="F47" s="168">
        <v>1</v>
      </c>
      <c r="G47" s="167" t="s">
        <v>84</v>
      </c>
      <c r="H47" s="168">
        <v>1</v>
      </c>
      <c r="I47" s="167" t="s">
        <v>84</v>
      </c>
      <c r="J47" s="168">
        <v>2</v>
      </c>
      <c r="K47" s="167" t="s">
        <v>84</v>
      </c>
      <c r="L47" s="168">
        <v>0</v>
      </c>
      <c r="M47" s="167" t="s">
        <v>84</v>
      </c>
      <c r="N47" s="168">
        <v>0</v>
      </c>
      <c r="O47" s="167" t="s">
        <v>84</v>
      </c>
      <c r="P47" s="168">
        <v>2</v>
      </c>
      <c r="Q47" s="167" t="s">
        <v>84</v>
      </c>
      <c r="R47" s="168">
        <v>2</v>
      </c>
      <c r="S47" s="167" t="s">
        <v>84</v>
      </c>
      <c r="T47" s="168">
        <v>0</v>
      </c>
      <c r="U47" s="167" t="s">
        <v>84</v>
      </c>
      <c r="V47" s="168">
        <v>1</v>
      </c>
      <c r="W47" s="167" t="s">
        <v>84</v>
      </c>
      <c r="X47" s="168">
        <v>1</v>
      </c>
      <c r="Y47" s="167" t="s">
        <v>84</v>
      </c>
      <c r="Z47" s="168">
        <v>0</v>
      </c>
      <c r="AA47" s="167" t="s">
        <v>84</v>
      </c>
      <c r="AB47" s="168">
        <v>0</v>
      </c>
      <c r="AC47" s="167" t="s">
        <v>84</v>
      </c>
      <c r="AD47" s="168">
        <v>0</v>
      </c>
      <c r="AE47" s="167" t="s">
        <v>84</v>
      </c>
      <c r="AF47" s="168">
        <v>0</v>
      </c>
      <c r="AG47" s="168"/>
      <c r="AH47" s="168">
        <v>0</v>
      </c>
      <c r="AI47" s="168"/>
      <c r="AJ47" s="168">
        <v>0</v>
      </c>
      <c r="AK47" s="168"/>
      <c r="AL47" s="168">
        <v>0</v>
      </c>
      <c r="AM47" s="168"/>
      <c r="AN47" s="168">
        <v>0</v>
      </c>
      <c r="AO47" s="168"/>
      <c r="AP47" s="168">
        <v>0</v>
      </c>
      <c r="AQ47" s="168"/>
      <c r="AR47" s="168">
        <v>0</v>
      </c>
      <c r="AS47" s="168"/>
      <c r="AT47" s="168">
        <v>0</v>
      </c>
      <c r="AU47" s="168"/>
      <c r="AV47" s="168">
        <v>0</v>
      </c>
      <c r="AW47" s="168"/>
      <c r="AX47" s="168">
        <v>0</v>
      </c>
      <c r="AY47" s="168"/>
      <c r="AZ47" s="168">
        <v>0</v>
      </c>
      <c r="BA47" s="168"/>
      <c r="BC47" s="24" t="str">
        <f t="shared" si="0"/>
        <v>NESOUT5_05_B_PR24</v>
      </c>
    </row>
    <row r="48" spans="1:55">
      <c r="A48" s="5" t="s">
        <v>112</v>
      </c>
      <c r="B48" s="5" t="s">
        <v>87</v>
      </c>
      <c r="C48" s="5" t="s">
        <v>88</v>
      </c>
      <c r="D48" s="5" t="s">
        <v>83</v>
      </c>
      <c r="E48" s="5" t="s">
        <v>74</v>
      </c>
      <c r="F48" s="169">
        <v>0.62266500622665</v>
      </c>
      <c r="G48" s="167" t="s">
        <v>84</v>
      </c>
      <c r="H48" s="169">
        <v>0.62266500622665</v>
      </c>
      <c r="I48" s="167" t="s">
        <v>84</v>
      </c>
      <c r="J48" s="169">
        <v>1.2453300124533</v>
      </c>
      <c r="K48" s="167" t="s">
        <v>84</v>
      </c>
      <c r="L48" s="169">
        <v>0</v>
      </c>
      <c r="M48" s="167" t="s">
        <v>84</v>
      </c>
      <c r="N48" s="169">
        <v>0</v>
      </c>
      <c r="O48" s="167" t="s">
        <v>84</v>
      </c>
      <c r="P48" s="169">
        <v>0.67932475119730995</v>
      </c>
      <c r="Q48" s="167" t="s">
        <v>84</v>
      </c>
      <c r="R48" s="169">
        <v>0.67006164567140181</v>
      </c>
      <c r="S48" s="167" t="s">
        <v>84</v>
      </c>
      <c r="T48" s="169">
        <v>0</v>
      </c>
      <c r="U48" s="167" t="s">
        <v>84</v>
      </c>
      <c r="V48" s="169">
        <v>0.3350308228357009</v>
      </c>
      <c r="W48" s="167" t="s">
        <v>84</v>
      </c>
      <c r="X48" s="169">
        <v>0.3350308228357009</v>
      </c>
      <c r="Y48" s="167" t="s">
        <v>84</v>
      </c>
      <c r="Z48" s="169">
        <v>0</v>
      </c>
      <c r="AA48" s="167" t="s">
        <v>84</v>
      </c>
      <c r="AB48" s="169">
        <v>0</v>
      </c>
      <c r="AC48" s="167" t="s">
        <v>84</v>
      </c>
      <c r="AD48" s="169">
        <v>0</v>
      </c>
      <c r="AE48" s="167" t="s">
        <v>84</v>
      </c>
      <c r="AF48" s="169">
        <v>0</v>
      </c>
      <c r="AG48" s="169"/>
      <c r="AH48" s="169">
        <v>0</v>
      </c>
      <c r="AI48" s="169"/>
      <c r="AJ48" s="169">
        <v>0</v>
      </c>
      <c r="AK48" s="169"/>
      <c r="AL48" s="169">
        <v>0</v>
      </c>
      <c r="AM48" s="169"/>
      <c r="AN48" s="169">
        <v>0</v>
      </c>
      <c r="AO48" s="169"/>
      <c r="AP48" s="169">
        <v>0</v>
      </c>
      <c r="AQ48" s="169"/>
      <c r="AR48" s="169">
        <v>0</v>
      </c>
      <c r="AS48" s="169"/>
      <c r="AT48" s="169">
        <v>0</v>
      </c>
      <c r="AU48" s="169"/>
      <c r="AV48" s="169">
        <v>0</v>
      </c>
      <c r="AW48" s="169"/>
      <c r="AX48" s="169">
        <v>0</v>
      </c>
      <c r="AY48" s="169"/>
      <c r="AZ48" s="169">
        <v>0</v>
      </c>
      <c r="BA48" s="169"/>
      <c r="BC48" s="24" t="str">
        <f t="shared" si="0"/>
        <v>NESOUT5_05_C_PR24</v>
      </c>
    </row>
    <row r="49" spans="1:55">
      <c r="A49" s="5" t="s">
        <v>112</v>
      </c>
      <c r="B49" s="5" t="s">
        <v>89</v>
      </c>
      <c r="C49" s="5" t="s">
        <v>90</v>
      </c>
      <c r="D49" s="5" t="s">
        <v>83</v>
      </c>
      <c r="E49" s="5" t="s">
        <v>74</v>
      </c>
      <c r="F49" s="168">
        <v>10</v>
      </c>
      <c r="G49" s="167" t="s">
        <v>84</v>
      </c>
      <c r="H49" s="168">
        <v>2</v>
      </c>
      <c r="I49" s="167" t="s">
        <v>84</v>
      </c>
      <c r="J49" s="168">
        <v>3</v>
      </c>
      <c r="K49" s="167" t="s">
        <v>84</v>
      </c>
      <c r="L49" s="168">
        <v>3</v>
      </c>
      <c r="M49" s="167" t="s">
        <v>84</v>
      </c>
      <c r="N49" s="168">
        <v>5</v>
      </c>
      <c r="O49" s="167" t="s">
        <v>84</v>
      </c>
      <c r="P49" s="168">
        <v>7</v>
      </c>
      <c r="Q49" s="167" t="s">
        <v>84</v>
      </c>
      <c r="R49" s="168">
        <v>0</v>
      </c>
      <c r="S49" s="167" t="s">
        <v>84</v>
      </c>
      <c r="T49" s="168">
        <v>1</v>
      </c>
      <c r="U49" s="167" t="s">
        <v>84</v>
      </c>
      <c r="V49" s="168">
        <v>1</v>
      </c>
      <c r="W49" s="167" t="s">
        <v>84</v>
      </c>
      <c r="X49" s="168">
        <v>0</v>
      </c>
      <c r="Y49" s="167" t="s">
        <v>84</v>
      </c>
      <c r="Z49" s="168">
        <v>1</v>
      </c>
      <c r="AA49" s="167" t="s">
        <v>84</v>
      </c>
      <c r="AB49" s="168">
        <v>0</v>
      </c>
      <c r="AC49" s="167" t="s">
        <v>84</v>
      </c>
      <c r="AD49" s="168">
        <v>0</v>
      </c>
      <c r="AE49" s="167" t="s">
        <v>84</v>
      </c>
      <c r="AF49" s="168">
        <v>0</v>
      </c>
      <c r="AG49" s="168"/>
      <c r="AH49" s="168">
        <v>0</v>
      </c>
      <c r="AI49" s="168"/>
      <c r="AJ49" s="168">
        <v>0</v>
      </c>
      <c r="AK49" s="168"/>
      <c r="AL49" s="168">
        <v>0</v>
      </c>
      <c r="AM49" s="168"/>
      <c r="AN49" s="168">
        <v>0</v>
      </c>
      <c r="AO49" s="168"/>
      <c r="AP49" s="168">
        <v>0</v>
      </c>
      <c r="AQ49" s="168"/>
      <c r="AR49" s="168">
        <v>0</v>
      </c>
      <c r="AS49" s="168"/>
      <c r="AT49" s="168">
        <v>0</v>
      </c>
      <c r="AU49" s="168"/>
      <c r="AV49" s="168">
        <v>0</v>
      </c>
      <c r="AW49" s="168"/>
      <c r="AX49" s="168">
        <v>0</v>
      </c>
      <c r="AY49" s="168"/>
      <c r="AZ49" s="168">
        <v>0</v>
      </c>
      <c r="BA49" s="168"/>
      <c r="BC49" s="24" t="str">
        <f t="shared" si="0"/>
        <v>NESOUT5_05_D_PR24</v>
      </c>
    </row>
    <row r="50" spans="1:55">
      <c r="A50" s="5" t="s">
        <v>112</v>
      </c>
      <c r="B50" s="5" t="s">
        <v>91</v>
      </c>
      <c r="C50" s="5" t="s">
        <v>92</v>
      </c>
      <c r="D50" s="5" t="s">
        <v>83</v>
      </c>
      <c r="E50" s="5" t="s">
        <v>74</v>
      </c>
      <c r="F50" s="169">
        <v>6.2266500622665006</v>
      </c>
      <c r="G50" s="167" t="s">
        <v>84</v>
      </c>
      <c r="H50" s="169">
        <v>1.2453300124533</v>
      </c>
      <c r="I50" s="167" t="s">
        <v>84</v>
      </c>
      <c r="J50" s="169">
        <v>1.8679950186799501</v>
      </c>
      <c r="K50" s="167" t="s">
        <v>84</v>
      </c>
      <c r="L50" s="169">
        <v>1.8679950186799501</v>
      </c>
      <c r="M50" s="167" t="s">
        <v>84</v>
      </c>
      <c r="N50" s="169">
        <v>3.1133250311332499</v>
      </c>
      <c r="O50" s="167" t="s">
        <v>84</v>
      </c>
      <c r="P50" s="169">
        <v>2.3776366291905839</v>
      </c>
      <c r="Q50" s="167" t="s">
        <v>84</v>
      </c>
      <c r="R50" s="169">
        <v>0</v>
      </c>
      <c r="S50" s="167" t="s">
        <v>84</v>
      </c>
      <c r="T50" s="169">
        <v>0.3350308228357009</v>
      </c>
      <c r="U50" s="167" t="s">
        <v>84</v>
      </c>
      <c r="V50" s="169">
        <v>0.3350308228357009</v>
      </c>
      <c r="W50" s="167" t="s">
        <v>84</v>
      </c>
      <c r="X50" s="169">
        <v>0</v>
      </c>
      <c r="Y50" s="167" t="s">
        <v>84</v>
      </c>
      <c r="Z50" s="169">
        <v>0.33304469459801511</v>
      </c>
      <c r="AA50" s="167" t="s">
        <v>84</v>
      </c>
      <c r="AB50" s="169">
        <v>0</v>
      </c>
      <c r="AC50" s="167" t="s">
        <v>84</v>
      </c>
      <c r="AD50" s="169">
        <v>0</v>
      </c>
      <c r="AE50" s="167" t="s">
        <v>84</v>
      </c>
      <c r="AF50" s="169">
        <v>0</v>
      </c>
      <c r="AG50" s="169"/>
      <c r="AH50" s="169">
        <v>0</v>
      </c>
      <c r="AI50" s="169"/>
      <c r="AJ50" s="169">
        <v>0</v>
      </c>
      <c r="AK50" s="169"/>
      <c r="AL50" s="169">
        <v>0</v>
      </c>
      <c r="AM50" s="169"/>
      <c r="AN50" s="169">
        <v>0</v>
      </c>
      <c r="AO50" s="169"/>
      <c r="AP50" s="169">
        <v>0</v>
      </c>
      <c r="AQ50" s="169"/>
      <c r="AR50" s="169">
        <v>0</v>
      </c>
      <c r="AS50" s="169"/>
      <c r="AT50" s="169">
        <v>0</v>
      </c>
      <c r="AU50" s="169"/>
      <c r="AV50" s="169">
        <v>0</v>
      </c>
      <c r="AW50" s="169"/>
      <c r="AX50" s="169">
        <v>0</v>
      </c>
      <c r="AY50" s="169"/>
      <c r="AZ50" s="169">
        <v>0</v>
      </c>
      <c r="BA50" s="169"/>
      <c r="BC50" s="24" t="str">
        <f t="shared" si="0"/>
        <v>NESOUT5_05_E_PR24</v>
      </c>
    </row>
    <row r="51" spans="1:55">
      <c r="A51" s="5" t="s">
        <v>112</v>
      </c>
      <c r="B51" s="5" t="s">
        <v>93</v>
      </c>
      <c r="C51" s="5" t="s">
        <v>94</v>
      </c>
      <c r="D51" s="5" t="s">
        <v>83</v>
      </c>
      <c r="E51" s="5" t="s">
        <v>74</v>
      </c>
      <c r="F51" s="168">
        <v>84</v>
      </c>
      <c r="G51" s="167" t="s">
        <v>84</v>
      </c>
      <c r="H51" s="168">
        <v>189</v>
      </c>
      <c r="I51" s="167" t="s">
        <v>84</v>
      </c>
      <c r="J51" s="168">
        <v>122</v>
      </c>
      <c r="K51" s="167" t="s">
        <v>84</v>
      </c>
      <c r="L51" s="168">
        <v>84</v>
      </c>
      <c r="M51" s="167" t="s">
        <v>84</v>
      </c>
      <c r="N51" s="168">
        <v>151</v>
      </c>
      <c r="O51" s="167" t="s">
        <v>84</v>
      </c>
      <c r="P51" s="168">
        <v>102</v>
      </c>
      <c r="Q51" s="167" t="s">
        <v>84</v>
      </c>
      <c r="R51" s="168">
        <v>48</v>
      </c>
      <c r="S51" s="167" t="s">
        <v>84</v>
      </c>
      <c r="T51" s="168">
        <v>36</v>
      </c>
      <c r="U51" s="167" t="s">
        <v>84</v>
      </c>
      <c r="V51" s="168">
        <v>44</v>
      </c>
      <c r="W51" s="167" t="s">
        <v>84</v>
      </c>
      <c r="X51" s="168">
        <v>42</v>
      </c>
      <c r="Y51" s="167" t="s">
        <v>84</v>
      </c>
      <c r="Z51" s="168">
        <v>68</v>
      </c>
      <c r="AA51" s="167" t="s">
        <v>84</v>
      </c>
      <c r="AB51" s="168">
        <v>60</v>
      </c>
      <c r="AC51" s="167" t="s">
        <v>84</v>
      </c>
      <c r="AD51" s="168">
        <v>99</v>
      </c>
      <c r="AE51" s="167" t="s">
        <v>84</v>
      </c>
      <c r="AF51" s="168">
        <v>80</v>
      </c>
      <c r="AG51" s="168"/>
      <c r="AH51" s="168">
        <v>57</v>
      </c>
      <c r="AI51" s="168"/>
      <c r="AJ51" s="168">
        <v>53</v>
      </c>
      <c r="AK51" s="168"/>
      <c r="AL51" s="168">
        <v>49</v>
      </c>
      <c r="AM51" s="168"/>
      <c r="AN51" s="168">
        <v>44</v>
      </c>
      <c r="AO51" s="168"/>
      <c r="AP51" s="168">
        <v>40</v>
      </c>
      <c r="AQ51" s="168"/>
      <c r="AR51" s="168">
        <v>39</v>
      </c>
      <c r="AS51" s="168"/>
      <c r="AT51" s="168">
        <v>38</v>
      </c>
      <c r="AU51" s="168"/>
      <c r="AV51" s="168">
        <v>37</v>
      </c>
      <c r="AW51" s="168"/>
      <c r="AX51" s="168">
        <v>36</v>
      </c>
      <c r="AY51" s="168"/>
      <c r="AZ51" s="168">
        <v>35</v>
      </c>
      <c r="BA51" s="168"/>
      <c r="BC51" s="24" t="str">
        <f t="shared" si="0"/>
        <v>NESOUT5_05_F_PR24</v>
      </c>
    </row>
    <row r="52" spans="1:55">
      <c r="A52" s="5" t="s">
        <v>112</v>
      </c>
      <c r="B52" s="5" t="s">
        <v>95</v>
      </c>
      <c r="C52" s="5" t="s">
        <v>96</v>
      </c>
      <c r="D52" s="5" t="s">
        <v>83</v>
      </c>
      <c r="E52" s="5" t="s">
        <v>74</v>
      </c>
      <c r="F52" s="169">
        <v>52.303860523038601</v>
      </c>
      <c r="G52" s="167" t="s">
        <v>84</v>
      </c>
      <c r="H52" s="169">
        <v>117.6836861768369</v>
      </c>
      <c r="I52" s="167" t="s">
        <v>84</v>
      </c>
      <c r="J52" s="169">
        <v>75.965130759651316</v>
      </c>
      <c r="K52" s="167" t="s">
        <v>84</v>
      </c>
      <c r="L52" s="169">
        <v>52.303860523038601</v>
      </c>
      <c r="M52" s="167" t="s">
        <v>84</v>
      </c>
      <c r="N52" s="169">
        <v>94.022415940224164</v>
      </c>
      <c r="O52" s="167" t="s">
        <v>84</v>
      </c>
      <c r="P52" s="169">
        <v>34.645562311062797</v>
      </c>
      <c r="Q52" s="167" t="s">
        <v>84</v>
      </c>
      <c r="R52" s="169">
        <v>16.081479496113641</v>
      </c>
      <c r="S52" s="167" t="s">
        <v>84</v>
      </c>
      <c r="T52" s="169">
        <v>12.06110962208523</v>
      </c>
      <c r="U52" s="167" t="s">
        <v>84</v>
      </c>
      <c r="V52" s="169">
        <v>14.74135620477084</v>
      </c>
      <c r="W52" s="167" t="s">
        <v>84</v>
      </c>
      <c r="X52" s="169">
        <v>14.07129455909944</v>
      </c>
      <c r="Y52" s="167" t="s">
        <v>84</v>
      </c>
      <c r="Z52" s="169">
        <v>22.647039232665019</v>
      </c>
      <c r="AA52" s="167" t="s">
        <v>84</v>
      </c>
      <c r="AB52" s="169">
        <v>19.982681675880901</v>
      </c>
      <c r="AC52" s="167" t="s">
        <v>84</v>
      </c>
      <c r="AD52" s="169">
        <v>32.971424765203487</v>
      </c>
      <c r="AE52" s="167" t="s">
        <v>84</v>
      </c>
      <c r="AF52" s="169">
        <v>26.643575567841211</v>
      </c>
      <c r="AG52" s="169"/>
      <c r="AH52" s="169">
        <v>18.983547592086861</v>
      </c>
      <c r="AI52" s="169"/>
      <c r="AJ52" s="169">
        <v>17.651368813694798</v>
      </c>
      <c r="AK52" s="169"/>
      <c r="AL52" s="169">
        <v>16.319190035302739</v>
      </c>
      <c r="AM52" s="169"/>
      <c r="AN52" s="169">
        <v>14.653966562312659</v>
      </c>
      <c r="AO52" s="169"/>
      <c r="AP52" s="169">
        <v>13.3217877839206</v>
      </c>
      <c r="AQ52" s="169"/>
      <c r="AR52" s="169">
        <v>12.98874308932259</v>
      </c>
      <c r="AS52" s="169"/>
      <c r="AT52" s="169">
        <v>12.65569839472457</v>
      </c>
      <c r="AU52" s="169"/>
      <c r="AV52" s="169">
        <v>12.32265370012656</v>
      </c>
      <c r="AW52" s="169"/>
      <c r="AX52" s="169">
        <v>11.989609005528539</v>
      </c>
      <c r="AY52" s="169"/>
      <c r="AZ52" s="169">
        <v>11.656564310930531</v>
      </c>
      <c r="BA52" s="169"/>
      <c r="BC52" s="24" t="str">
        <f t="shared" si="0"/>
        <v>NESOUT5_05_G_PR24</v>
      </c>
    </row>
    <row r="53" spans="1:55">
      <c r="A53" s="5" t="s">
        <v>112</v>
      </c>
      <c r="B53" s="5" t="s">
        <v>97</v>
      </c>
      <c r="C53" s="5" t="s">
        <v>98</v>
      </c>
      <c r="D53" s="5" t="s">
        <v>83</v>
      </c>
      <c r="E53" s="5" t="s">
        <v>74</v>
      </c>
      <c r="F53" s="168">
        <v>32</v>
      </c>
      <c r="G53" s="167" t="s">
        <v>84</v>
      </c>
      <c r="H53" s="168">
        <v>205</v>
      </c>
      <c r="I53" s="167" t="s">
        <v>84</v>
      </c>
      <c r="J53" s="168">
        <v>85</v>
      </c>
      <c r="K53" s="167" t="s">
        <v>84</v>
      </c>
      <c r="L53" s="168">
        <v>87</v>
      </c>
      <c r="M53" s="167" t="s">
        <v>84</v>
      </c>
      <c r="N53" s="168">
        <v>149</v>
      </c>
      <c r="O53" s="167" t="s">
        <v>84</v>
      </c>
      <c r="P53" s="168">
        <v>111</v>
      </c>
      <c r="Q53" s="167" t="s">
        <v>84</v>
      </c>
      <c r="R53" s="168">
        <v>83</v>
      </c>
      <c r="S53" s="167" t="s">
        <v>84</v>
      </c>
      <c r="T53" s="168">
        <v>77</v>
      </c>
      <c r="U53" s="167" t="s">
        <v>84</v>
      </c>
      <c r="V53" s="168">
        <v>70</v>
      </c>
      <c r="W53" s="167" t="s">
        <v>84</v>
      </c>
      <c r="X53" s="168">
        <v>68</v>
      </c>
      <c r="Y53" s="167" t="s">
        <v>84</v>
      </c>
      <c r="Z53" s="168">
        <v>93</v>
      </c>
      <c r="AA53" s="167" t="s">
        <v>84</v>
      </c>
      <c r="AB53" s="168">
        <v>119</v>
      </c>
      <c r="AC53" s="167" t="s">
        <v>84</v>
      </c>
      <c r="AD53" s="168">
        <v>159</v>
      </c>
      <c r="AE53" s="167" t="s">
        <v>84</v>
      </c>
      <c r="AF53" s="168">
        <v>98</v>
      </c>
      <c r="AG53" s="168"/>
      <c r="AH53" s="168">
        <v>98</v>
      </c>
      <c r="AI53" s="168"/>
      <c r="AJ53" s="168">
        <v>98</v>
      </c>
      <c r="AK53" s="168"/>
      <c r="AL53" s="168">
        <v>98</v>
      </c>
      <c r="AM53" s="168"/>
      <c r="AN53" s="168">
        <v>98</v>
      </c>
      <c r="AO53" s="168"/>
      <c r="AP53" s="168">
        <v>98</v>
      </c>
      <c r="AQ53" s="168"/>
      <c r="AR53" s="168">
        <v>98</v>
      </c>
      <c r="AS53" s="168"/>
      <c r="AT53" s="168">
        <v>98</v>
      </c>
      <c r="AU53" s="168"/>
      <c r="AV53" s="168">
        <v>98</v>
      </c>
      <c r="AW53" s="168"/>
      <c r="AX53" s="168">
        <v>98</v>
      </c>
      <c r="AY53" s="168"/>
      <c r="AZ53" s="168">
        <v>98</v>
      </c>
      <c r="BA53" s="168"/>
      <c r="BC53" s="24" t="str">
        <f t="shared" si="0"/>
        <v>NESOUT5_05_H_PR24</v>
      </c>
    </row>
    <row r="54" spans="1:55">
      <c r="A54" s="5" t="s">
        <v>112</v>
      </c>
      <c r="B54" s="5" t="s">
        <v>99</v>
      </c>
      <c r="C54" s="5" t="s">
        <v>100</v>
      </c>
      <c r="D54" s="5" t="s">
        <v>83</v>
      </c>
      <c r="E54" s="5" t="s">
        <v>74</v>
      </c>
      <c r="F54" s="169">
        <v>19.9252801992528</v>
      </c>
      <c r="G54" s="167" t="s">
        <v>84</v>
      </c>
      <c r="H54" s="169">
        <v>127.6463262764633</v>
      </c>
      <c r="I54" s="167" t="s">
        <v>84</v>
      </c>
      <c r="J54" s="169">
        <v>52.926525529265263</v>
      </c>
      <c r="K54" s="167" t="s">
        <v>84</v>
      </c>
      <c r="L54" s="169">
        <v>54.171855541718557</v>
      </c>
      <c r="M54" s="167" t="s">
        <v>84</v>
      </c>
      <c r="N54" s="169">
        <v>92.777085927770855</v>
      </c>
      <c r="O54" s="167" t="s">
        <v>84</v>
      </c>
      <c r="P54" s="169">
        <v>37.7025236914507</v>
      </c>
      <c r="Q54" s="167" t="s">
        <v>84</v>
      </c>
      <c r="R54" s="169">
        <v>27.807558295363179</v>
      </c>
      <c r="S54" s="167" t="s">
        <v>84</v>
      </c>
      <c r="T54" s="169">
        <v>25.79737335834897</v>
      </c>
      <c r="U54" s="167" t="s">
        <v>84</v>
      </c>
      <c r="V54" s="169">
        <v>23.45215759849906</v>
      </c>
      <c r="W54" s="167" t="s">
        <v>84</v>
      </c>
      <c r="X54" s="169">
        <v>22.78209595282766</v>
      </c>
      <c r="Y54" s="167" t="s">
        <v>84</v>
      </c>
      <c r="Z54" s="169">
        <v>30.9731565976154</v>
      </c>
      <c r="AA54" s="167" t="s">
        <v>84</v>
      </c>
      <c r="AB54" s="169">
        <v>39.632318657163793</v>
      </c>
      <c r="AC54" s="167" t="s">
        <v>84</v>
      </c>
      <c r="AD54" s="169">
        <v>52.954106441084399</v>
      </c>
      <c r="AE54" s="167" t="s">
        <v>84</v>
      </c>
      <c r="AF54" s="169">
        <v>32.638380070605479</v>
      </c>
      <c r="AG54" s="169"/>
      <c r="AH54" s="169">
        <v>32.638380070605479</v>
      </c>
      <c r="AI54" s="169"/>
      <c r="AJ54" s="169">
        <v>32.638380070605479</v>
      </c>
      <c r="AK54" s="169"/>
      <c r="AL54" s="169">
        <v>32.638380070605479</v>
      </c>
      <c r="AM54" s="169"/>
      <c r="AN54" s="169">
        <v>32.638380070605479</v>
      </c>
      <c r="AO54" s="169"/>
      <c r="AP54" s="169">
        <v>32.638380070605479</v>
      </c>
      <c r="AQ54" s="169"/>
      <c r="AR54" s="169">
        <v>32.638380070605479</v>
      </c>
      <c r="AS54" s="169"/>
      <c r="AT54" s="169">
        <v>32.638380070605479</v>
      </c>
      <c r="AU54" s="169"/>
      <c r="AV54" s="169">
        <v>32.638380070605479</v>
      </c>
      <c r="AW54" s="169"/>
      <c r="AX54" s="169">
        <v>32.638380070605479</v>
      </c>
      <c r="AY54" s="169"/>
      <c r="AZ54" s="169">
        <v>32.638380070605479</v>
      </c>
      <c r="BA54" s="169"/>
      <c r="BC54" s="24" t="str">
        <f t="shared" si="0"/>
        <v>NESOUT5_05_I_PR24</v>
      </c>
    </row>
    <row r="55" spans="1:55">
      <c r="A55" s="5" t="s">
        <v>112</v>
      </c>
      <c r="B55" s="5" t="s">
        <v>101</v>
      </c>
      <c r="C55" s="5" t="s">
        <v>102</v>
      </c>
      <c r="D55" s="5" t="s">
        <v>103</v>
      </c>
      <c r="E55" s="5" t="s">
        <v>74</v>
      </c>
      <c r="F55" s="167" t="s">
        <v>84</v>
      </c>
      <c r="G55" s="169">
        <v>16324</v>
      </c>
      <c r="H55" s="167" t="s">
        <v>84</v>
      </c>
      <c r="I55" s="169">
        <v>16354</v>
      </c>
      <c r="J55" s="167" t="s">
        <v>84</v>
      </c>
      <c r="K55" s="169">
        <v>16368</v>
      </c>
      <c r="L55" s="167" t="s">
        <v>84</v>
      </c>
      <c r="M55" s="169">
        <v>16414</v>
      </c>
      <c r="N55" s="167" t="s">
        <v>84</v>
      </c>
      <c r="O55" s="169">
        <v>16455</v>
      </c>
      <c r="P55" s="167" t="s">
        <v>84</v>
      </c>
      <c r="Q55" s="169">
        <v>16473</v>
      </c>
      <c r="R55" s="167" t="s">
        <v>84</v>
      </c>
      <c r="S55" s="169">
        <v>16516</v>
      </c>
      <c r="T55" s="167" t="s">
        <v>84</v>
      </c>
      <c r="U55" s="169">
        <v>16560</v>
      </c>
      <c r="V55" s="167" t="s">
        <v>84</v>
      </c>
      <c r="W55" s="169">
        <v>16596</v>
      </c>
      <c r="X55" s="167" t="s">
        <v>84</v>
      </c>
      <c r="Y55" s="169">
        <v>16640</v>
      </c>
      <c r="Z55" s="167" t="s">
        <v>84</v>
      </c>
      <c r="AA55" s="169">
        <v>16670</v>
      </c>
      <c r="AB55" s="169">
        <v>16727</v>
      </c>
      <c r="AC55" s="169">
        <v>16727</v>
      </c>
      <c r="AD55" s="169">
        <v>16751</v>
      </c>
      <c r="AE55" s="169">
        <v>16751</v>
      </c>
      <c r="AF55" s="169">
        <v>16773</v>
      </c>
      <c r="AG55" s="169"/>
      <c r="AH55" s="169">
        <v>16808</v>
      </c>
      <c r="AI55" s="169"/>
      <c r="AJ55" s="169">
        <v>16843</v>
      </c>
      <c r="AK55" s="169"/>
      <c r="AL55" s="169">
        <v>16879</v>
      </c>
      <c r="AM55" s="169"/>
      <c r="AN55" s="169">
        <v>16915.666666666672</v>
      </c>
      <c r="AO55" s="169"/>
      <c r="AP55" s="169">
        <v>16950.666666666672</v>
      </c>
      <c r="AQ55" s="169"/>
      <c r="AR55" s="167" t="s">
        <v>84</v>
      </c>
      <c r="AS55" s="167"/>
      <c r="AT55" s="167" t="s">
        <v>84</v>
      </c>
      <c r="AU55" s="167"/>
      <c r="AV55" s="167" t="s">
        <v>84</v>
      </c>
      <c r="AW55" s="167"/>
      <c r="AX55" s="167" t="s">
        <v>84</v>
      </c>
      <c r="AY55" s="167"/>
      <c r="AZ55" s="167" t="s">
        <v>84</v>
      </c>
      <c r="BA55" s="167"/>
      <c r="BC55" s="24" t="str">
        <f t="shared" si="0"/>
        <v>NESBN13535_21</v>
      </c>
    </row>
    <row r="56" spans="1:55">
      <c r="A56" s="5" t="s">
        <v>112</v>
      </c>
      <c r="B56" s="5" t="s">
        <v>104</v>
      </c>
      <c r="C56" s="5" t="s">
        <v>105</v>
      </c>
      <c r="D56" s="5" t="s">
        <v>103</v>
      </c>
      <c r="E56" s="5" t="s">
        <v>74</v>
      </c>
      <c r="F56" s="167" t="s">
        <v>84</v>
      </c>
      <c r="G56" s="168">
        <v>13510</v>
      </c>
      <c r="H56" s="167" t="s">
        <v>84</v>
      </c>
      <c r="I56" s="168">
        <v>13510</v>
      </c>
      <c r="J56" s="167" t="s">
        <v>84</v>
      </c>
      <c r="K56" s="168">
        <v>13510</v>
      </c>
      <c r="L56" s="167" t="s">
        <v>84</v>
      </c>
      <c r="M56" s="168">
        <v>13510</v>
      </c>
      <c r="N56" s="167" t="s">
        <v>84</v>
      </c>
      <c r="O56" s="168">
        <v>13510</v>
      </c>
      <c r="P56" s="167" t="s">
        <v>84</v>
      </c>
      <c r="Q56" s="168">
        <v>13510</v>
      </c>
      <c r="R56" s="167" t="s">
        <v>84</v>
      </c>
      <c r="S56" s="168">
        <v>13510</v>
      </c>
      <c r="T56" s="167" t="s">
        <v>84</v>
      </c>
      <c r="U56" s="168">
        <v>13510</v>
      </c>
      <c r="V56" s="167" t="s">
        <v>84</v>
      </c>
      <c r="W56" s="168">
        <v>13510</v>
      </c>
      <c r="X56" s="167" t="s">
        <v>84</v>
      </c>
      <c r="Y56" s="168">
        <v>13510</v>
      </c>
      <c r="Z56" s="167" t="s">
        <v>84</v>
      </c>
      <c r="AA56" s="168">
        <v>13510</v>
      </c>
      <c r="AB56" s="168">
        <v>13510</v>
      </c>
      <c r="AC56" s="168">
        <v>13510</v>
      </c>
      <c r="AD56" s="168">
        <v>13510</v>
      </c>
      <c r="AE56" s="168">
        <v>13510</v>
      </c>
      <c r="AF56" s="168">
        <v>13510</v>
      </c>
      <c r="AG56" s="168"/>
      <c r="AH56" s="168">
        <v>13510</v>
      </c>
      <c r="AI56" s="168"/>
      <c r="AJ56" s="168">
        <v>13510</v>
      </c>
      <c r="AK56" s="168"/>
      <c r="AL56" s="168">
        <v>13510</v>
      </c>
      <c r="AM56" s="168"/>
      <c r="AN56" s="168">
        <v>13510</v>
      </c>
      <c r="AO56" s="168"/>
      <c r="AP56" s="168">
        <v>13510</v>
      </c>
      <c r="AQ56" s="168"/>
      <c r="AR56" s="167" t="s">
        <v>84</v>
      </c>
      <c r="AS56" s="167"/>
      <c r="AT56" s="167" t="s">
        <v>84</v>
      </c>
      <c r="AU56" s="167"/>
      <c r="AV56" s="167" t="s">
        <v>84</v>
      </c>
      <c r="AW56" s="167"/>
      <c r="AX56" s="167" t="s">
        <v>84</v>
      </c>
      <c r="AY56" s="167"/>
      <c r="AZ56" s="167" t="s">
        <v>84</v>
      </c>
      <c r="BA56" s="167"/>
      <c r="BC56" s="24" t="str">
        <f t="shared" si="0"/>
        <v>NESBN13528</v>
      </c>
    </row>
    <row r="57" spans="1:55">
      <c r="A57" s="5" t="s">
        <v>112</v>
      </c>
      <c r="B57" s="5" t="s">
        <v>106</v>
      </c>
      <c r="C57" s="5" t="s">
        <v>107</v>
      </c>
      <c r="D57" s="5" t="s">
        <v>83</v>
      </c>
      <c r="E57" s="5" t="s">
        <v>74</v>
      </c>
      <c r="F57" s="168">
        <v>95</v>
      </c>
      <c r="G57" s="167" t="s">
        <v>84</v>
      </c>
      <c r="H57" s="168">
        <v>192</v>
      </c>
      <c r="I57" s="167" t="s">
        <v>84</v>
      </c>
      <c r="J57" s="168">
        <v>127</v>
      </c>
      <c r="K57" s="167" t="s">
        <v>84</v>
      </c>
      <c r="L57" s="168">
        <v>87</v>
      </c>
      <c r="M57" s="167" t="s">
        <v>84</v>
      </c>
      <c r="N57" s="168">
        <v>156</v>
      </c>
      <c r="O57" s="167" t="s">
        <v>84</v>
      </c>
      <c r="P57" s="168">
        <v>111</v>
      </c>
      <c r="Q57" s="167" t="s">
        <v>84</v>
      </c>
      <c r="R57" s="168">
        <v>50</v>
      </c>
      <c r="S57" s="167" t="s">
        <v>84</v>
      </c>
      <c r="T57" s="168">
        <v>37</v>
      </c>
      <c r="U57" s="167" t="s">
        <v>84</v>
      </c>
      <c r="V57" s="168">
        <v>46</v>
      </c>
      <c r="W57" s="167" t="s">
        <v>84</v>
      </c>
      <c r="X57" s="168">
        <v>43</v>
      </c>
      <c r="Y57" s="167" t="s">
        <v>84</v>
      </c>
      <c r="Z57" s="168">
        <v>69</v>
      </c>
      <c r="AA57" s="167" t="s">
        <v>84</v>
      </c>
      <c r="AB57" s="168">
        <v>60</v>
      </c>
      <c r="AC57" s="167" t="s">
        <v>84</v>
      </c>
      <c r="AD57" s="168">
        <v>99</v>
      </c>
      <c r="AE57" s="167" t="s">
        <v>84</v>
      </c>
      <c r="AF57" s="168">
        <v>80</v>
      </c>
      <c r="AG57" s="168"/>
      <c r="AH57" s="168">
        <v>57</v>
      </c>
      <c r="AI57" s="168"/>
      <c r="AJ57" s="168">
        <v>53</v>
      </c>
      <c r="AK57" s="168"/>
      <c r="AL57" s="168">
        <v>49</v>
      </c>
      <c r="AM57" s="168"/>
      <c r="AN57" s="168">
        <v>44</v>
      </c>
      <c r="AO57" s="168"/>
      <c r="AP57" s="168">
        <v>40</v>
      </c>
      <c r="AQ57" s="168"/>
      <c r="AR57" s="168">
        <v>39</v>
      </c>
      <c r="AS57" s="168"/>
      <c r="AT57" s="168">
        <v>38</v>
      </c>
      <c r="AU57" s="168"/>
      <c r="AV57" s="168">
        <v>37</v>
      </c>
      <c r="AW57" s="168"/>
      <c r="AX57" s="168">
        <v>36</v>
      </c>
      <c r="AY57" s="168"/>
      <c r="AZ57" s="168">
        <v>35</v>
      </c>
      <c r="BA57" s="168"/>
      <c r="BC57" s="24" t="str">
        <f t="shared" si="0"/>
        <v>NESC_OUT5_05_J_PR24_COMPANY</v>
      </c>
    </row>
    <row r="58" spans="1:55">
      <c r="A58" s="5" t="s">
        <v>112</v>
      </c>
      <c r="B58" s="5" t="s">
        <v>108</v>
      </c>
      <c r="C58" s="5" t="s">
        <v>109</v>
      </c>
      <c r="D58" s="5" t="s">
        <v>83</v>
      </c>
      <c r="E58" s="5" t="s">
        <v>74</v>
      </c>
      <c r="F58" s="168">
        <v>95</v>
      </c>
      <c r="G58" s="167" t="s">
        <v>84</v>
      </c>
      <c r="H58" s="168">
        <v>192</v>
      </c>
      <c r="I58" s="167" t="s">
        <v>84</v>
      </c>
      <c r="J58" s="168">
        <v>127</v>
      </c>
      <c r="K58" s="167" t="s">
        <v>84</v>
      </c>
      <c r="L58" s="168">
        <v>87</v>
      </c>
      <c r="M58" s="167" t="s">
        <v>84</v>
      </c>
      <c r="N58" s="168">
        <v>156</v>
      </c>
      <c r="O58" s="167" t="s">
        <v>84</v>
      </c>
      <c r="P58" s="168">
        <v>111</v>
      </c>
      <c r="Q58" s="167" t="s">
        <v>84</v>
      </c>
      <c r="R58" s="168">
        <v>50</v>
      </c>
      <c r="S58" s="167" t="s">
        <v>84</v>
      </c>
      <c r="T58" s="168">
        <v>37</v>
      </c>
      <c r="U58" s="167" t="s">
        <v>84</v>
      </c>
      <c r="V58" s="168">
        <v>46</v>
      </c>
      <c r="W58" s="167" t="s">
        <v>84</v>
      </c>
      <c r="X58" s="168">
        <v>43</v>
      </c>
      <c r="Y58" s="167" t="s">
        <v>84</v>
      </c>
      <c r="Z58" s="168">
        <v>69</v>
      </c>
      <c r="AA58" s="167" t="s">
        <v>84</v>
      </c>
      <c r="AB58" s="168">
        <v>60</v>
      </c>
      <c r="AC58" s="167" t="s">
        <v>84</v>
      </c>
      <c r="AD58" s="168">
        <v>99</v>
      </c>
      <c r="AE58" s="167" t="s">
        <v>84</v>
      </c>
      <c r="AF58" s="168">
        <v>80</v>
      </c>
      <c r="AG58" s="168"/>
      <c r="AH58" s="168">
        <v>57</v>
      </c>
      <c r="AI58" s="168"/>
      <c r="AJ58" s="168">
        <v>53</v>
      </c>
      <c r="AK58" s="168"/>
      <c r="AL58" s="168">
        <v>49</v>
      </c>
      <c r="AM58" s="168"/>
      <c r="AN58" s="168">
        <v>44</v>
      </c>
      <c r="AO58" s="168"/>
      <c r="AP58" s="168">
        <v>40</v>
      </c>
      <c r="AQ58" s="168"/>
      <c r="AR58" s="168">
        <v>39</v>
      </c>
      <c r="AS58" s="168"/>
      <c r="AT58" s="168">
        <v>38</v>
      </c>
      <c r="AU58" s="168"/>
      <c r="AV58" s="168">
        <v>37</v>
      </c>
      <c r="AW58" s="168"/>
      <c r="AX58" s="168">
        <v>36</v>
      </c>
      <c r="AY58" s="168"/>
      <c r="AZ58" s="168">
        <v>35</v>
      </c>
      <c r="BA58" s="168"/>
      <c r="BC58" s="24" t="str">
        <f t="shared" si="0"/>
        <v>NESC_OUT5_05_J_PR24_OFWAT</v>
      </c>
    </row>
    <row r="59" spans="1:55">
      <c r="A59" s="5" t="s">
        <v>113</v>
      </c>
      <c r="B59" s="5" t="s">
        <v>81</v>
      </c>
      <c r="C59" s="5" t="s">
        <v>82</v>
      </c>
      <c r="D59" s="5" t="s">
        <v>83</v>
      </c>
      <c r="E59" s="5" t="s">
        <v>74</v>
      </c>
      <c r="F59" s="166">
        <v>47.046244319700605</v>
      </c>
      <c r="G59" s="167" t="s">
        <v>84</v>
      </c>
      <c r="H59" s="166">
        <v>40.096230954290299</v>
      </c>
      <c r="I59" s="167" t="s">
        <v>84</v>
      </c>
      <c r="J59" s="166">
        <v>47.79470729751403</v>
      </c>
      <c r="K59" s="167" t="s">
        <v>84</v>
      </c>
      <c r="L59" s="166">
        <v>37.316225608126167</v>
      </c>
      <c r="M59" s="167" t="s">
        <v>84</v>
      </c>
      <c r="N59" s="166">
        <v>27.800053461641269</v>
      </c>
      <c r="O59" s="167" t="s">
        <v>84</v>
      </c>
      <c r="P59" s="166">
        <v>29.296979417268112</v>
      </c>
      <c r="Q59" s="167" t="s">
        <v>84</v>
      </c>
      <c r="R59" s="166">
        <v>29.938519112536753</v>
      </c>
      <c r="S59" s="167" t="s">
        <v>84</v>
      </c>
      <c r="T59" s="166">
        <v>31.114675220529268</v>
      </c>
      <c r="U59" s="167" t="s">
        <v>84</v>
      </c>
      <c r="V59" s="166">
        <v>26.516974071103984</v>
      </c>
      <c r="W59" s="167" t="s">
        <v>84</v>
      </c>
      <c r="X59" s="166">
        <v>20.315423683507081</v>
      </c>
      <c r="Y59" s="167" t="s">
        <v>84</v>
      </c>
      <c r="Z59" s="166">
        <v>21.812349639133924</v>
      </c>
      <c r="AA59" s="167" t="s">
        <v>84</v>
      </c>
      <c r="AB59" s="166">
        <v>20.636193531141405</v>
      </c>
      <c r="AC59" s="167" t="s">
        <v>84</v>
      </c>
      <c r="AD59" s="166">
        <v>25.554664528201016</v>
      </c>
      <c r="AE59" s="167" t="s">
        <v>84</v>
      </c>
      <c r="AF59" s="166">
        <v>25.447741245656239</v>
      </c>
      <c r="AG59" s="166"/>
      <c r="AH59" s="166">
        <v>18.52</v>
      </c>
      <c r="AI59" s="166"/>
      <c r="AJ59" s="166">
        <v>17.293529941833732</v>
      </c>
      <c r="AK59" s="166"/>
      <c r="AL59" s="166">
        <v>16.021539930713711</v>
      </c>
      <c r="AM59" s="166"/>
      <c r="AN59" s="166">
        <v>14.597106684095163</v>
      </c>
      <c r="AO59" s="166"/>
      <c r="AP59" s="166">
        <v>13.579256883186313</v>
      </c>
      <c r="AQ59" s="166"/>
      <c r="AR59" s="166">
        <v>13.008460304731356</v>
      </c>
      <c r="AS59" s="166"/>
      <c r="AT59" s="166">
        <v>12.36692060946271</v>
      </c>
      <c r="AU59" s="166"/>
      <c r="AV59" s="166">
        <v>11.725380914194066</v>
      </c>
      <c r="AW59" s="166"/>
      <c r="AX59" s="166">
        <v>11.083841218925421</v>
      </c>
      <c r="AY59" s="166"/>
      <c r="AZ59" s="166">
        <v>10.442301523656777</v>
      </c>
      <c r="BA59" s="166"/>
      <c r="BC59" s="24" t="str">
        <f t="shared" si="0"/>
        <v>SVEOUT5_05_PR24</v>
      </c>
    </row>
    <row r="60" spans="1:55">
      <c r="A60" s="5" t="s">
        <v>113</v>
      </c>
      <c r="B60" s="5" t="s">
        <v>85</v>
      </c>
      <c r="C60" s="5" t="s">
        <v>86</v>
      </c>
      <c r="D60" s="5" t="s">
        <v>83</v>
      </c>
      <c r="E60" s="5" t="s">
        <v>74</v>
      </c>
      <c r="F60" s="168">
        <v>2</v>
      </c>
      <c r="G60" s="167" t="s">
        <v>84</v>
      </c>
      <c r="H60" s="168">
        <v>1</v>
      </c>
      <c r="I60" s="167" t="s">
        <v>84</v>
      </c>
      <c r="J60" s="168">
        <v>0</v>
      </c>
      <c r="K60" s="167" t="s">
        <v>84</v>
      </c>
      <c r="L60" s="168">
        <v>1</v>
      </c>
      <c r="M60" s="167" t="s">
        <v>84</v>
      </c>
      <c r="N60" s="168">
        <v>0</v>
      </c>
      <c r="O60" s="167" t="s">
        <v>84</v>
      </c>
      <c r="P60" s="168">
        <v>2</v>
      </c>
      <c r="Q60" s="167" t="s">
        <v>84</v>
      </c>
      <c r="R60" s="168">
        <v>1</v>
      </c>
      <c r="S60" s="167" t="s">
        <v>84</v>
      </c>
      <c r="T60" s="168">
        <v>0</v>
      </c>
      <c r="U60" s="167" t="s">
        <v>84</v>
      </c>
      <c r="V60" s="168">
        <v>1</v>
      </c>
      <c r="W60" s="167" t="s">
        <v>84</v>
      </c>
      <c r="X60" s="168">
        <v>0</v>
      </c>
      <c r="Y60" s="167" t="s">
        <v>84</v>
      </c>
      <c r="Z60" s="168">
        <v>1</v>
      </c>
      <c r="AA60" s="167" t="s">
        <v>84</v>
      </c>
      <c r="AB60" s="168">
        <v>0</v>
      </c>
      <c r="AC60" s="167" t="s">
        <v>84</v>
      </c>
      <c r="AD60" s="168">
        <v>0</v>
      </c>
      <c r="AE60" s="167" t="s">
        <v>84</v>
      </c>
      <c r="AF60" s="168">
        <v>0</v>
      </c>
      <c r="AG60" s="168"/>
      <c r="AH60" s="168">
        <v>0</v>
      </c>
      <c r="AI60" s="168"/>
      <c r="AJ60" s="168">
        <v>0</v>
      </c>
      <c r="AK60" s="168"/>
      <c r="AL60" s="168">
        <v>0</v>
      </c>
      <c r="AM60" s="168"/>
      <c r="AN60" s="168">
        <v>0</v>
      </c>
      <c r="AO60" s="168"/>
      <c r="AP60" s="168">
        <v>0</v>
      </c>
      <c r="AQ60" s="168"/>
      <c r="AR60" s="168">
        <v>0</v>
      </c>
      <c r="AS60" s="168"/>
      <c r="AT60" s="168">
        <v>0</v>
      </c>
      <c r="AU60" s="168"/>
      <c r="AV60" s="168">
        <v>0</v>
      </c>
      <c r="AW60" s="168"/>
      <c r="AX60" s="168">
        <v>0</v>
      </c>
      <c r="AY60" s="168"/>
      <c r="AZ60" s="168">
        <v>0</v>
      </c>
      <c r="BA60" s="168"/>
      <c r="BC60" s="24" t="str">
        <f t="shared" si="0"/>
        <v>SVEOUT5_05_B_PR24</v>
      </c>
    </row>
    <row r="61" spans="1:55">
      <c r="A61" s="5" t="s">
        <v>113</v>
      </c>
      <c r="B61" s="5" t="s">
        <v>87</v>
      </c>
      <c r="C61" s="5" t="s">
        <v>88</v>
      </c>
      <c r="D61" s="5" t="s">
        <v>83</v>
      </c>
      <c r="E61" s="5" t="s">
        <v>74</v>
      </c>
      <c r="F61" s="169">
        <v>0.21384656508954819</v>
      </c>
      <c r="G61" s="167" t="s">
        <v>84</v>
      </c>
      <c r="H61" s="169">
        <v>0.1069232825447741</v>
      </c>
      <c r="I61" s="167" t="s">
        <v>84</v>
      </c>
      <c r="J61" s="169">
        <v>0</v>
      </c>
      <c r="K61" s="167" t="s">
        <v>84</v>
      </c>
      <c r="L61" s="169">
        <v>0.1069232825447741</v>
      </c>
      <c r="M61" s="167" t="s">
        <v>84</v>
      </c>
      <c r="N61" s="169">
        <v>0</v>
      </c>
      <c r="O61" s="167" t="s">
        <v>84</v>
      </c>
      <c r="P61" s="169">
        <v>0.21384656508954819</v>
      </c>
      <c r="Q61" s="167" t="s">
        <v>84</v>
      </c>
      <c r="R61" s="169">
        <v>0.1069232825447741</v>
      </c>
      <c r="S61" s="167" t="s">
        <v>84</v>
      </c>
      <c r="T61" s="169">
        <v>0</v>
      </c>
      <c r="U61" s="167" t="s">
        <v>84</v>
      </c>
      <c r="V61" s="169">
        <v>0.1069232825447741</v>
      </c>
      <c r="W61" s="167" t="s">
        <v>84</v>
      </c>
      <c r="X61" s="169">
        <v>0</v>
      </c>
      <c r="Y61" s="167" t="s">
        <v>84</v>
      </c>
      <c r="Z61" s="169">
        <v>0.1069232825447741</v>
      </c>
      <c r="AA61" s="167" t="s">
        <v>84</v>
      </c>
      <c r="AB61" s="169">
        <v>0</v>
      </c>
      <c r="AC61" s="167" t="s">
        <v>84</v>
      </c>
      <c r="AD61" s="169">
        <v>0</v>
      </c>
      <c r="AE61" s="167" t="s">
        <v>84</v>
      </c>
      <c r="AF61" s="169">
        <v>0</v>
      </c>
      <c r="AG61" s="169"/>
      <c r="AH61" s="169">
        <v>0</v>
      </c>
      <c r="AI61" s="169"/>
      <c r="AJ61" s="169">
        <v>0</v>
      </c>
      <c r="AK61" s="169"/>
      <c r="AL61" s="169">
        <v>0</v>
      </c>
      <c r="AM61" s="169"/>
      <c r="AN61" s="169">
        <v>0</v>
      </c>
      <c r="AO61" s="169"/>
      <c r="AP61" s="169">
        <v>0</v>
      </c>
      <c r="AQ61" s="169"/>
      <c r="AR61" s="169">
        <v>0</v>
      </c>
      <c r="AS61" s="169"/>
      <c r="AT61" s="169">
        <v>0</v>
      </c>
      <c r="AU61" s="169"/>
      <c r="AV61" s="169">
        <v>0</v>
      </c>
      <c r="AW61" s="169"/>
      <c r="AX61" s="169">
        <v>0</v>
      </c>
      <c r="AY61" s="169"/>
      <c r="AZ61" s="169">
        <v>0</v>
      </c>
      <c r="BA61" s="169"/>
      <c r="BC61" s="24" t="str">
        <f t="shared" si="0"/>
        <v>SVEOUT5_05_C_PR24</v>
      </c>
    </row>
    <row r="62" spans="1:55">
      <c r="A62" s="5" t="s">
        <v>113</v>
      </c>
      <c r="B62" s="5" t="s">
        <v>89</v>
      </c>
      <c r="C62" s="5" t="s">
        <v>90</v>
      </c>
      <c r="D62" s="5" t="s">
        <v>83</v>
      </c>
      <c r="E62" s="5" t="s">
        <v>74</v>
      </c>
      <c r="F62" s="168">
        <v>12</v>
      </c>
      <c r="G62" s="167" t="s">
        <v>84</v>
      </c>
      <c r="H62" s="168">
        <v>12</v>
      </c>
      <c r="I62" s="167" t="s">
        <v>84</v>
      </c>
      <c r="J62" s="168">
        <v>7</v>
      </c>
      <c r="K62" s="167" t="s">
        <v>84</v>
      </c>
      <c r="L62" s="168">
        <v>9</v>
      </c>
      <c r="M62" s="167" t="s">
        <v>84</v>
      </c>
      <c r="N62" s="168">
        <v>1</v>
      </c>
      <c r="O62" s="167" t="s">
        <v>84</v>
      </c>
      <c r="P62" s="168">
        <v>5</v>
      </c>
      <c r="Q62" s="167" t="s">
        <v>84</v>
      </c>
      <c r="R62" s="168">
        <v>1</v>
      </c>
      <c r="S62" s="167" t="s">
        <v>84</v>
      </c>
      <c r="T62" s="168">
        <v>6</v>
      </c>
      <c r="U62" s="167" t="s">
        <v>84</v>
      </c>
      <c r="V62" s="168">
        <v>2</v>
      </c>
      <c r="W62" s="167" t="s">
        <v>84</v>
      </c>
      <c r="X62" s="168">
        <v>1</v>
      </c>
      <c r="Y62" s="167" t="s">
        <v>84</v>
      </c>
      <c r="Z62" s="168">
        <v>2</v>
      </c>
      <c r="AA62" s="167" t="s">
        <v>84</v>
      </c>
      <c r="AB62" s="168">
        <v>1</v>
      </c>
      <c r="AC62" s="167" t="s">
        <v>84</v>
      </c>
      <c r="AD62" s="168">
        <v>0</v>
      </c>
      <c r="AE62" s="167" t="s">
        <v>84</v>
      </c>
      <c r="AF62" s="168">
        <v>0</v>
      </c>
      <c r="AG62" s="168"/>
      <c r="AH62" s="168">
        <v>0</v>
      </c>
      <c r="AI62" s="168"/>
      <c r="AJ62" s="168">
        <v>0</v>
      </c>
      <c r="AK62" s="168"/>
      <c r="AL62" s="168">
        <v>0</v>
      </c>
      <c r="AM62" s="168"/>
      <c r="AN62" s="168">
        <v>0</v>
      </c>
      <c r="AO62" s="168"/>
      <c r="AP62" s="168">
        <v>0</v>
      </c>
      <c r="AQ62" s="168"/>
      <c r="AR62" s="168">
        <v>0</v>
      </c>
      <c r="AS62" s="168"/>
      <c r="AT62" s="168">
        <v>0</v>
      </c>
      <c r="AU62" s="168"/>
      <c r="AV62" s="168">
        <v>0</v>
      </c>
      <c r="AW62" s="168"/>
      <c r="AX62" s="168">
        <v>0</v>
      </c>
      <c r="AY62" s="168"/>
      <c r="AZ62" s="168">
        <v>0</v>
      </c>
      <c r="BA62" s="168"/>
      <c r="BC62" s="24" t="str">
        <f t="shared" si="0"/>
        <v>SVEOUT5_05_D_PR24</v>
      </c>
    </row>
    <row r="63" spans="1:55">
      <c r="A63" s="5" t="s">
        <v>113</v>
      </c>
      <c r="B63" s="5" t="s">
        <v>91</v>
      </c>
      <c r="C63" s="5" t="s">
        <v>92</v>
      </c>
      <c r="D63" s="5" t="s">
        <v>83</v>
      </c>
      <c r="E63" s="5" t="s">
        <v>74</v>
      </c>
      <c r="F63" s="169">
        <v>1.283079390537289</v>
      </c>
      <c r="G63" s="167" t="s">
        <v>84</v>
      </c>
      <c r="H63" s="169">
        <v>1.283079390537289</v>
      </c>
      <c r="I63" s="167" t="s">
        <v>84</v>
      </c>
      <c r="J63" s="169">
        <v>0.74846297781341886</v>
      </c>
      <c r="K63" s="167" t="s">
        <v>84</v>
      </c>
      <c r="L63" s="169">
        <v>0.96230954290296711</v>
      </c>
      <c r="M63" s="167" t="s">
        <v>84</v>
      </c>
      <c r="N63" s="169">
        <v>0.1069232825447741</v>
      </c>
      <c r="O63" s="167" t="s">
        <v>84</v>
      </c>
      <c r="P63" s="169">
        <v>0.53461641272387062</v>
      </c>
      <c r="Q63" s="167" t="s">
        <v>84</v>
      </c>
      <c r="R63" s="169">
        <v>0.1069232825447741</v>
      </c>
      <c r="S63" s="167" t="s">
        <v>84</v>
      </c>
      <c r="T63" s="169">
        <v>0.64153969526864474</v>
      </c>
      <c r="U63" s="167" t="s">
        <v>84</v>
      </c>
      <c r="V63" s="169">
        <v>0.21384656508954819</v>
      </c>
      <c r="W63" s="167" t="s">
        <v>84</v>
      </c>
      <c r="X63" s="169">
        <v>0.1069232825447741</v>
      </c>
      <c r="Y63" s="167" t="s">
        <v>84</v>
      </c>
      <c r="Z63" s="169">
        <v>0.21384656508954819</v>
      </c>
      <c r="AA63" s="167" t="s">
        <v>84</v>
      </c>
      <c r="AB63" s="169">
        <v>0.1069232825447741</v>
      </c>
      <c r="AC63" s="167" t="s">
        <v>84</v>
      </c>
      <c r="AD63" s="169">
        <v>0</v>
      </c>
      <c r="AE63" s="167" t="s">
        <v>84</v>
      </c>
      <c r="AF63" s="169">
        <v>0</v>
      </c>
      <c r="AG63" s="169"/>
      <c r="AH63" s="169">
        <v>0</v>
      </c>
      <c r="AI63" s="169"/>
      <c r="AJ63" s="169">
        <v>0</v>
      </c>
      <c r="AK63" s="169"/>
      <c r="AL63" s="169">
        <v>0</v>
      </c>
      <c r="AM63" s="169"/>
      <c r="AN63" s="169">
        <v>0</v>
      </c>
      <c r="AO63" s="169"/>
      <c r="AP63" s="169">
        <v>0</v>
      </c>
      <c r="AQ63" s="169"/>
      <c r="AR63" s="169">
        <v>0</v>
      </c>
      <c r="AS63" s="169"/>
      <c r="AT63" s="169">
        <v>0</v>
      </c>
      <c r="AU63" s="169"/>
      <c r="AV63" s="169">
        <v>0</v>
      </c>
      <c r="AW63" s="169"/>
      <c r="AX63" s="169">
        <v>0</v>
      </c>
      <c r="AY63" s="169"/>
      <c r="AZ63" s="169">
        <v>0</v>
      </c>
      <c r="BA63" s="169"/>
      <c r="BC63" s="24" t="str">
        <f t="shared" si="0"/>
        <v>SVEOUT5_05_E_PR24</v>
      </c>
    </row>
    <row r="64" spans="1:55">
      <c r="A64" s="5" t="s">
        <v>113</v>
      </c>
      <c r="B64" s="5" t="s">
        <v>93</v>
      </c>
      <c r="C64" s="5" t="s">
        <v>94</v>
      </c>
      <c r="D64" s="5" t="s">
        <v>83</v>
      </c>
      <c r="E64" s="5" t="s">
        <v>74</v>
      </c>
      <c r="F64" s="168">
        <v>426</v>
      </c>
      <c r="G64" s="167" t="s">
        <v>84</v>
      </c>
      <c r="H64" s="168">
        <v>362</v>
      </c>
      <c r="I64" s="167" t="s">
        <v>84</v>
      </c>
      <c r="J64" s="168">
        <v>440</v>
      </c>
      <c r="K64" s="167" t="s">
        <v>84</v>
      </c>
      <c r="L64" s="168">
        <v>339</v>
      </c>
      <c r="M64" s="167" t="s">
        <v>84</v>
      </c>
      <c r="N64" s="168">
        <v>259</v>
      </c>
      <c r="O64" s="167" t="s">
        <v>84</v>
      </c>
      <c r="P64" s="168">
        <v>267</v>
      </c>
      <c r="Q64" s="167" t="s">
        <v>84</v>
      </c>
      <c r="R64" s="168">
        <v>278</v>
      </c>
      <c r="S64" s="167" t="s">
        <v>84</v>
      </c>
      <c r="T64" s="168">
        <v>285</v>
      </c>
      <c r="U64" s="167" t="s">
        <v>84</v>
      </c>
      <c r="V64" s="168">
        <v>245</v>
      </c>
      <c r="W64" s="167" t="s">
        <v>84</v>
      </c>
      <c r="X64" s="168">
        <v>189</v>
      </c>
      <c r="Y64" s="167" t="s">
        <v>84</v>
      </c>
      <c r="Z64" s="168">
        <v>201</v>
      </c>
      <c r="AA64" s="167" t="s">
        <v>84</v>
      </c>
      <c r="AB64" s="168">
        <v>192</v>
      </c>
      <c r="AC64" s="167" t="s">
        <v>84</v>
      </c>
      <c r="AD64" s="168">
        <v>239</v>
      </c>
      <c r="AE64" s="167" t="s">
        <v>84</v>
      </c>
      <c r="AF64" s="168">
        <v>238</v>
      </c>
      <c r="AG64" s="168"/>
      <c r="AH64" s="168">
        <v>173.20830000000001</v>
      </c>
      <c r="AI64" s="168"/>
      <c r="AJ64" s="168">
        <v>161.73773878099999</v>
      </c>
      <c r="AK64" s="168"/>
      <c r="AL64" s="168">
        <v>149.841452202</v>
      </c>
      <c r="AM64" s="168"/>
      <c r="AN64" s="168">
        <v>136.51944026300001</v>
      </c>
      <c r="AO64" s="168"/>
      <c r="AP64" s="168">
        <v>127</v>
      </c>
      <c r="AQ64" s="168"/>
      <c r="AR64" s="168">
        <v>121.661625</v>
      </c>
      <c r="AS64" s="168"/>
      <c r="AT64" s="168">
        <v>115.661625</v>
      </c>
      <c r="AU64" s="168"/>
      <c r="AV64" s="168">
        <v>109.661625</v>
      </c>
      <c r="AW64" s="168"/>
      <c r="AX64" s="168">
        <v>103.661625</v>
      </c>
      <c r="AY64" s="168"/>
      <c r="AZ64" s="168">
        <v>97.661625000000015</v>
      </c>
      <c r="BA64" s="168"/>
      <c r="BC64" s="24" t="str">
        <f t="shared" si="0"/>
        <v>SVEOUT5_05_F_PR24</v>
      </c>
    </row>
    <row r="65" spans="1:55">
      <c r="A65" s="5" t="s">
        <v>113</v>
      </c>
      <c r="B65" s="5" t="s">
        <v>95</v>
      </c>
      <c r="C65" s="5" t="s">
        <v>96</v>
      </c>
      <c r="D65" s="5" t="s">
        <v>83</v>
      </c>
      <c r="E65" s="5" t="s">
        <v>74</v>
      </c>
      <c r="F65" s="169">
        <v>45.54931836407377</v>
      </c>
      <c r="G65" s="167" t="s">
        <v>84</v>
      </c>
      <c r="H65" s="169">
        <v>38.706228281208233</v>
      </c>
      <c r="I65" s="167" t="s">
        <v>84</v>
      </c>
      <c r="J65" s="169">
        <v>47.046244319700612</v>
      </c>
      <c r="K65" s="167" t="s">
        <v>84</v>
      </c>
      <c r="L65" s="169">
        <v>36.246992782678433</v>
      </c>
      <c r="M65" s="167" t="s">
        <v>84</v>
      </c>
      <c r="N65" s="169">
        <v>27.693130179096499</v>
      </c>
      <c r="O65" s="167" t="s">
        <v>84</v>
      </c>
      <c r="P65" s="169">
        <v>28.548516439454691</v>
      </c>
      <c r="Q65" s="167" t="s">
        <v>84</v>
      </c>
      <c r="R65" s="169">
        <v>29.724672547447209</v>
      </c>
      <c r="S65" s="167" t="s">
        <v>84</v>
      </c>
      <c r="T65" s="169">
        <v>30.47313552526062</v>
      </c>
      <c r="U65" s="167" t="s">
        <v>84</v>
      </c>
      <c r="V65" s="169">
        <v>26.19620422346966</v>
      </c>
      <c r="W65" s="167" t="s">
        <v>84</v>
      </c>
      <c r="X65" s="169">
        <v>20.208500400962311</v>
      </c>
      <c r="Y65" s="167" t="s">
        <v>84</v>
      </c>
      <c r="Z65" s="169">
        <v>21.4915797914996</v>
      </c>
      <c r="AA65" s="167" t="s">
        <v>84</v>
      </c>
      <c r="AB65" s="169">
        <v>20.529270248596632</v>
      </c>
      <c r="AC65" s="167" t="s">
        <v>84</v>
      </c>
      <c r="AD65" s="169">
        <v>25.55466452820102</v>
      </c>
      <c r="AE65" s="167" t="s">
        <v>84</v>
      </c>
      <c r="AF65" s="169">
        <v>25.447741245656239</v>
      </c>
      <c r="AG65" s="169"/>
      <c r="AH65" s="169">
        <v>18.52</v>
      </c>
      <c r="AI65" s="169"/>
      <c r="AJ65" s="169">
        <v>17.293529941833729</v>
      </c>
      <c r="AK65" s="169"/>
      <c r="AL65" s="169">
        <v>16.021539930713711</v>
      </c>
      <c r="AM65" s="169"/>
      <c r="AN65" s="169">
        <v>14.597106684095159</v>
      </c>
      <c r="AO65" s="169"/>
      <c r="AP65" s="169">
        <v>13.579256883186311</v>
      </c>
      <c r="AQ65" s="169"/>
      <c r="AR65" s="169">
        <v>13.00846030473136</v>
      </c>
      <c r="AS65" s="169"/>
      <c r="AT65" s="169">
        <v>12.36692060946271</v>
      </c>
      <c r="AU65" s="169"/>
      <c r="AV65" s="169">
        <v>11.725380914194069</v>
      </c>
      <c r="AW65" s="169"/>
      <c r="AX65" s="169">
        <v>11.08384121892542</v>
      </c>
      <c r="AY65" s="169"/>
      <c r="AZ65" s="169">
        <v>10.442301523656781</v>
      </c>
      <c r="BA65" s="169"/>
      <c r="BC65" s="24" t="str">
        <f t="shared" si="0"/>
        <v>SVEOUT5_05_G_PR24</v>
      </c>
    </row>
    <row r="66" spans="1:55">
      <c r="A66" s="5" t="s">
        <v>113</v>
      </c>
      <c r="B66" s="5" t="s">
        <v>97</v>
      </c>
      <c r="C66" s="5" t="s">
        <v>98</v>
      </c>
      <c r="D66" s="5" t="s">
        <v>83</v>
      </c>
      <c r="E66" s="5" t="s">
        <v>74</v>
      </c>
      <c r="F66" s="168">
        <v>548</v>
      </c>
      <c r="G66" s="167" t="s">
        <v>84</v>
      </c>
      <c r="H66" s="168">
        <v>779</v>
      </c>
      <c r="I66" s="167" t="s">
        <v>84</v>
      </c>
      <c r="J66" s="168">
        <v>247</v>
      </c>
      <c r="K66" s="167" t="s">
        <v>84</v>
      </c>
      <c r="L66" s="168">
        <v>166</v>
      </c>
      <c r="M66" s="167" t="s">
        <v>84</v>
      </c>
      <c r="N66" s="168">
        <v>174</v>
      </c>
      <c r="O66" s="167" t="s">
        <v>84</v>
      </c>
      <c r="P66" s="168">
        <v>215</v>
      </c>
      <c r="Q66" s="167" t="s">
        <v>84</v>
      </c>
      <c r="R66" s="168">
        <v>65</v>
      </c>
      <c r="S66" s="167" t="s">
        <v>84</v>
      </c>
      <c r="T66" s="168">
        <v>172</v>
      </c>
      <c r="U66" s="167" t="s">
        <v>84</v>
      </c>
      <c r="V66" s="168">
        <v>225</v>
      </c>
      <c r="W66" s="167" t="s">
        <v>84</v>
      </c>
      <c r="X66" s="168">
        <v>193</v>
      </c>
      <c r="Y66" s="167" t="s">
        <v>84</v>
      </c>
      <c r="Z66" s="168">
        <v>261</v>
      </c>
      <c r="AA66" s="167" t="s">
        <v>84</v>
      </c>
      <c r="AB66" s="168">
        <v>211</v>
      </c>
      <c r="AC66" s="167" t="s">
        <v>84</v>
      </c>
      <c r="AD66" s="168">
        <v>222</v>
      </c>
      <c r="AE66" s="167" t="s">
        <v>84</v>
      </c>
      <c r="AF66" s="168">
        <v>222</v>
      </c>
      <c r="AG66" s="168"/>
      <c r="AH66" s="168">
        <v>212</v>
      </c>
      <c r="AI66" s="168"/>
      <c r="AJ66" s="168">
        <v>198</v>
      </c>
      <c r="AK66" s="168"/>
      <c r="AL66" s="168">
        <v>184</v>
      </c>
      <c r="AM66" s="168"/>
      <c r="AN66" s="168">
        <v>167</v>
      </c>
      <c r="AO66" s="168"/>
      <c r="AP66" s="168">
        <v>156</v>
      </c>
      <c r="AQ66" s="168"/>
      <c r="AR66" s="168">
        <v>149</v>
      </c>
      <c r="AS66" s="168"/>
      <c r="AT66" s="168">
        <v>142</v>
      </c>
      <c r="AU66" s="168"/>
      <c r="AV66" s="168">
        <v>135</v>
      </c>
      <c r="AW66" s="168"/>
      <c r="AX66" s="168">
        <v>127</v>
      </c>
      <c r="AY66" s="168"/>
      <c r="AZ66" s="168">
        <v>120</v>
      </c>
      <c r="BA66" s="168"/>
      <c r="BC66" s="24" t="str">
        <f t="shared" si="0"/>
        <v>SVEOUT5_05_H_PR24</v>
      </c>
    </row>
    <row r="67" spans="1:55">
      <c r="A67" s="5" t="s">
        <v>113</v>
      </c>
      <c r="B67" s="5" t="s">
        <v>99</v>
      </c>
      <c r="C67" s="5" t="s">
        <v>100</v>
      </c>
      <c r="D67" s="5" t="s">
        <v>83</v>
      </c>
      <c r="E67" s="5" t="s">
        <v>74</v>
      </c>
      <c r="F67" s="169">
        <v>58.593958834536217</v>
      </c>
      <c r="G67" s="167" t="s">
        <v>84</v>
      </c>
      <c r="H67" s="169">
        <v>83.293237102379052</v>
      </c>
      <c r="I67" s="167" t="s">
        <v>84</v>
      </c>
      <c r="J67" s="169">
        <v>26.410050788559211</v>
      </c>
      <c r="K67" s="167" t="s">
        <v>84</v>
      </c>
      <c r="L67" s="169">
        <v>17.7492649024325</v>
      </c>
      <c r="M67" s="167" t="s">
        <v>84</v>
      </c>
      <c r="N67" s="169">
        <v>18.604651162790699</v>
      </c>
      <c r="O67" s="167" t="s">
        <v>84</v>
      </c>
      <c r="P67" s="169">
        <v>22.988505747126439</v>
      </c>
      <c r="Q67" s="167" t="s">
        <v>84</v>
      </c>
      <c r="R67" s="169">
        <v>6.9500133654103182</v>
      </c>
      <c r="S67" s="167" t="s">
        <v>84</v>
      </c>
      <c r="T67" s="169">
        <v>18.390804597701148</v>
      </c>
      <c r="U67" s="167" t="s">
        <v>84</v>
      </c>
      <c r="V67" s="169">
        <v>24.057738572574181</v>
      </c>
      <c r="W67" s="167" t="s">
        <v>84</v>
      </c>
      <c r="X67" s="169">
        <v>20.636193531141409</v>
      </c>
      <c r="Y67" s="167" t="s">
        <v>84</v>
      </c>
      <c r="Z67" s="169">
        <v>27.90697674418605</v>
      </c>
      <c r="AA67" s="167" t="s">
        <v>84</v>
      </c>
      <c r="AB67" s="169">
        <v>22.560812616947342</v>
      </c>
      <c r="AC67" s="167" t="s">
        <v>84</v>
      </c>
      <c r="AD67" s="169">
        <v>23.73696872493986</v>
      </c>
      <c r="AE67" s="167" t="s">
        <v>84</v>
      </c>
      <c r="AF67" s="169">
        <v>23.73696872493986</v>
      </c>
      <c r="AG67" s="169"/>
      <c r="AH67" s="169">
        <v>22.667735899492111</v>
      </c>
      <c r="AI67" s="169"/>
      <c r="AJ67" s="169">
        <v>21.170809943865279</v>
      </c>
      <c r="AK67" s="169"/>
      <c r="AL67" s="169">
        <v>19.67388398823844</v>
      </c>
      <c r="AM67" s="169"/>
      <c r="AN67" s="169">
        <v>17.856188184977281</v>
      </c>
      <c r="AO67" s="169"/>
      <c r="AP67" s="169">
        <v>16.680032076984759</v>
      </c>
      <c r="AQ67" s="169"/>
      <c r="AR67" s="169">
        <v>15.93156909917135</v>
      </c>
      <c r="AS67" s="169"/>
      <c r="AT67" s="169">
        <v>15.18310612135793</v>
      </c>
      <c r="AU67" s="169"/>
      <c r="AV67" s="169">
        <v>14.434643143544511</v>
      </c>
      <c r="AW67" s="169"/>
      <c r="AX67" s="169">
        <v>13.579256883186311</v>
      </c>
      <c r="AY67" s="169"/>
      <c r="AZ67" s="169">
        <v>12.830793905372889</v>
      </c>
      <c r="BA67" s="169"/>
      <c r="BC67" s="24" t="str">
        <f t="shared" si="0"/>
        <v>SVEOUT5_05_I_PR24</v>
      </c>
    </row>
    <row r="68" spans="1:55">
      <c r="A68" s="5" t="s">
        <v>113</v>
      </c>
      <c r="B68" s="5" t="s">
        <v>101</v>
      </c>
      <c r="C68" s="5" t="s">
        <v>102</v>
      </c>
      <c r="D68" s="5" t="s">
        <v>103</v>
      </c>
      <c r="E68" s="5" t="s">
        <v>74</v>
      </c>
      <c r="F68" s="167" t="s">
        <v>84</v>
      </c>
      <c r="G68" s="167" t="s">
        <v>84</v>
      </c>
      <c r="H68" s="167" t="s">
        <v>84</v>
      </c>
      <c r="I68" s="167" t="s">
        <v>84</v>
      </c>
      <c r="J68" s="167" t="s">
        <v>84</v>
      </c>
      <c r="K68" s="167" t="s">
        <v>84</v>
      </c>
      <c r="L68" s="167" t="s">
        <v>84</v>
      </c>
      <c r="M68" s="167" t="s">
        <v>84</v>
      </c>
      <c r="N68" s="167" t="s">
        <v>84</v>
      </c>
      <c r="O68" s="167" t="s">
        <v>84</v>
      </c>
      <c r="P68" s="167" t="s">
        <v>84</v>
      </c>
      <c r="Q68" s="167" t="s">
        <v>84</v>
      </c>
      <c r="R68" s="167" t="s">
        <v>84</v>
      </c>
      <c r="S68" s="169">
        <v>56721.234567999003</v>
      </c>
      <c r="T68" s="167" t="s">
        <v>84</v>
      </c>
      <c r="U68" s="169">
        <v>55419.191559999002</v>
      </c>
      <c r="V68" s="167" t="s">
        <v>84</v>
      </c>
      <c r="W68" s="169">
        <v>55578.983187999002</v>
      </c>
      <c r="X68" s="167" t="s">
        <v>84</v>
      </c>
      <c r="Y68" s="169">
        <v>55599</v>
      </c>
      <c r="Z68" s="167" t="s">
        <v>84</v>
      </c>
      <c r="AA68" s="169">
        <v>55637</v>
      </c>
      <c r="AB68" s="169">
        <v>55772</v>
      </c>
      <c r="AC68" s="169">
        <v>55772</v>
      </c>
      <c r="AD68" s="169">
        <v>55996</v>
      </c>
      <c r="AE68" s="169">
        <v>55996</v>
      </c>
      <c r="AF68" s="169">
        <v>56454</v>
      </c>
      <c r="AG68" s="169"/>
      <c r="AH68" s="169">
        <v>56787</v>
      </c>
      <c r="AI68" s="169"/>
      <c r="AJ68" s="169">
        <v>57114</v>
      </c>
      <c r="AK68" s="169"/>
      <c r="AL68" s="169">
        <v>57434</v>
      </c>
      <c r="AM68" s="169"/>
      <c r="AN68" s="169">
        <v>57748</v>
      </c>
      <c r="AO68" s="169"/>
      <c r="AP68" s="169">
        <v>58056</v>
      </c>
      <c r="AQ68" s="169"/>
      <c r="AR68" s="167" t="s">
        <v>84</v>
      </c>
      <c r="AS68" s="167"/>
      <c r="AT68" s="167" t="s">
        <v>84</v>
      </c>
      <c r="AU68" s="167"/>
      <c r="AV68" s="167" t="s">
        <v>84</v>
      </c>
      <c r="AW68" s="167"/>
      <c r="AX68" s="167" t="s">
        <v>84</v>
      </c>
      <c r="AY68" s="167"/>
      <c r="AZ68" s="167" t="s">
        <v>84</v>
      </c>
      <c r="BA68" s="167"/>
      <c r="BC68" s="24" t="str">
        <f t="shared" si="0"/>
        <v>SVEBN13535_21</v>
      </c>
    </row>
    <row r="69" spans="1:55">
      <c r="A69" s="5" t="s">
        <v>113</v>
      </c>
      <c r="B69" s="5" t="s">
        <v>104</v>
      </c>
      <c r="C69" s="5" t="s">
        <v>105</v>
      </c>
      <c r="D69" s="5" t="s">
        <v>103</v>
      </c>
      <c r="E69" s="5" t="s">
        <v>74</v>
      </c>
      <c r="F69" s="167" t="s">
        <v>84</v>
      </c>
      <c r="G69" s="167" t="s">
        <v>84</v>
      </c>
      <c r="H69" s="167" t="s">
        <v>84</v>
      </c>
      <c r="I69" s="167" t="s">
        <v>84</v>
      </c>
      <c r="J69" s="167" t="s">
        <v>84</v>
      </c>
      <c r="K69" s="167" t="s">
        <v>84</v>
      </c>
      <c r="L69" s="167" t="s">
        <v>84</v>
      </c>
      <c r="M69" s="167" t="s">
        <v>84</v>
      </c>
      <c r="N69" s="167" t="s">
        <v>84</v>
      </c>
      <c r="O69" s="167" t="s">
        <v>84</v>
      </c>
      <c r="P69" s="167" t="s">
        <v>84</v>
      </c>
      <c r="Q69" s="167" t="s">
        <v>84</v>
      </c>
      <c r="R69" s="167" t="s">
        <v>84</v>
      </c>
      <c r="S69" s="168">
        <v>36803.9</v>
      </c>
      <c r="T69" s="167" t="s">
        <v>84</v>
      </c>
      <c r="U69" s="168">
        <v>36803.9</v>
      </c>
      <c r="V69" s="167" t="s">
        <v>84</v>
      </c>
      <c r="W69" s="168">
        <v>36804</v>
      </c>
      <c r="X69" s="167" t="s">
        <v>84</v>
      </c>
      <c r="Y69" s="168">
        <v>36804</v>
      </c>
      <c r="Z69" s="167" t="s">
        <v>84</v>
      </c>
      <c r="AA69" s="168">
        <v>36804</v>
      </c>
      <c r="AB69" s="168">
        <v>36804</v>
      </c>
      <c r="AC69" s="168">
        <v>36804</v>
      </c>
      <c r="AD69" s="168">
        <v>36804</v>
      </c>
      <c r="AE69" s="168">
        <v>36804</v>
      </c>
      <c r="AF69" s="168">
        <v>36804</v>
      </c>
      <c r="AG69" s="168"/>
      <c r="AH69" s="168">
        <v>36804</v>
      </c>
      <c r="AI69" s="168"/>
      <c r="AJ69" s="168">
        <v>36804</v>
      </c>
      <c r="AK69" s="168"/>
      <c r="AL69" s="168">
        <v>36804</v>
      </c>
      <c r="AM69" s="168"/>
      <c r="AN69" s="168">
        <v>36804</v>
      </c>
      <c r="AO69" s="168"/>
      <c r="AP69" s="168">
        <v>36804</v>
      </c>
      <c r="AQ69" s="168"/>
      <c r="AR69" s="167" t="s">
        <v>84</v>
      </c>
      <c r="AS69" s="167"/>
      <c r="AT69" s="167" t="s">
        <v>84</v>
      </c>
      <c r="AU69" s="167"/>
      <c r="AV69" s="167" t="s">
        <v>84</v>
      </c>
      <c r="AW69" s="167"/>
      <c r="AX69" s="167" t="s">
        <v>84</v>
      </c>
      <c r="AY69" s="167"/>
      <c r="AZ69" s="167" t="s">
        <v>84</v>
      </c>
      <c r="BA69" s="167"/>
      <c r="BC69" s="24" t="str">
        <f t="shared" si="0"/>
        <v>SVEBN13528</v>
      </c>
    </row>
    <row r="70" spans="1:55">
      <c r="A70" s="5" t="s">
        <v>113</v>
      </c>
      <c r="B70" s="5" t="s">
        <v>106</v>
      </c>
      <c r="C70" s="5" t="s">
        <v>107</v>
      </c>
      <c r="D70" s="5" t="s">
        <v>83</v>
      </c>
      <c r="E70" s="5" t="s">
        <v>74</v>
      </c>
      <c r="F70" s="168">
        <v>440</v>
      </c>
      <c r="G70" s="167" t="s">
        <v>84</v>
      </c>
      <c r="H70" s="168">
        <v>375</v>
      </c>
      <c r="I70" s="167" t="s">
        <v>84</v>
      </c>
      <c r="J70" s="168">
        <v>447</v>
      </c>
      <c r="K70" s="167" t="s">
        <v>84</v>
      </c>
      <c r="L70" s="168">
        <v>349</v>
      </c>
      <c r="M70" s="167" t="s">
        <v>84</v>
      </c>
      <c r="N70" s="168">
        <v>260</v>
      </c>
      <c r="O70" s="167" t="s">
        <v>84</v>
      </c>
      <c r="P70" s="168">
        <v>274</v>
      </c>
      <c r="Q70" s="167" t="s">
        <v>84</v>
      </c>
      <c r="R70" s="168">
        <v>280</v>
      </c>
      <c r="S70" s="167" t="s">
        <v>84</v>
      </c>
      <c r="T70" s="168">
        <v>291</v>
      </c>
      <c r="U70" s="167" t="s">
        <v>84</v>
      </c>
      <c r="V70" s="168">
        <v>248</v>
      </c>
      <c r="W70" s="167" t="s">
        <v>84</v>
      </c>
      <c r="X70" s="168">
        <v>190</v>
      </c>
      <c r="Y70" s="167" t="s">
        <v>84</v>
      </c>
      <c r="Z70" s="168">
        <v>204</v>
      </c>
      <c r="AA70" s="167" t="s">
        <v>84</v>
      </c>
      <c r="AB70" s="168">
        <v>193</v>
      </c>
      <c r="AC70" s="167" t="s">
        <v>84</v>
      </c>
      <c r="AD70" s="168">
        <v>239</v>
      </c>
      <c r="AE70" s="167" t="s">
        <v>84</v>
      </c>
      <c r="AF70" s="168">
        <v>238</v>
      </c>
      <c r="AG70" s="168"/>
      <c r="AH70" s="168">
        <v>173</v>
      </c>
      <c r="AI70" s="168"/>
      <c r="AJ70" s="168">
        <v>162</v>
      </c>
      <c r="AK70" s="168"/>
      <c r="AL70" s="168">
        <v>150</v>
      </c>
      <c r="AM70" s="168"/>
      <c r="AN70" s="168">
        <v>137</v>
      </c>
      <c r="AO70" s="168"/>
      <c r="AP70" s="168">
        <v>127</v>
      </c>
      <c r="AQ70" s="168"/>
      <c r="AR70" s="168">
        <v>122</v>
      </c>
      <c r="AS70" s="168"/>
      <c r="AT70" s="168">
        <v>116</v>
      </c>
      <c r="AU70" s="168"/>
      <c r="AV70" s="168">
        <v>110</v>
      </c>
      <c r="AW70" s="168"/>
      <c r="AX70" s="168">
        <v>104</v>
      </c>
      <c r="AY70" s="168"/>
      <c r="AZ70" s="168">
        <v>98</v>
      </c>
      <c r="BA70" s="168"/>
      <c r="BC70" s="24" t="str">
        <f t="shared" si="0"/>
        <v>SVEC_OUT5_05_J_PR24_COMPANY</v>
      </c>
    </row>
    <row r="71" spans="1:55">
      <c r="A71" s="5" t="s">
        <v>113</v>
      </c>
      <c r="B71" s="5" t="s">
        <v>108</v>
      </c>
      <c r="C71" s="5" t="s">
        <v>109</v>
      </c>
      <c r="D71" s="5" t="s">
        <v>83</v>
      </c>
      <c r="E71" s="5" t="s">
        <v>74</v>
      </c>
      <c r="F71" s="168">
        <v>440</v>
      </c>
      <c r="G71" s="167" t="s">
        <v>84</v>
      </c>
      <c r="H71" s="168">
        <v>375</v>
      </c>
      <c r="I71" s="167" t="s">
        <v>84</v>
      </c>
      <c r="J71" s="168">
        <v>447</v>
      </c>
      <c r="K71" s="167" t="s">
        <v>84</v>
      </c>
      <c r="L71" s="168">
        <v>349</v>
      </c>
      <c r="M71" s="167" t="s">
        <v>84</v>
      </c>
      <c r="N71" s="168">
        <v>260</v>
      </c>
      <c r="O71" s="167" t="s">
        <v>84</v>
      </c>
      <c r="P71" s="168">
        <v>274</v>
      </c>
      <c r="Q71" s="167" t="s">
        <v>84</v>
      </c>
      <c r="R71" s="168">
        <v>280</v>
      </c>
      <c r="S71" s="167" t="s">
        <v>84</v>
      </c>
      <c r="T71" s="168">
        <v>291</v>
      </c>
      <c r="U71" s="167" t="s">
        <v>84</v>
      </c>
      <c r="V71" s="168">
        <v>248</v>
      </c>
      <c r="W71" s="167" t="s">
        <v>84</v>
      </c>
      <c r="X71" s="168">
        <v>190</v>
      </c>
      <c r="Y71" s="167" t="s">
        <v>84</v>
      </c>
      <c r="Z71" s="168">
        <v>204</v>
      </c>
      <c r="AA71" s="167" t="s">
        <v>84</v>
      </c>
      <c r="AB71" s="168">
        <v>193</v>
      </c>
      <c r="AC71" s="167" t="s">
        <v>84</v>
      </c>
      <c r="AD71" s="168">
        <v>239</v>
      </c>
      <c r="AE71" s="167" t="s">
        <v>84</v>
      </c>
      <c r="AF71" s="168">
        <v>238</v>
      </c>
      <c r="AG71" s="168"/>
      <c r="AH71" s="168">
        <v>173</v>
      </c>
      <c r="AI71" s="168"/>
      <c r="AJ71" s="168">
        <v>162</v>
      </c>
      <c r="AK71" s="168"/>
      <c r="AL71" s="168">
        <v>150</v>
      </c>
      <c r="AM71" s="168"/>
      <c r="AN71" s="168">
        <v>137</v>
      </c>
      <c r="AO71" s="168"/>
      <c r="AP71" s="168">
        <v>127</v>
      </c>
      <c r="AQ71" s="168"/>
      <c r="AR71" s="168">
        <v>122</v>
      </c>
      <c r="AS71" s="168"/>
      <c r="AT71" s="168">
        <v>116</v>
      </c>
      <c r="AU71" s="168"/>
      <c r="AV71" s="168">
        <v>110</v>
      </c>
      <c r="AW71" s="168"/>
      <c r="AX71" s="168">
        <v>104</v>
      </c>
      <c r="AY71" s="168"/>
      <c r="AZ71" s="168">
        <v>98</v>
      </c>
      <c r="BA71" s="168"/>
      <c r="BC71" s="24" t="str">
        <f t="shared" si="0"/>
        <v>SVEC_OUT5_05_J_PR24_OFWAT</v>
      </c>
    </row>
    <row r="72" spans="1:55">
      <c r="A72" s="5" t="s">
        <v>114</v>
      </c>
      <c r="B72" s="5" t="s">
        <v>81</v>
      </c>
      <c r="C72" s="5" t="s">
        <v>82</v>
      </c>
      <c r="D72" s="5" t="s">
        <v>83</v>
      </c>
      <c r="E72" s="5" t="s">
        <v>74</v>
      </c>
      <c r="F72" s="166">
        <v>84.288990825688089</v>
      </c>
      <c r="G72" s="167" t="s">
        <v>84</v>
      </c>
      <c r="H72" s="166">
        <v>118.11926605504588</v>
      </c>
      <c r="I72" s="167" t="s">
        <v>84</v>
      </c>
      <c r="J72" s="166">
        <v>141.05504587155966</v>
      </c>
      <c r="K72" s="167" t="s">
        <v>84</v>
      </c>
      <c r="L72" s="166">
        <v>89.449541284403665</v>
      </c>
      <c r="M72" s="167" t="s">
        <v>84</v>
      </c>
      <c r="N72" s="166">
        <v>90.596330275229363</v>
      </c>
      <c r="O72" s="167" t="s">
        <v>84</v>
      </c>
      <c r="P72" s="166">
        <v>102.6376146788991</v>
      </c>
      <c r="Q72" s="167" t="s">
        <v>84</v>
      </c>
      <c r="R72" s="166">
        <v>96.903669724770637</v>
      </c>
      <c r="S72" s="167" t="s">
        <v>84</v>
      </c>
      <c r="T72" s="166">
        <v>96.330275229357795</v>
      </c>
      <c r="U72" s="167" t="s">
        <v>84</v>
      </c>
      <c r="V72" s="166">
        <v>103.21100917431193</v>
      </c>
      <c r="W72" s="167" t="s">
        <v>84</v>
      </c>
      <c r="X72" s="166">
        <v>129.01376146788991</v>
      </c>
      <c r="Y72" s="167" t="s">
        <v>84</v>
      </c>
      <c r="Z72" s="166">
        <v>86.582568807339456</v>
      </c>
      <c r="AA72" s="167" t="s">
        <v>84</v>
      </c>
      <c r="AB72" s="166">
        <v>61.926605504587165</v>
      </c>
      <c r="AC72" s="167" t="s">
        <v>84</v>
      </c>
      <c r="AD72" s="166">
        <v>111.23853211009174</v>
      </c>
      <c r="AE72" s="167" t="s">
        <v>84</v>
      </c>
      <c r="AF72" s="166">
        <v>86.0091743119266</v>
      </c>
      <c r="AG72" s="166"/>
      <c r="AH72" s="166">
        <v>53.899082568807344</v>
      </c>
      <c r="AI72" s="166"/>
      <c r="AJ72" s="166">
        <v>40.851748526544796</v>
      </c>
      <c r="AK72" s="166"/>
      <c r="AL72" s="166">
        <v>40.851748526544796</v>
      </c>
      <c r="AM72" s="166"/>
      <c r="AN72" s="166">
        <v>40.851748526544796</v>
      </c>
      <c r="AO72" s="166"/>
      <c r="AP72" s="166">
        <v>40.851748526544796</v>
      </c>
      <c r="AQ72" s="166"/>
      <c r="AR72" s="166">
        <v>40.851748526544796</v>
      </c>
      <c r="AS72" s="166"/>
      <c r="AT72" s="166">
        <v>40.894936080127273</v>
      </c>
      <c r="AU72" s="166"/>
      <c r="AV72" s="166">
        <v>40.894936080127273</v>
      </c>
      <c r="AW72" s="166"/>
      <c r="AX72" s="166">
        <v>40.894936080127273</v>
      </c>
      <c r="AY72" s="166"/>
      <c r="AZ72" s="166">
        <v>40.894936080127273</v>
      </c>
      <c r="BA72" s="166"/>
      <c r="BC72" s="24" t="str">
        <f t="shared" ref="BC72:BC135" si="1">A72&amp;B72</f>
        <v>SWBOUT5_05_PR24</v>
      </c>
    </row>
    <row r="73" spans="1:55">
      <c r="A73" s="5" t="s">
        <v>114</v>
      </c>
      <c r="B73" s="5" t="s">
        <v>85</v>
      </c>
      <c r="C73" s="5" t="s">
        <v>86</v>
      </c>
      <c r="D73" s="5" t="s">
        <v>83</v>
      </c>
      <c r="E73" s="5" t="s">
        <v>74</v>
      </c>
      <c r="F73" s="168">
        <v>1</v>
      </c>
      <c r="G73" s="167" t="s">
        <v>84</v>
      </c>
      <c r="H73" s="168">
        <v>0</v>
      </c>
      <c r="I73" s="167" t="s">
        <v>84</v>
      </c>
      <c r="J73" s="168">
        <v>0</v>
      </c>
      <c r="K73" s="167" t="s">
        <v>84</v>
      </c>
      <c r="L73" s="168">
        <v>0</v>
      </c>
      <c r="M73" s="167" t="s">
        <v>84</v>
      </c>
      <c r="N73" s="168">
        <v>0</v>
      </c>
      <c r="O73" s="167" t="s">
        <v>84</v>
      </c>
      <c r="P73" s="168">
        <v>1</v>
      </c>
      <c r="Q73" s="167" t="s">
        <v>84</v>
      </c>
      <c r="R73" s="168">
        <v>1</v>
      </c>
      <c r="S73" s="167" t="s">
        <v>84</v>
      </c>
      <c r="T73" s="168">
        <v>1</v>
      </c>
      <c r="U73" s="167" t="s">
        <v>84</v>
      </c>
      <c r="V73" s="168">
        <v>0</v>
      </c>
      <c r="W73" s="167" t="s">
        <v>84</v>
      </c>
      <c r="X73" s="168">
        <v>0</v>
      </c>
      <c r="Y73" s="167" t="s">
        <v>84</v>
      </c>
      <c r="Z73" s="168">
        <v>0</v>
      </c>
      <c r="AA73" s="167" t="s">
        <v>84</v>
      </c>
      <c r="AB73" s="168">
        <v>0</v>
      </c>
      <c r="AC73" s="167" t="s">
        <v>84</v>
      </c>
      <c r="AD73" s="168">
        <v>0</v>
      </c>
      <c r="AE73" s="167" t="s">
        <v>84</v>
      </c>
      <c r="AF73" s="168">
        <v>0</v>
      </c>
      <c r="AG73" s="168"/>
      <c r="AH73" s="168">
        <v>0</v>
      </c>
      <c r="AI73" s="168"/>
      <c r="AJ73" s="168">
        <v>0</v>
      </c>
      <c r="AK73" s="168"/>
      <c r="AL73" s="168">
        <v>0</v>
      </c>
      <c r="AM73" s="168"/>
      <c r="AN73" s="168">
        <v>0</v>
      </c>
      <c r="AO73" s="168"/>
      <c r="AP73" s="168">
        <v>0</v>
      </c>
      <c r="AQ73" s="168"/>
      <c r="AR73" s="168">
        <v>0</v>
      </c>
      <c r="AS73" s="168"/>
      <c r="AT73" s="168">
        <v>0</v>
      </c>
      <c r="AU73" s="168"/>
      <c r="AV73" s="168">
        <v>0</v>
      </c>
      <c r="AW73" s="168"/>
      <c r="AX73" s="168">
        <v>0</v>
      </c>
      <c r="AY73" s="168"/>
      <c r="AZ73" s="168">
        <v>0</v>
      </c>
      <c r="BA73" s="168"/>
      <c r="BC73" s="24" t="str">
        <f t="shared" si="1"/>
        <v>SWBOUT5_05_B_PR24</v>
      </c>
    </row>
    <row r="74" spans="1:55">
      <c r="A74" s="5" t="s">
        <v>114</v>
      </c>
      <c r="B74" s="5" t="s">
        <v>87</v>
      </c>
      <c r="C74" s="5" t="s">
        <v>88</v>
      </c>
      <c r="D74" s="5" t="s">
        <v>83</v>
      </c>
      <c r="E74" s="5" t="s">
        <v>74</v>
      </c>
      <c r="F74" s="169">
        <v>0.57339449541284404</v>
      </c>
      <c r="G74" s="167" t="s">
        <v>84</v>
      </c>
      <c r="H74" s="169">
        <v>0</v>
      </c>
      <c r="I74" s="167" t="s">
        <v>84</v>
      </c>
      <c r="J74" s="169">
        <v>0</v>
      </c>
      <c r="K74" s="167" t="s">
        <v>84</v>
      </c>
      <c r="L74" s="169">
        <v>0</v>
      </c>
      <c r="M74" s="167" t="s">
        <v>84</v>
      </c>
      <c r="N74" s="169">
        <v>0</v>
      </c>
      <c r="O74" s="167" t="s">
        <v>84</v>
      </c>
      <c r="P74" s="169">
        <v>0.57339449541284404</v>
      </c>
      <c r="Q74" s="167" t="s">
        <v>84</v>
      </c>
      <c r="R74" s="169">
        <v>0.57339449541284404</v>
      </c>
      <c r="S74" s="167" t="s">
        <v>84</v>
      </c>
      <c r="T74" s="169">
        <v>0.57339449541284404</v>
      </c>
      <c r="U74" s="167" t="s">
        <v>84</v>
      </c>
      <c r="V74" s="169">
        <v>0</v>
      </c>
      <c r="W74" s="167" t="s">
        <v>84</v>
      </c>
      <c r="X74" s="169">
        <v>0</v>
      </c>
      <c r="Y74" s="167" t="s">
        <v>84</v>
      </c>
      <c r="Z74" s="169">
        <v>0</v>
      </c>
      <c r="AA74" s="167" t="s">
        <v>84</v>
      </c>
      <c r="AB74" s="169">
        <v>0</v>
      </c>
      <c r="AC74" s="167" t="s">
        <v>84</v>
      </c>
      <c r="AD74" s="169">
        <v>0</v>
      </c>
      <c r="AE74" s="167" t="s">
        <v>84</v>
      </c>
      <c r="AF74" s="169">
        <v>0</v>
      </c>
      <c r="AG74" s="169"/>
      <c r="AH74" s="169">
        <v>0</v>
      </c>
      <c r="AI74" s="169"/>
      <c r="AJ74" s="169">
        <v>0</v>
      </c>
      <c r="AK74" s="169"/>
      <c r="AL74" s="169">
        <v>0</v>
      </c>
      <c r="AM74" s="169"/>
      <c r="AN74" s="169">
        <v>0</v>
      </c>
      <c r="AO74" s="169"/>
      <c r="AP74" s="169">
        <v>0</v>
      </c>
      <c r="AQ74" s="169"/>
      <c r="AR74" s="169">
        <v>0</v>
      </c>
      <c r="AS74" s="169"/>
      <c r="AT74" s="169">
        <v>0</v>
      </c>
      <c r="AU74" s="169"/>
      <c r="AV74" s="169">
        <v>0</v>
      </c>
      <c r="AW74" s="169"/>
      <c r="AX74" s="169">
        <v>0</v>
      </c>
      <c r="AY74" s="169"/>
      <c r="AZ74" s="169">
        <v>0</v>
      </c>
      <c r="BA74" s="169"/>
      <c r="BC74" s="24" t="str">
        <f t="shared" si="1"/>
        <v>SWBOUT5_05_C_PR24</v>
      </c>
    </row>
    <row r="75" spans="1:55">
      <c r="A75" s="5" t="s">
        <v>114</v>
      </c>
      <c r="B75" s="5" t="s">
        <v>89</v>
      </c>
      <c r="C75" s="5" t="s">
        <v>90</v>
      </c>
      <c r="D75" s="5" t="s">
        <v>83</v>
      </c>
      <c r="E75" s="5" t="s">
        <v>74</v>
      </c>
      <c r="F75" s="168">
        <v>16</v>
      </c>
      <c r="G75" s="167" t="s">
        <v>84</v>
      </c>
      <c r="H75" s="168">
        <v>4</v>
      </c>
      <c r="I75" s="167" t="s">
        <v>84</v>
      </c>
      <c r="J75" s="168">
        <v>10</v>
      </c>
      <c r="K75" s="167" t="s">
        <v>84</v>
      </c>
      <c r="L75" s="168">
        <v>3</v>
      </c>
      <c r="M75" s="167" t="s">
        <v>84</v>
      </c>
      <c r="N75" s="168">
        <v>7</v>
      </c>
      <c r="O75" s="167" t="s">
        <v>84</v>
      </c>
      <c r="P75" s="168">
        <v>3</v>
      </c>
      <c r="Q75" s="167" t="s">
        <v>84</v>
      </c>
      <c r="R75" s="168">
        <v>2</v>
      </c>
      <c r="S75" s="167" t="s">
        <v>84</v>
      </c>
      <c r="T75" s="168">
        <v>1</v>
      </c>
      <c r="U75" s="167" t="s">
        <v>84</v>
      </c>
      <c r="V75" s="168">
        <v>1</v>
      </c>
      <c r="W75" s="167" t="s">
        <v>84</v>
      </c>
      <c r="X75" s="168">
        <v>3</v>
      </c>
      <c r="Y75" s="167" t="s">
        <v>84</v>
      </c>
      <c r="Z75" s="168">
        <v>8</v>
      </c>
      <c r="AA75" s="167" t="s">
        <v>84</v>
      </c>
      <c r="AB75" s="168">
        <v>2</v>
      </c>
      <c r="AC75" s="167" t="s">
        <v>84</v>
      </c>
      <c r="AD75" s="168">
        <v>2</v>
      </c>
      <c r="AE75" s="167" t="s">
        <v>84</v>
      </c>
      <c r="AF75" s="168">
        <v>2</v>
      </c>
      <c r="AG75" s="168"/>
      <c r="AH75" s="168">
        <v>0</v>
      </c>
      <c r="AI75" s="168"/>
      <c r="AJ75" s="168">
        <v>0</v>
      </c>
      <c r="AK75" s="168"/>
      <c r="AL75" s="168">
        <v>0</v>
      </c>
      <c r="AM75" s="168"/>
      <c r="AN75" s="168">
        <v>0</v>
      </c>
      <c r="AO75" s="168"/>
      <c r="AP75" s="168">
        <v>0</v>
      </c>
      <c r="AQ75" s="168"/>
      <c r="AR75" s="168">
        <v>0</v>
      </c>
      <c r="AS75" s="168"/>
      <c r="AT75" s="168">
        <v>0</v>
      </c>
      <c r="AU75" s="168"/>
      <c r="AV75" s="168">
        <v>0</v>
      </c>
      <c r="AW75" s="168"/>
      <c r="AX75" s="168">
        <v>0</v>
      </c>
      <c r="AY75" s="168"/>
      <c r="AZ75" s="168">
        <v>0</v>
      </c>
      <c r="BA75" s="168"/>
      <c r="BC75" s="24" t="str">
        <f t="shared" si="1"/>
        <v>SWBOUT5_05_D_PR24</v>
      </c>
    </row>
    <row r="76" spans="1:55">
      <c r="A76" s="5" t="s">
        <v>114</v>
      </c>
      <c r="B76" s="5" t="s">
        <v>91</v>
      </c>
      <c r="C76" s="5" t="s">
        <v>92</v>
      </c>
      <c r="D76" s="5" t="s">
        <v>83</v>
      </c>
      <c r="E76" s="5" t="s">
        <v>74</v>
      </c>
      <c r="F76" s="169">
        <v>9.1743119266055047</v>
      </c>
      <c r="G76" s="167" t="s">
        <v>84</v>
      </c>
      <c r="H76" s="169">
        <v>2.2935779816513762</v>
      </c>
      <c r="I76" s="167" t="s">
        <v>84</v>
      </c>
      <c r="J76" s="169">
        <v>5.7339449541284404</v>
      </c>
      <c r="K76" s="167" t="s">
        <v>84</v>
      </c>
      <c r="L76" s="169">
        <v>1.7201834862385319</v>
      </c>
      <c r="M76" s="167" t="s">
        <v>84</v>
      </c>
      <c r="N76" s="169">
        <v>4.0137614678899087</v>
      </c>
      <c r="O76" s="167" t="s">
        <v>84</v>
      </c>
      <c r="P76" s="169">
        <v>1.7201834862385319</v>
      </c>
      <c r="Q76" s="167" t="s">
        <v>84</v>
      </c>
      <c r="R76" s="169">
        <v>1.1467889908256881</v>
      </c>
      <c r="S76" s="167" t="s">
        <v>84</v>
      </c>
      <c r="T76" s="169">
        <v>0.57339449541284404</v>
      </c>
      <c r="U76" s="167" t="s">
        <v>84</v>
      </c>
      <c r="V76" s="169">
        <v>0.57339449541284404</v>
      </c>
      <c r="W76" s="167" t="s">
        <v>84</v>
      </c>
      <c r="X76" s="169">
        <v>1.7201834862385319</v>
      </c>
      <c r="Y76" s="167" t="s">
        <v>84</v>
      </c>
      <c r="Z76" s="169">
        <v>4.5871559633027523</v>
      </c>
      <c r="AA76" s="167" t="s">
        <v>84</v>
      </c>
      <c r="AB76" s="169">
        <v>1.1467889908256881</v>
      </c>
      <c r="AC76" s="167" t="s">
        <v>84</v>
      </c>
      <c r="AD76" s="169">
        <v>1.1467889908256881</v>
      </c>
      <c r="AE76" s="167" t="s">
        <v>84</v>
      </c>
      <c r="AF76" s="169">
        <v>1.1467889908256881</v>
      </c>
      <c r="AG76" s="169"/>
      <c r="AH76" s="169">
        <v>0</v>
      </c>
      <c r="AI76" s="169"/>
      <c r="AJ76" s="169">
        <v>0</v>
      </c>
      <c r="AK76" s="169"/>
      <c r="AL76" s="169">
        <v>0</v>
      </c>
      <c r="AM76" s="169"/>
      <c r="AN76" s="169">
        <v>0</v>
      </c>
      <c r="AO76" s="169"/>
      <c r="AP76" s="169">
        <v>0</v>
      </c>
      <c r="AQ76" s="169"/>
      <c r="AR76" s="169">
        <v>0</v>
      </c>
      <c r="AS76" s="169"/>
      <c r="AT76" s="169">
        <v>0</v>
      </c>
      <c r="AU76" s="169"/>
      <c r="AV76" s="169">
        <v>0</v>
      </c>
      <c r="AW76" s="169"/>
      <c r="AX76" s="169">
        <v>0</v>
      </c>
      <c r="AY76" s="169"/>
      <c r="AZ76" s="169">
        <v>0</v>
      </c>
      <c r="BA76" s="169"/>
      <c r="BC76" s="24" t="str">
        <f t="shared" si="1"/>
        <v>SWBOUT5_05_E_PR24</v>
      </c>
    </row>
    <row r="77" spans="1:55">
      <c r="A77" s="5" t="s">
        <v>114</v>
      </c>
      <c r="B77" s="5" t="s">
        <v>93</v>
      </c>
      <c r="C77" s="5" t="s">
        <v>94</v>
      </c>
      <c r="D77" s="5" t="s">
        <v>83</v>
      </c>
      <c r="E77" s="5" t="s">
        <v>74</v>
      </c>
      <c r="F77" s="168">
        <v>130</v>
      </c>
      <c r="G77" s="167" t="s">
        <v>84</v>
      </c>
      <c r="H77" s="168">
        <v>202</v>
      </c>
      <c r="I77" s="167" t="s">
        <v>84</v>
      </c>
      <c r="J77" s="168">
        <v>236</v>
      </c>
      <c r="K77" s="167" t="s">
        <v>84</v>
      </c>
      <c r="L77" s="168">
        <v>153</v>
      </c>
      <c r="M77" s="167" t="s">
        <v>84</v>
      </c>
      <c r="N77" s="168">
        <v>151</v>
      </c>
      <c r="O77" s="167" t="s">
        <v>84</v>
      </c>
      <c r="P77" s="168">
        <v>175</v>
      </c>
      <c r="Q77" s="167" t="s">
        <v>84</v>
      </c>
      <c r="R77" s="168">
        <v>166</v>
      </c>
      <c r="S77" s="167" t="s">
        <v>84</v>
      </c>
      <c r="T77" s="168">
        <v>166</v>
      </c>
      <c r="U77" s="167" t="s">
        <v>84</v>
      </c>
      <c r="V77" s="168">
        <v>179</v>
      </c>
      <c r="W77" s="167" t="s">
        <v>84</v>
      </c>
      <c r="X77" s="168">
        <v>222</v>
      </c>
      <c r="Y77" s="167" t="s">
        <v>84</v>
      </c>
      <c r="Z77" s="168">
        <v>143</v>
      </c>
      <c r="AA77" s="167" t="s">
        <v>84</v>
      </c>
      <c r="AB77" s="168">
        <v>106</v>
      </c>
      <c r="AC77" s="167" t="s">
        <v>84</v>
      </c>
      <c r="AD77" s="168">
        <v>192</v>
      </c>
      <c r="AE77" s="167" t="s">
        <v>84</v>
      </c>
      <c r="AF77" s="168">
        <v>148</v>
      </c>
      <c r="AG77" s="168"/>
      <c r="AH77" s="168">
        <v>94</v>
      </c>
      <c r="AI77" s="168"/>
      <c r="AJ77" s="168">
        <v>94</v>
      </c>
      <c r="AK77" s="168"/>
      <c r="AL77" s="168">
        <v>94</v>
      </c>
      <c r="AM77" s="168"/>
      <c r="AN77" s="168">
        <v>94</v>
      </c>
      <c r="AO77" s="168"/>
      <c r="AP77" s="168">
        <v>94</v>
      </c>
      <c r="AQ77" s="168"/>
      <c r="AR77" s="168">
        <v>94</v>
      </c>
      <c r="AS77" s="168"/>
      <c r="AT77" s="168">
        <v>94</v>
      </c>
      <c r="AU77" s="168"/>
      <c r="AV77" s="168">
        <v>94</v>
      </c>
      <c r="AW77" s="168"/>
      <c r="AX77" s="168">
        <v>94</v>
      </c>
      <c r="AY77" s="168"/>
      <c r="AZ77" s="168">
        <v>94</v>
      </c>
      <c r="BA77" s="168"/>
      <c r="BC77" s="24" t="str">
        <f t="shared" si="1"/>
        <v>SWBOUT5_05_F_PR24</v>
      </c>
    </row>
    <row r="78" spans="1:55">
      <c r="A78" s="5" t="s">
        <v>114</v>
      </c>
      <c r="B78" s="5" t="s">
        <v>95</v>
      </c>
      <c r="C78" s="5" t="s">
        <v>96</v>
      </c>
      <c r="D78" s="5" t="s">
        <v>83</v>
      </c>
      <c r="E78" s="5" t="s">
        <v>74</v>
      </c>
      <c r="F78" s="169">
        <v>74.541284403669735</v>
      </c>
      <c r="G78" s="167" t="s">
        <v>84</v>
      </c>
      <c r="H78" s="169">
        <v>115.8256880733945</v>
      </c>
      <c r="I78" s="167" t="s">
        <v>84</v>
      </c>
      <c r="J78" s="169">
        <v>135.32110091743121</v>
      </c>
      <c r="K78" s="167" t="s">
        <v>84</v>
      </c>
      <c r="L78" s="169">
        <v>87.72935779816514</v>
      </c>
      <c r="M78" s="167" t="s">
        <v>84</v>
      </c>
      <c r="N78" s="169">
        <v>86.582568807339456</v>
      </c>
      <c r="O78" s="167" t="s">
        <v>84</v>
      </c>
      <c r="P78" s="169">
        <v>100.3440366972477</v>
      </c>
      <c r="Q78" s="167" t="s">
        <v>84</v>
      </c>
      <c r="R78" s="169">
        <v>95.183486238532112</v>
      </c>
      <c r="S78" s="167" t="s">
        <v>84</v>
      </c>
      <c r="T78" s="169">
        <v>95.183486238532112</v>
      </c>
      <c r="U78" s="167" t="s">
        <v>84</v>
      </c>
      <c r="V78" s="169">
        <v>102.6376146788991</v>
      </c>
      <c r="W78" s="167" t="s">
        <v>84</v>
      </c>
      <c r="X78" s="169">
        <v>127.2935779816514</v>
      </c>
      <c r="Y78" s="167" t="s">
        <v>84</v>
      </c>
      <c r="Z78" s="169">
        <v>81.995412844036707</v>
      </c>
      <c r="AA78" s="167" t="s">
        <v>84</v>
      </c>
      <c r="AB78" s="169">
        <v>60.779816513761467</v>
      </c>
      <c r="AC78" s="167" t="s">
        <v>84</v>
      </c>
      <c r="AD78" s="169">
        <v>110.0917431192661</v>
      </c>
      <c r="AE78" s="167" t="s">
        <v>84</v>
      </c>
      <c r="AF78" s="169">
        <v>84.862385321100916</v>
      </c>
      <c r="AG78" s="169"/>
      <c r="AH78" s="169">
        <v>53.899082568807337</v>
      </c>
      <c r="AI78" s="169"/>
      <c r="AJ78" s="169">
        <v>40.851748526544803</v>
      </c>
      <c r="AK78" s="169"/>
      <c r="AL78" s="169">
        <v>40.851748526544803</v>
      </c>
      <c r="AM78" s="169"/>
      <c r="AN78" s="169">
        <v>40.851748526544803</v>
      </c>
      <c r="AO78" s="169"/>
      <c r="AP78" s="169">
        <v>40.851748526544803</v>
      </c>
      <c r="AQ78" s="169"/>
      <c r="AR78" s="169">
        <v>40.851748526544803</v>
      </c>
      <c r="AS78" s="169"/>
      <c r="AT78" s="169">
        <v>40.894936080127273</v>
      </c>
      <c r="AU78" s="169"/>
      <c r="AV78" s="169">
        <v>40.894936080127273</v>
      </c>
      <c r="AW78" s="169"/>
      <c r="AX78" s="169">
        <v>40.894936080127273</v>
      </c>
      <c r="AY78" s="169"/>
      <c r="AZ78" s="169">
        <v>40.894936080127273</v>
      </c>
      <c r="BA78" s="169"/>
      <c r="BC78" s="24" t="str">
        <f t="shared" si="1"/>
        <v>SWBOUT5_05_G_PR24</v>
      </c>
    </row>
    <row r="79" spans="1:55">
      <c r="A79" s="5" t="s">
        <v>114</v>
      </c>
      <c r="B79" s="5" t="s">
        <v>97</v>
      </c>
      <c r="C79" s="5" t="s">
        <v>98</v>
      </c>
      <c r="D79" s="5" t="s">
        <v>83</v>
      </c>
      <c r="E79" s="5" t="s">
        <v>74</v>
      </c>
      <c r="F79" s="168">
        <v>55</v>
      </c>
      <c r="G79" s="167" t="s">
        <v>84</v>
      </c>
      <c r="H79" s="168">
        <v>101</v>
      </c>
      <c r="I79" s="167" t="s">
        <v>84</v>
      </c>
      <c r="J79" s="168">
        <v>131</v>
      </c>
      <c r="K79" s="167" t="s">
        <v>84</v>
      </c>
      <c r="L79" s="168">
        <v>162</v>
      </c>
      <c r="M79" s="167" t="s">
        <v>84</v>
      </c>
      <c r="N79" s="168">
        <v>70</v>
      </c>
      <c r="O79" s="167" t="s">
        <v>84</v>
      </c>
      <c r="P79" s="168">
        <v>73</v>
      </c>
      <c r="Q79" s="167" t="s">
        <v>84</v>
      </c>
      <c r="R79" s="168">
        <v>69</v>
      </c>
      <c r="S79" s="167" t="s">
        <v>84</v>
      </c>
      <c r="T79" s="168">
        <v>81</v>
      </c>
      <c r="U79" s="167" t="s">
        <v>84</v>
      </c>
      <c r="V79" s="168">
        <v>101</v>
      </c>
      <c r="W79" s="167" t="s">
        <v>84</v>
      </c>
      <c r="X79" s="168">
        <v>241</v>
      </c>
      <c r="Y79" s="167" t="s">
        <v>84</v>
      </c>
      <c r="Z79" s="168">
        <v>156</v>
      </c>
      <c r="AA79" s="167" t="s">
        <v>84</v>
      </c>
      <c r="AB79" s="168">
        <v>132</v>
      </c>
      <c r="AC79" s="167" t="s">
        <v>84</v>
      </c>
      <c r="AD79" s="168">
        <v>218</v>
      </c>
      <c r="AE79" s="167" t="s">
        <v>84</v>
      </c>
      <c r="AF79" s="168">
        <v>142</v>
      </c>
      <c r="AG79" s="168"/>
      <c r="AH79" s="168">
        <v>142</v>
      </c>
      <c r="AI79" s="168"/>
      <c r="AJ79" s="168">
        <v>142</v>
      </c>
      <c r="AK79" s="168"/>
      <c r="AL79" s="168">
        <v>142</v>
      </c>
      <c r="AM79" s="168"/>
      <c r="AN79" s="168">
        <v>142</v>
      </c>
      <c r="AO79" s="168"/>
      <c r="AP79" s="168">
        <v>142</v>
      </c>
      <c r="AQ79" s="168"/>
      <c r="AR79" s="168">
        <v>142</v>
      </c>
      <c r="AS79" s="168"/>
      <c r="AT79" s="168">
        <v>142</v>
      </c>
      <c r="AU79" s="168"/>
      <c r="AV79" s="168">
        <v>142</v>
      </c>
      <c r="AW79" s="168"/>
      <c r="AX79" s="168">
        <v>142</v>
      </c>
      <c r="AY79" s="168"/>
      <c r="AZ79" s="168">
        <v>142</v>
      </c>
      <c r="BA79" s="168"/>
      <c r="BC79" s="24" t="str">
        <f t="shared" si="1"/>
        <v>SWBOUT5_05_H_PR24</v>
      </c>
    </row>
    <row r="80" spans="1:55">
      <c r="A80" s="5" t="s">
        <v>114</v>
      </c>
      <c r="B80" s="5" t="s">
        <v>99</v>
      </c>
      <c r="C80" s="5" t="s">
        <v>100</v>
      </c>
      <c r="D80" s="5" t="s">
        <v>83</v>
      </c>
      <c r="E80" s="5" t="s">
        <v>74</v>
      </c>
      <c r="F80" s="169">
        <v>31.536697247706421</v>
      </c>
      <c r="G80" s="167" t="s">
        <v>84</v>
      </c>
      <c r="H80" s="169">
        <v>57.912844036697251</v>
      </c>
      <c r="I80" s="167" t="s">
        <v>84</v>
      </c>
      <c r="J80" s="169">
        <v>75.114678899082577</v>
      </c>
      <c r="K80" s="167" t="s">
        <v>84</v>
      </c>
      <c r="L80" s="169">
        <v>92.889908256880744</v>
      </c>
      <c r="M80" s="167" t="s">
        <v>84</v>
      </c>
      <c r="N80" s="169">
        <v>40.137614678899077</v>
      </c>
      <c r="O80" s="167" t="s">
        <v>84</v>
      </c>
      <c r="P80" s="169">
        <v>41.857798165137623</v>
      </c>
      <c r="Q80" s="167" t="s">
        <v>84</v>
      </c>
      <c r="R80" s="169">
        <v>39.564220183486242</v>
      </c>
      <c r="S80" s="167" t="s">
        <v>84</v>
      </c>
      <c r="T80" s="169">
        <v>46.444954128440372</v>
      </c>
      <c r="U80" s="167" t="s">
        <v>84</v>
      </c>
      <c r="V80" s="169">
        <v>57.912844036697251</v>
      </c>
      <c r="W80" s="167" t="s">
        <v>84</v>
      </c>
      <c r="X80" s="169">
        <v>138.1880733944954</v>
      </c>
      <c r="Y80" s="167" t="s">
        <v>84</v>
      </c>
      <c r="Z80" s="169">
        <v>89.449541284403679</v>
      </c>
      <c r="AA80" s="167" t="s">
        <v>84</v>
      </c>
      <c r="AB80" s="169">
        <v>75.688073394495419</v>
      </c>
      <c r="AC80" s="167" t="s">
        <v>84</v>
      </c>
      <c r="AD80" s="169">
        <v>125</v>
      </c>
      <c r="AE80" s="167" t="s">
        <v>84</v>
      </c>
      <c r="AF80" s="169">
        <v>81.422018348623851</v>
      </c>
      <c r="AG80" s="169"/>
      <c r="AH80" s="169">
        <v>81.422018348623851</v>
      </c>
      <c r="AI80" s="169"/>
      <c r="AJ80" s="169">
        <v>61.712215859248523</v>
      </c>
      <c r="AK80" s="169"/>
      <c r="AL80" s="169">
        <v>61.712215859248523</v>
      </c>
      <c r="AM80" s="169"/>
      <c r="AN80" s="169">
        <v>61.712215859248523</v>
      </c>
      <c r="AO80" s="169"/>
      <c r="AP80" s="169">
        <v>61.712215859248523</v>
      </c>
      <c r="AQ80" s="169"/>
      <c r="AR80" s="169">
        <v>61.712215859248523</v>
      </c>
      <c r="AS80" s="169"/>
      <c r="AT80" s="169">
        <v>61.77745663168163</v>
      </c>
      <c r="AU80" s="169"/>
      <c r="AV80" s="169">
        <v>61.77745663168163</v>
      </c>
      <c r="AW80" s="169"/>
      <c r="AX80" s="169">
        <v>61.77745663168163</v>
      </c>
      <c r="AY80" s="169"/>
      <c r="AZ80" s="169">
        <v>61.77745663168163</v>
      </c>
      <c r="BA80" s="169"/>
      <c r="BC80" s="24" t="str">
        <f t="shared" si="1"/>
        <v>SWBOUT5_05_I_PR24</v>
      </c>
    </row>
    <row r="81" spans="1:55">
      <c r="A81" s="5" t="s">
        <v>114</v>
      </c>
      <c r="B81" s="5" t="s">
        <v>101</v>
      </c>
      <c r="C81" s="5" t="s">
        <v>102</v>
      </c>
      <c r="D81" s="5" t="s">
        <v>103</v>
      </c>
      <c r="E81" s="5" t="s">
        <v>74</v>
      </c>
      <c r="F81" s="167" t="s">
        <v>84</v>
      </c>
      <c r="G81" s="169">
        <v>10878.4</v>
      </c>
      <c r="H81" s="167" t="s">
        <v>84</v>
      </c>
      <c r="I81" s="169">
        <v>10853</v>
      </c>
      <c r="J81" s="167" t="s">
        <v>84</v>
      </c>
      <c r="K81" s="169">
        <v>10916.8</v>
      </c>
      <c r="L81" s="167" t="s">
        <v>84</v>
      </c>
      <c r="M81" s="169">
        <v>10980.5</v>
      </c>
      <c r="N81" s="167" t="s">
        <v>84</v>
      </c>
      <c r="O81" s="169">
        <v>10986.5</v>
      </c>
      <c r="P81" s="167" t="s">
        <v>84</v>
      </c>
      <c r="Q81" s="169">
        <v>10984.6</v>
      </c>
      <c r="R81" s="167" t="s">
        <v>84</v>
      </c>
      <c r="S81" s="169">
        <v>11070</v>
      </c>
      <c r="T81" s="167" t="s">
        <v>84</v>
      </c>
      <c r="U81" s="169">
        <v>11117.59</v>
      </c>
      <c r="V81" s="167" t="s">
        <v>84</v>
      </c>
      <c r="W81" s="169">
        <v>11140.96</v>
      </c>
      <c r="X81" s="167" t="s">
        <v>84</v>
      </c>
      <c r="Y81" s="169">
        <v>11192</v>
      </c>
      <c r="Z81" s="167" t="s">
        <v>84</v>
      </c>
      <c r="AA81" s="169">
        <v>11340</v>
      </c>
      <c r="AB81" s="169">
        <v>11386</v>
      </c>
      <c r="AC81" s="169">
        <v>11386</v>
      </c>
      <c r="AD81" s="169">
        <v>14881</v>
      </c>
      <c r="AE81" s="169">
        <v>11423</v>
      </c>
      <c r="AF81" s="169">
        <v>14950</v>
      </c>
      <c r="AG81" s="169"/>
      <c r="AH81" s="169">
        <v>15029</v>
      </c>
      <c r="AI81" s="169"/>
      <c r="AJ81" s="169">
        <v>15176</v>
      </c>
      <c r="AK81" s="169"/>
      <c r="AL81" s="169">
        <v>15278</v>
      </c>
      <c r="AM81" s="169"/>
      <c r="AN81" s="169">
        <v>15405</v>
      </c>
      <c r="AO81" s="169"/>
      <c r="AP81" s="169">
        <v>15646</v>
      </c>
      <c r="AQ81" s="169"/>
      <c r="AR81" s="167" t="s">
        <v>84</v>
      </c>
      <c r="AS81" s="167"/>
      <c r="AT81" s="167" t="s">
        <v>84</v>
      </c>
      <c r="AU81" s="167"/>
      <c r="AV81" s="167" t="s">
        <v>84</v>
      </c>
      <c r="AW81" s="167"/>
      <c r="AX81" s="167" t="s">
        <v>84</v>
      </c>
      <c r="AY81" s="167"/>
      <c r="AZ81" s="167" t="s">
        <v>84</v>
      </c>
      <c r="BA81" s="167"/>
      <c r="BC81" s="24" t="str">
        <f t="shared" si="1"/>
        <v>SWBBN13535_21</v>
      </c>
    </row>
    <row r="82" spans="1:55">
      <c r="A82" s="5" t="s">
        <v>114</v>
      </c>
      <c r="B82" s="5" t="s">
        <v>104</v>
      </c>
      <c r="C82" s="5" t="s">
        <v>105</v>
      </c>
      <c r="D82" s="5" t="s">
        <v>103</v>
      </c>
      <c r="E82" s="5" t="s">
        <v>74</v>
      </c>
      <c r="F82" s="167" t="s">
        <v>84</v>
      </c>
      <c r="G82" s="168">
        <v>11642</v>
      </c>
      <c r="H82" s="167" t="s">
        <v>84</v>
      </c>
      <c r="I82" s="168">
        <v>11642</v>
      </c>
      <c r="J82" s="167" t="s">
        <v>84</v>
      </c>
      <c r="K82" s="168">
        <v>11642</v>
      </c>
      <c r="L82" s="167" t="s">
        <v>84</v>
      </c>
      <c r="M82" s="168">
        <v>11642</v>
      </c>
      <c r="N82" s="167" t="s">
        <v>84</v>
      </c>
      <c r="O82" s="168">
        <v>11642</v>
      </c>
      <c r="P82" s="167" t="s">
        <v>84</v>
      </c>
      <c r="Q82" s="168">
        <v>11642</v>
      </c>
      <c r="R82" s="167" t="s">
        <v>84</v>
      </c>
      <c r="S82" s="168">
        <v>11642</v>
      </c>
      <c r="T82" s="167" t="s">
        <v>84</v>
      </c>
      <c r="U82" s="168">
        <v>11642</v>
      </c>
      <c r="V82" s="167" t="s">
        <v>84</v>
      </c>
      <c r="W82" s="168">
        <v>11642</v>
      </c>
      <c r="X82" s="167" t="s">
        <v>84</v>
      </c>
      <c r="Y82" s="168">
        <v>11642</v>
      </c>
      <c r="Z82" s="167" t="s">
        <v>84</v>
      </c>
      <c r="AA82" s="168">
        <v>11642</v>
      </c>
      <c r="AB82" s="168">
        <v>11642</v>
      </c>
      <c r="AC82" s="168">
        <v>11642</v>
      </c>
      <c r="AD82" s="168">
        <v>10487</v>
      </c>
      <c r="AE82" s="168">
        <v>11642</v>
      </c>
      <c r="AF82" s="168">
        <v>10487</v>
      </c>
      <c r="AG82" s="168"/>
      <c r="AH82" s="168">
        <v>10487</v>
      </c>
      <c r="AI82" s="168"/>
      <c r="AJ82" s="168">
        <v>10487</v>
      </c>
      <c r="AK82" s="168"/>
      <c r="AL82" s="168">
        <v>10487</v>
      </c>
      <c r="AM82" s="168"/>
      <c r="AN82" s="168">
        <v>10487</v>
      </c>
      <c r="AO82" s="168"/>
      <c r="AP82" s="168">
        <v>10487</v>
      </c>
      <c r="AQ82" s="168"/>
      <c r="AR82" s="167" t="s">
        <v>84</v>
      </c>
      <c r="AS82" s="167"/>
      <c r="AT82" s="167" t="s">
        <v>84</v>
      </c>
      <c r="AU82" s="167"/>
      <c r="AV82" s="167" t="s">
        <v>84</v>
      </c>
      <c r="AW82" s="167"/>
      <c r="AX82" s="167" t="s">
        <v>84</v>
      </c>
      <c r="AY82" s="167"/>
      <c r="AZ82" s="167" t="s">
        <v>84</v>
      </c>
      <c r="BA82" s="167"/>
      <c r="BC82" s="24" t="str">
        <f t="shared" si="1"/>
        <v>SWBBN13528</v>
      </c>
    </row>
    <row r="83" spans="1:55">
      <c r="A83" s="5" t="s">
        <v>114</v>
      </c>
      <c r="B83" s="5" t="s">
        <v>106</v>
      </c>
      <c r="C83" s="5" t="s">
        <v>107</v>
      </c>
      <c r="D83" s="5" t="s">
        <v>83</v>
      </c>
      <c r="E83" s="5" t="s">
        <v>74</v>
      </c>
      <c r="F83" s="168">
        <v>147</v>
      </c>
      <c r="G83" s="167" t="s">
        <v>84</v>
      </c>
      <c r="H83" s="168">
        <v>206</v>
      </c>
      <c r="I83" s="167" t="s">
        <v>84</v>
      </c>
      <c r="J83" s="168">
        <v>246</v>
      </c>
      <c r="K83" s="167" t="s">
        <v>84</v>
      </c>
      <c r="L83" s="168">
        <v>156</v>
      </c>
      <c r="M83" s="167" t="s">
        <v>84</v>
      </c>
      <c r="N83" s="168">
        <v>158</v>
      </c>
      <c r="O83" s="167" t="s">
        <v>84</v>
      </c>
      <c r="P83" s="168">
        <v>179</v>
      </c>
      <c r="Q83" s="167" t="s">
        <v>84</v>
      </c>
      <c r="R83" s="168">
        <v>169</v>
      </c>
      <c r="S83" s="167" t="s">
        <v>84</v>
      </c>
      <c r="T83" s="168">
        <v>168</v>
      </c>
      <c r="U83" s="167" t="s">
        <v>84</v>
      </c>
      <c r="V83" s="168">
        <v>180</v>
      </c>
      <c r="W83" s="167" t="s">
        <v>84</v>
      </c>
      <c r="X83" s="168">
        <v>225</v>
      </c>
      <c r="Y83" s="167" t="s">
        <v>84</v>
      </c>
      <c r="Z83" s="168">
        <v>151</v>
      </c>
      <c r="AA83" s="167" t="s">
        <v>84</v>
      </c>
      <c r="AB83" s="168">
        <v>108</v>
      </c>
      <c r="AC83" s="167" t="s">
        <v>84</v>
      </c>
      <c r="AD83" s="168">
        <v>194</v>
      </c>
      <c r="AE83" s="167" t="s">
        <v>84</v>
      </c>
      <c r="AF83" s="168">
        <v>150</v>
      </c>
      <c r="AG83" s="168"/>
      <c r="AH83" s="168">
        <v>94</v>
      </c>
      <c r="AI83" s="168"/>
      <c r="AJ83" s="168">
        <v>94</v>
      </c>
      <c r="AK83" s="168"/>
      <c r="AL83" s="168">
        <v>94</v>
      </c>
      <c r="AM83" s="168"/>
      <c r="AN83" s="168">
        <v>94</v>
      </c>
      <c r="AO83" s="168"/>
      <c r="AP83" s="168">
        <v>94</v>
      </c>
      <c r="AQ83" s="168"/>
      <c r="AR83" s="168">
        <v>94</v>
      </c>
      <c r="AS83" s="168"/>
      <c r="AT83" s="168">
        <v>94</v>
      </c>
      <c r="AU83" s="168"/>
      <c r="AV83" s="168">
        <v>94</v>
      </c>
      <c r="AW83" s="168"/>
      <c r="AX83" s="168">
        <v>94</v>
      </c>
      <c r="AY83" s="168"/>
      <c r="AZ83" s="168">
        <v>94</v>
      </c>
      <c r="BA83" s="168"/>
      <c r="BC83" s="24" t="str">
        <f t="shared" si="1"/>
        <v>SWBC_OUT5_05_J_PR24_COMPANY</v>
      </c>
    </row>
    <row r="84" spans="1:55">
      <c r="A84" s="5" t="s">
        <v>114</v>
      </c>
      <c r="B84" s="5" t="s">
        <v>108</v>
      </c>
      <c r="C84" s="5" t="s">
        <v>109</v>
      </c>
      <c r="D84" s="5" t="s">
        <v>83</v>
      </c>
      <c r="E84" s="5" t="s">
        <v>74</v>
      </c>
      <c r="F84" s="168">
        <v>147</v>
      </c>
      <c r="G84" s="167" t="s">
        <v>84</v>
      </c>
      <c r="H84" s="168">
        <v>206</v>
      </c>
      <c r="I84" s="167" t="s">
        <v>84</v>
      </c>
      <c r="J84" s="168">
        <v>246</v>
      </c>
      <c r="K84" s="167" t="s">
        <v>84</v>
      </c>
      <c r="L84" s="168">
        <v>156</v>
      </c>
      <c r="M84" s="167" t="s">
        <v>84</v>
      </c>
      <c r="N84" s="168">
        <v>158</v>
      </c>
      <c r="O84" s="167" t="s">
        <v>84</v>
      </c>
      <c r="P84" s="168">
        <v>179</v>
      </c>
      <c r="Q84" s="167" t="s">
        <v>84</v>
      </c>
      <c r="R84" s="168">
        <v>169</v>
      </c>
      <c r="S84" s="167" t="s">
        <v>84</v>
      </c>
      <c r="T84" s="168">
        <v>168</v>
      </c>
      <c r="U84" s="167" t="s">
        <v>84</v>
      </c>
      <c r="V84" s="168">
        <v>180</v>
      </c>
      <c r="W84" s="167" t="s">
        <v>84</v>
      </c>
      <c r="X84" s="168">
        <v>225</v>
      </c>
      <c r="Y84" s="167" t="s">
        <v>84</v>
      </c>
      <c r="Z84" s="168">
        <v>151</v>
      </c>
      <c r="AA84" s="167" t="s">
        <v>84</v>
      </c>
      <c r="AB84" s="168">
        <v>108</v>
      </c>
      <c r="AC84" s="167" t="s">
        <v>84</v>
      </c>
      <c r="AD84" s="168">
        <v>194</v>
      </c>
      <c r="AE84" s="167" t="s">
        <v>84</v>
      </c>
      <c r="AF84" s="168">
        <v>150</v>
      </c>
      <c r="AG84" s="168"/>
      <c r="AH84" s="168">
        <v>94</v>
      </c>
      <c r="AI84" s="168"/>
      <c r="AJ84" s="168">
        <v>94</v>
      </c>
      <c r="AK84" s="168"/>
      <c r="AL84" s="168">
        <v>94</v>
      </c>
      <c r="AM84" s="168"/>
      <c r="AN84" s="168">
        <v>94</v>
      </c>
      <c r="AO84" s="168"/>
      <c r="AP84" s="168">
        <v>94</v>
      </c>
      <c r="AQ84" s="168"/>
      <c r="AR84" s="168">
        <v>94</v>
      </c>
      <c r="AS84" s="168"/>
      <c r="AT84" s="168">
        <v>94</v>
      </c>
      <c r="AU84" s="168"/>
      <c r="AV84" s="168">
        <v>94</v>
      </c>
      <c r="AW84" s="168"/>
      <c r="AX84" s="168">
        <v>94</v>
      </c>
      <c r="AY84" s="168"/>
      <c r="AZ84" s="168">
        <v>94</v>
      </c>
      <c r="BA84" s="168"/>
      <c r="BC84" s="24" t="str">
        <f t="shared" si="1"/>
        <v>SWBC_OUT5_05_J_PR24_OFWAT</v>
      </c>
    </row>
    <row r="85" spans="1:55">
      <c r="A85" s="5" t="s">
        <v>115</v>
      </c>
      <c r="B85" s="5" t="s">
        <v>81</v>
      </c>
      <c r="C85" s="5" t="s">
        <v>82</v>
      </c>
      <c r="D85" s="5" t="s">
        <v>83</v>
      </c>
      <c r="E85" s="5" t="s">
        <v>74</v>
      </c>
      <c r="F85" s="167" t="s">
        <v>84</v>
      </c>
      <c r="G85" s="167" t="s">
        <v>84</v>
      </c>
      <c r="H85" s="167" t="s">
        <v>84</v>
      </c>
      <c r="I85" s="167" t="s">
        <v>84</v>
      </c>
      <c r="J85" s="167" t="s">
        <v>84</v>
      </c>
      <c r="K85" s="167" t="s">
        <v>84</v>
      </c>
      <c r="L85" s="167" t="s">
        <v>84</v>
      </c>
      <c r="M85" s="167" t="s">
        <v>84</v>
      </c>
      <c r="N85" s="167" t="s">
        <v>84</v>
      </c>
      <c r="O85" s="167" t="s">
        <v>84</v>
      </c>
      <c r="P85" s="167" t="s">
        <v>84</v>
      </c>
      <c r="Q85" s="167" t="s">
        <v>84</v>
      </c>
      <c r="R85" s="167" t="s">
        <v>84</v>
      </c>
      <c r="S85" s="167" t="s">
        <v>84</v>
      </c>
      <c r="T85" s="167" t="s">
        <v>84</v>
      </c>
      <c r="U85" s="167" t="s">
        <v>84</v>
      </c>
      <c r="V85" s="167" t="s">
        <v>84</v>
      </c>
      <c r="W85" s="167" t="s">
        <v>84</v>
      </c>
      <c r="X85" s="167" t="s">
        <v>84</v>
      </c>
      <c r="Y85" s="167" t="s">
        <v>84</v>
      </c>
      <c r="Z85" s="167" t="s">
        <v>84</v>
      </c>
      <c r="AA85" s="167" t="s">
        <v>84</v>
      </c>
      <c r="AB85" s="167" t="s">
        <v>84</v>
      </c>
      <c r="AC85" s="167" t="s">
        <v>84</v>
      </c>
      <c r="AD85" s="167" t="s">
        <v>84</v>
      </c>
      <c r="AE85" s="167" t="s">
        <v>84</v>
      </c>
      <c r="AF85" s="167" t="s">
        <v>84</v>
      </c>
      <c r="AG85" s="167"/>
      <c r="AH85" s="167" t="s">
        <v>84</v>
      </c>
      <c r="AI85" s="167"/>
      <c r="AJ85" s="167" t="s">
        <v>84</v>
      </c>
      <c r="AK85" s="167"/>
      <c r="AL85" s="167" t="s">
        <v>84</v>
      </c>
      <c r="AM85" s="167"/>
      <c r="AN85" s="167" t="s">
        <v>84</v>
      </c>
      <c r="AO85" s="167"/>
      <c r="AP85" s="167" t="s">
        <v>84</v>
      </c>
      <c r="AQ85" s="167"/>
      <c r="AR85" s="167" t="s">
        <v>84</v>
      </c>
      <c r="AS85" s="167"/>
      <c r="AT85" s="167" t="s">
        <v>84</v>
      </c>
      <c r="AU85" s="167"/>
      <c r="AV85" s="167" t="s">
        <v>84</v>
      </c>
      <c r="AW85" s="167"/>
      <c r="AX85" s="167" t="s">
        <v>84</v>
      </c>
      <c r="AY85" s="167"/>
      <c r="AZ85" s="167" t="s">
        <v>84</v>
      </c>
      <c r="BA85" s="167"/>
      <c r="BC85" s="24" t="str">
        <f t="shared" si="1"/>
        <v>SBBOUT5_05_PR24</v>
      </c>
    </row>
    <row r="86" spans="1:55">
      <c r="A86" s="5" t="s">
        <v>115</v>
      </c>
      <c r="B86" s="5" t="s">
        <v>85</v>
      </c>
      <c r="C86" s="5" t="s">
        <v>86</v>
      </c>
      <c r="D86" s="5" t="s">
        <v>83</v>
      </c>
      <c r="E86" s="5" t="s">
        <v>74</v>
      </c>
      <c r="F86" s="167" t="s">
        <v>84</v>
      </c>
      <c r="G86" s="167" t="s">
        <v>84</v>
      </c>
      <c r="H86" s="167" t="s">
        <v>84</v>
      </c>
      <c r="I86" s="167" t="s">
        <v>84</v>
      </c>
      <c r="J86" s="167" t="s">
        <v>84</v>
      </c>
      <c r="K86" s="167" t="s">
        <v>84</v>
      </c>
      <c r="L86" s="167" t="s">
        <v>84</v>
      </c>
      <c r="M86" s="167" t="s">
        <v>84</v>
      </c>
      <c r="N86" s="167" t="s">
        <v>84</v>
      </c>
      <c r="O86" s="167" t="s">
        <v>84</v>
      </c>
      <c r="P86" s="167" t="s">
        <v>84</v>
      </c>
      <c r="Q86" s="167" t="s">
        <v>84</v>
      </c>
      <c r="R86" s="167" t="s">
        <v>84</v>
      </c>
      <c r="S86" s="167" t="s">
        <v>84</v>
      </c>
      <c r="T86" s="167" t="s">
        <v>84</v>
      </c>
      <c r="U86" s="167" t="s">
        <v>84</v>
      </c>
      <c r="V86" s="167" t="s">
        <v>84</v>
      </c>
      <c r="W86" s="167" t="s">
        <v>84</v>
      </c>
      <c r="X86" s="167" t="s">
        <v>84</v>
      </c>
      <c r="Y86" s="167" t="s">
        <v>84</v>
      </c>
      <c r="Z86" s="167" t="s">
        <v>84</v>
      </c>
      <c r="AA86" s="167" t="s">
        <v>84</v>
      </c>
      <c r="AB86" s="167" t="s">
        <v>84</v>
      </c>
      <c r="AC86" s="167" t="s">
        <v>84</v>
      </c>
      <c r="AD86" s="167" t="s">
        <v>84</v>
      </c>
      <c r="AE86" s="167" t="s">
        <v>84</v>
      </c>
      <c r="AF86" s="167" t="s">
        <v>84</v>
      </c>
      <c r="AG86" s="167"/>
      <c r="AH86" s="167" t="s">
        <v>84</v>
      </c>
      <c r="AI86" s="167"/>
      <c r="AJ86" s="167" t="s">
        <v>84</v>
      </c>
      <c r="AK86" s="167"/>
      <c r="AL86" s="167" t="s">
        <v>84</v>
      </c>
      <c r="AM86" s="167"/>
      <c r="AN86" s="167" t="s">
        <v>84</v>
      </c>
      <c r="AO86" s="167"/>
      <c r="AP86" s="167" t="s">
        <v>84</v>
      </c>
      <c r="AQ86" s="167"/>
      <c r="AR86" s="167" t="s">
        <v>84</v>
      </c>
      <c r="AS86" s="167"/>
      <c r="AT86" s="167" t="s">
        <v>84</v>
      </c>
      <c r="AU86" s="167"/>
      <c r="AV86" s="167" t="s">
        <v>84</v>
      </c>
      <c r="AW86" s="167"/>
      <c r="AX86" s="167" t="s">
        <v>84</v>
      </c>
      <c r="AY86" s="167"/>
      <c r="AZ86" s="167" t="s">
        <v>84</v>
      </c>
      <c r="BA86" s="167"/>
      <c r="BC86" s="24" t="str">
        <f t="shared" si="1"/>
        <v>SBBOUT5_05_B_PR24</v>
      </c>
    </row>
    <row r="87" spans="1:55">
      <c r="A87" s="5" t="s">
        <v>115</v>
      </c>
      <c r="B87" s="5" t="s">
        <v>87</v>
      </c>
      <c r="C87" s="5" t="s">
        <v>88</v>
      </c>
      <c r="D87" s="5" t="s">
        <v>83</v>
      </c>
      <c r="E87" s="5" t="s">
        <v>74</v>
      </c>
      <c r="F87" s="167" t="s">
        <v>84</v>
      </c>
      <c r="G87" s="167" t="s">
        <v>84</v>
      </c>
      <c r="H87" s="167" t="s">
        <v>84</v>
      </c>
      <c r="I87" s="167" t="s">
        <v>84</v>
      </c>
      <c r="J87" s="167" t="s">
        <v>84</v>
      </c>
      <c r="K87" s="167" t="s">
        <v>84</v>
      </c>
      <c r="L87" s="167" t="s">
        <v>84</v>
      </c>
      <c r="M87" s="167" t="s">
        <v>84</v>
      </c>
      <c r="N87" s="167" t="s">
        <v>84</v>
      </c>
      <c r="O87" s="167" t="s">
        <v>84</v>
      </c>
      <c r="P87" s="167" t="s">
        <v>84</v>
      </c>
      <c r="Q87" s="167" t="s">
        <v>84</v>
      </c>
      <c r="R87" s="167" t="s">
        <v>84</v>
      </c>
      <c r="S87" s="167" t="s">
        <v>84</v>
      </c>
      <c r="T87" s="167" t="s">
        <v>84</v>
      </c>
      <c r="U87" s="167" t="s">
        <v>84</v>
      </c>
      <c r="V87" s="167" t="s">
        <v>84</v>
      </c>
      <c r="W87" s="167" t="s">
        <v>84</v>
      </c>
      <c r="X87" s="167" t="s">
        <v>84</v>
      </c>
      <c r="Y87" s="167" t="s">
        <v>84</v>
      </c>
      <c r="Z87" s="167" t="s">
        <v>84</v>
      </c>
      <c r="AA87" s="167" t="s">
        <v>84</v>
      </c>
      <c r="AB87" s="167" t="s">
        <v>84</v>
      </c>
      <c r="AC87" s="167" t="s">
        <v>84</v>
      </c>
      <c r="AD87" s="167" t="s">
        <v>84</v>
      </c>
      <c r="AE87" s="167" t="s">
        <v>84</v>
      </c>
      <c r="AF87" s="167" t="s">
        <v>84</v>
      </c>
      <c r="AG87" s="167"/>
      <c r="AH87" s="167" t="s">
        <v>84</v>
      </c>
      <c r="AI87" s="167"/>
      <c r="AJ87" s="167" t="s">
        <v>84</v>
      </c>
      <c r="AK87" s="167"/>
      <c r="AL87" s="167" t="s">
        <v>84</v>
      </c>
      <c r="AM87" s="167"/>
      <c r="AN87" s="167" t="s">
        <v>84</v>
      </c>
      <c r="AO87" s="167"/>
      <c r="AP87" s="167" t="s">
        <v>84</v>
      </c>
      <c r="AQ87" s="167"/>
      <c r="AR87" s="167" t="s">
        <v>84</v>
      </c>
      <c r="AS87" s="167"/>
      <c r="AT87" s="167" t="s">
        <v>84</v>
      </c>
      <c r="AU87" s="167"/>
      <c r="AV87" s="167" t="s">
        <v>84</v>
      </c>
      <c r="AW87" s="167"/>
      <c r="AX87" s="167" t="s">
        <v>84</v>
      </c>
      <c r="AY87" s="167"/>
      <c r="AZ87" s="167" t="s">
        <v>84</v>
      </c>
      <c r="BA87" s="167"/>
      <c r="BC87" s="24" t="str">
        <f t="shared" si="1"/>
        <v>SBBOUT5_05_C_PR24</v>
      </c>
    </row>
    <row r="88" spans="1:55">
      <c r="A88" s="5" t="s">
        <v>115</v>
      </c>
      <c r="B88" s="5" t="s">
        <v>89</v>
      </c>
      <c r="C88" s="5" t="s">
        <v>90</v>
      </c>
      <c r="D88" s="5" t="s">
        <v>83</v>
      </c>
      <c r="E88" s="5" t="s">
        <v>74</v>
      </c>
      <c r="F88" s="167" t="s">
        <v>84</v>
      </c>
      <c r="G88" s="167" t="s">
        <v>84</v>
      </c>
      <c r="H88" s="167" t="s">
        <v>84</v>
      </c>
      <c r="I88" s="167" t="s">
        <v>84</v>
      </c>
      <c r="J88" s="167" t="s">
        <v>84</v>
      </c>
      <c r="K88" s="167" t="s">
        <v>84</v>
      </c>
      <c r="L88" s="167" t="s">
        <v>84</v>
      </c>
      <c r="M88" s="167" t="s">
        <v>84</v>
      </c>
      <c r="N88" s="167" t="s">
        <v>84</v>
      </c>
      <c r="O88" s="167" t="s">
        <v>84</v>
      </c>
      <c r="P88" s="167" t="s">
        <v>84</v>
      </c>
      <c r="Q88" s="167" t="s">
        <v>84</v>
      </c>
      <c r="R88" s="167" t="s">
        <v>84</v>
      </c>
      <c r="S88" s="167" t="s">
        <v>84</v>
      </c>
      <c r="T88" s="167" t="s">
        <v>84</v>
      </c>
      <c r="U88" s="167" t="s">
        <v>84</v>
      </c>
      <c r="V88" s="167" t="s">
        <v>84</v>
      </c>
      <c r="W88" s="167" t="s">
        <v>84</v>
      </c>
      <c r="X88" s="167" t="s">
        <v>84</v>
      </c>
      <c r="Y88" s="167" t="s">
        <v>84</v>
      </c>
      <c r="Z88" s="167" t="s">
        <v>84</v>
      </c>
      <c r="AA88" s="167" t="s">
        <v>84</v>
      </c>
      <c r="AB88" s="167" t="s">
        <v>84</v>
      </c>
      <c r="AC88" s="167" t="s">
        <v>84</v>
      </c>
      <c r="AD88" s="167" t="s">
        <v>84</v>
      </c>
      <c r="AE88" s="167" t="s">
        <v>84</v>
      </c>
      <c r="AF88" s="167" t="s">
        <v>84</v>
      </c>
      <c r="AG88" s="167"/>
      <c r="AH88" s="167" t="s">
        <v>84</v>
      </c>
      <c r="AI88" s="167"/>
      <c r="AJ88" s="167" t="s">
        <v>84</v>
      </c>
      <c r="AK88" s="167"/>
      <c r="AL88" s="167" t="s">
        <v>84</v>
      </c>
      <c r="AM88" s="167"/>
      <c r="AN88" s="167" t="s">
        <v>84</v>
      </c>
      <c r="AO88" s="167"/>
      <c r="AP88" s="167" t="s">
        <v>84</v>
      </c>
      <c r="AQ88" s="167"/>
      <c r="AR88" s="167" t="s">
        <v>84</v>
      </c>
      <c r="AS88" s="167"/>
      <c r="AT88" s="167" t="s">
        <v>84</v>
      </c>
      <c r="AU88" s="167"/>
      <c r="AV88" s="167" t="s">
        <v>84</v>
      </c>
      <c r="AW88" s="167"/>
      <c r="AX88" s="167" t="s">
        <v>84</v>
      </c>
      <c r="AY88" s="167"/>
      <c r="AZ88" s="167" t="s">
        <v>84</v>
      </c>
      <c r="BA88" s="167"/>
      <c r="BC88" s="24" t="str">
        <f t="shared" si="1"/>
        <v>SBBOUT5_05_D_PR24</v>
      </c>
    </row>
    <row r="89" spans="1:55">
      <c r="A89" s="5" t="s">
        <v>115</v>
      </c>
      <c r="B89" s="5" t="s">
        <v>91</v>
      </c>
      <c r="C89" s="5" t="s">
        <v>92</v>
      </c>
      <c r="D89" s="5" t="s">
        <v>83</v>
      </c>
      <c r="E89" s="5" t="s">
        <v>74</v>
      </c>
      <c r="F89" s="167" t="s">
        <v>84</v>
      </c>
      <c r="G89" s="167" t="s">
        <v>84</v>
      </c>
      <c r="H89" s="167" t="s">
        <v>84</v>
      </c>
      <c r="I89" s="167" t="s">
        <v>84</v>
      </c>
      <c r="J89" s="167" t="s">
        <v>84</v>
      </c>
      <c r="K89" s="167" t="s">
        <v>84</v>
      </c>
      <c r="L89" s="167" t="s">
        <v>84</v>
      </c>
      <c r="M89" s="167" t="s">
        <v>84</v>
      </c>
      <c r="N89" s="167" t="s">
        <v>84</v>
      </c>
      <c r="O89" s="167" t="s">
        <v>84</v>
      </c>
      <c r="P89" s="167" t="s">
        <v>84</v>
      </c>
      <c r="Q89" s="167" t="s">
        <v>84</v>
      </c>
      <c r="R89" s="167" t="s">
        <v>84</v>
      </c>
      <c r="S89" s="167" t="s">
        <v>84</v>
      </c>
      <c r="T89" s="167" t="s">
        <v>84</v>
      </c>
      <c r="U89" s="167" t="s">
        <v>84</v>
      </c>
      <c r="V89" s="167" t="s">
        <v>84</v>
      </c>
      <c r="W89" s="167" t="s">
        <v>84</v>
      </c>
      <c r="X89" s="167" t="s">
        <v>84</v>
      </c>
      <c r="Y89" s="167" t="s">
        <v>84</v>
      </c>
      <c r="Z89" s="167" t="s">
        <v>84</v>
      </c>
      <c r="AA89" s="167" t="s">
        <v>84</v>
      </c>
      <c r="AB89" s="167" t="s">
        <v>84</v>
      </c>
      <c r="AC89" s="167" t="s">
        <v>84</v>
      </c>
      <c r="AD89" s="167" t="s">
        <v>84</v>
      </c>
      <c r="AE89" s="167" t="s">
        <v>84</v>
      </c>
      <c r="AF89" s="167" t="s">
        <v>84</v>
      </c>
      <c r="AG89" s="167"/>
      <c r="AH89" s="167" t="s">
        <v>84</v>
      </c>
      <c r="AI89" s="167"/>
      <c r="AJ89" s="167" t="s">
        <v>84</v>
      </c>
      <c r="AK89" s="167"/>
      <c r="AL89" s="167" t="s">
        <v>84</v>
      </c>
      <c r="AM89" s="167"/>
      <c r="AN89" s="167" t="s">
        <v>84</v>
      </c>
      <c r="AO89" s="167"/>
      <c r="AP89" s="167" t="s">
        <v>84</v>
      </c>
      <c r="AQ89" s="167"/>
      <c r="AR89" s="167" t="s">
        <v>84</v>
      </c>
      <c r="AS89" s="167"/>
      <c r="AT89" s="167" t="s">
        <v>84</v>
      </c>
      <c r="AU89" s="167"/>
      <c r="AV89" s="167" t="s">
        <v>84</v>
      </c>
      <c r="AW89" s="167"/>
      <c r="AX89" s="167" t="s">
        <v>84</v>
      </c>
      <c r="AY89" s="167"/>
      <c r="AZ89" s="167" t="s">
        <v>84</v>
      </c>
      <c r="BA89" s="167"/>
      <c r="BC89" s="24" t="str">
        <f t="shared" si="1"/>
        <v>SBBOUT5_05_E_PR24</v>
      </c>
    </row>
    <row r="90" spans="1:55">
      <c r="A90" s="5" t="s">
        <v>115</v>
      </c>
      <c r="B90" s="5" t="s">
        <v>93</v>
      </c>
      <c r="C90" s="5" t="s">
        <v>94</v>
      </c>
      <c r="D90" s="5" t="s">
        <v>83</v>
      </c>
      <c r="E90" s="5" t="s">
        <v>74</v>
      </c>
      <c r="F90" s="167" t="s">
        <v>84</v>
      </c>
      <c r="G90" s="167" t="s">
        <v>84</v>
      </c>
      <c r="H90" s="167" t="s">
        <v>84</v>
      </c>
      <c r="I90" s="167" t="s">
        <v>84</v>
      </c>
      <c r="J90" s="167" t="s">
        <v>84</v>
      </c>
      <c r="K90" s="167" t="s">
        <v>84</v>
      </c>
      <c r="L90" s="167" t="s">
        <v>84</v>
      </c>
      <c r="M90" s="167" t="s">
        <v>84</v>
      </c>
      <c r="N90" s="167" t="s">
        <v>84</v>
      </c>
      <c r="O90" s="167" t="s">
        <v>84</v>
      </c>
      <c r="P90" s="167" t="s">
        <v>84</v>
      </c>
      <c r="Q90" s="167" t="s">
        <v>84</v>
      </c>
      <c r="R90" s="167" t="s">
        <v>84</v>
      </c>
      <c r="S90" s="167" t="s">
        <v>84</v>
      </c>
      <c r="T90" s="167" t="s">
        <v>84</v>
      </c>
      <c r="U90" s="167" t="s">
        <v>84</v>
      </c>
      <c r="V90" s="167" t="s">
        <v>84</v>
      </c>
      <c r="W90" s="167" t="s">
        <v>84</v>
      </c>
      <c r="X90" s="167" t="s">
        <v>84</v>
      </c>
      <c r="Y90" s="167" t="s">
        <v>84</v>
      </c>
      <c r="Z90" s="167" t="s">
        <v>84</v>
      </c>
      <c r="AA90" s="167" t="s">
        <v>84</v>
      </c>
      <c r="AB90" s="167" t="s">
        <v>84</v>
      </c>
      <c r="AC90" s="167" t="s">
        <v>84</v>
      </c>
      <c r="AD90" s="167" t="s">
        <v>84</v>
      </c>
      <c r="AE90" s="167" t="s">
        <v>84</v>
      </c>
      <c r="AF90" s="167" t="s">
        <v>84</v>
      </c>
      <c r="AG90" s="167"/>
      <c r="AH90" s="167" t="s">
        <v>84</v>
      </c>
      <c r="AI90" s="167"/>
      <c r="AJ90" s="167" t="s">
        <v>84</v>
      </c>
      <c r="AK90" s="167"/>
      <c r="AL90" s="167" t="s">
        <v>84</v>
      </c>
      <c r="AM90" s="167"/>
      <c r="AN90" s="167" t="s">
        <v>84</v>
      </c>
      <c r="AO90" s="167"/>
      <c r="AP90" s="167" t="s">
        <v>84</v>
      </c>
      <c r="AQ90" s="167"/>
      <c r="AR90" s="167" t="s">
        <v>84</v>
      </c>
      <c r="AS90" s="167"/>
      <c r="AT90" s="167" t="s">
        <v>84</v>
      </c>
      <c r="AU90" s="167"/>
      <c r="AV90" s="167" t="s">
        <v>84</v>
      </c>
      <c r="AW90" s="167"/>
      <c r="AX90" s="167" t="s">
        <v>84</v>
      </c>
      <c r="AY90" s="167"/>
      <c r="AZ90" s="167" t="s">
        <v>84</v>
      </c>
      <c r="BA90" s="167"/>
      <c r="BC90" s="24" t="str">
        <f t="shared" si="1"/>
        <v>SBBOUT5_05_F_PR24</v>
      </c>
    </row>
    <row r="91" spans="1:55">
      <c r="A91" s="5" t="s">
        <v>115</v>
      </c>
      <c r="B91" s="5" t="s">
        <v>95</v>
      </c>
      <c r="C91" s="5" t="s">
        <v>96</v>
      </c>
      <c r="D91" s="5" t="s">
        <v>83</v>
      </c>
      <c r="E91" s="5" t="s">
        <v>74</v>
      </c>
      <c r="F91" s="167" t="s">
        <v>84</v>
      </c>
      <c r="G91" s="167" t="s">
        <v>84</v>
      </c>
      <c r="H91" s="167" t="s">
        <v>84</v>
      </c>
      <c r="I91" s="167" t="s">
        <v>84</v>
      </c>
      <c r="J91" s="167" t="s">
        <v>84</v>
      </c>
      <c r="K91" s="167" t="s">
        <v>84</v>
      </c>
      <c r="L91" s="167" t="s">
        <v>84</v>
      </c>
      <c r="M91" s="167" t="s">
        <v>84</v>
      </c>
      <c r="N91" s="167" t="s">
        <v>84</v>
      </c>
      <c r="O91" s="167" t="s">
        <v>84</v>
      </c>
      <c r="P91" s="167" t="s">
        <v>84</v>
      </c>
      <c r="Q91" s="167" t="s">
        <v>84</v>
      </c>
      <c r="R91" s="167" t="s">
        <v>84</v>
      </c>
      <c r="S91" s="167" t="s">
        <v>84</v>
      </c>
      <c r="T91" s="167" t="s">
        <v>84</v>
      </c>
      <c r="U91" s="167" t="s">
        <v>84</v>
      </c>
      <c r="V91" s="167" t="s">
        <v>84</v>
      </c>
      <c r="W91" s="167" t="s">
        <v>84</v>
      </c>
      <c r="X91" s="167" t="s">
        <v>84</v>
      </c>
      <c r="Y91" s="167" t="s">
        <v>84</v>
      </c>
      <c r="Z91" s="167" t="s">
        <v>84</v>
      </c>
      <c r="AA91" s="167" t="s">
        <v>84</v>
      </c>
      <c r="AB91" s="167" t="s">
        <v>84</v>
      </c>
      <c r="AC91" s="167" t="s">
        <v>84</v>
      </c>
      <c r="AD91" s="167" t="s">
        <v>84</v>
      </c>
      <c r="AE91" s="167" t="s">
        <v>84</v>
      </c>
      <c r="AF91" s="167" t="s">
        <v>84</v>
      </c>
      <c r="AG91" s="167"/>
      <c r="AH91" s="167" t="s">
        <v>84</v>
      </c>
      <c r="AI91" s="167"/>
      <c r="AJ91" s="167" t="s">
        <v>84</v>
      </c>
      <c r="AK91" s="167"/>
      <c r="AL91" s="167" t="s">
        <v>84</v>
      </c>
      <c r="AM91" s="167"/>
      <c r="AN91" s="167" t="s">
        <v>84</v>
      </c>
      <c r="AO91" s="167"/>
      <c r="AP91" s="167" t="s">
        <v>84</v>
      </c>
      <c r="AQ91" s="167"/>
      <c r="AR91" s="167" t="s">
        <v>84</v>
      </c>
      <c r="AS91" s="167"/>
      <c r="AT91" s="167" t="s">
        <v>84</v>
      </c>
      <c r="AU91" s="167"/>
      <c r="AV91" s="167" t="s">
        <v>84</v>
      </c>
      <c r="AW91" s="167"/>
      <c r="AX91" s="167" t="s">
        <v>84</v>
      </c>
      <c r="AY91" s="167"/>
      <c r="AZ91" s="167" t="s">
        <v>84</v>
      </c>
      <c r="BA91" s="167"/>
      <c r="BC91" s="24" t="str">
        <f t="shared" si="1"/>
        <v>SBBOUT5_05_G_PR24</v>
      </c>
    </row>
    <row r="92" spans="1:55">
      <c r="A92" s="5" t="s">
        <v>115</v>
      </c>
      <c r="B92" s="5" t="s">
        <v>97</v>
      </c>
      <c r="C92" s="5" t="s">
        <v>98</v>
      </c>
      <c r="D92" s="5" t="s">
        <v>83</v>
      </c>
      <c r="E92" s="5" t="s">
        <v>74</v>
      </c>
      <c r="F92" s="167" t="s">
        <v>84</v>
      </c>
      <c r="G92" s="167" t="s">
        <v>84</v>
      </c>
      <c r="H92" s="167" t="s">
        <v>84</v>
      </c>
      <c r="I92" s="167" t="s">
        <v>84</v>
      </c>
      <c r="J92" s="167" t="s">
        <v>84</v>
      </c>
      <c r="K92" s="167" t="s">
        <v>84</v>
      </c>
      <c r="L92" s="167" t="s">
        <v>84</v>
      </c>
      <c r="M92" s="167" t="s">
        <v>84</v>
      </c>
      <c r="N92" s="167" t="s">
        <v>84</v>
      </c>
      <c r="O92" s="167" t="s">
        <v>84</v>
      </c>
      <c r="P92" s="167" t="s">
        <v>84</v>
      </c>
      <c r="Q92" s="167" t="s">
        <v>84</v>
      </c>
      <c r="R92" s="167" t="s">
        <v>84</v>
      </c>
      <c r="S92" s="167" t="s">
        <v>84</v>
      </c>
      <c r="T92" s="167" t="s">
        <v>84</v>
      </c>
      <c r="U92" s="167" t="s">
        <v>84</v>
      </c>
      <c r="V92" s="167" t="s">
        <v>84</v>
      </c>
      <c r="W92" s="167" t="s">
        <v>84</v>
      </c>
      <c r="X92" s="167" t="s">
        <v>84</v>
      </c>
      <c r="Y92" s="167" t="s">
        <v>84</v>
      </c>
      <c r="Z92" s="167" t="s">
        <v>84</v>
      </c>
      <c r="AA92" s="167" t="s">
        <v>84</v>
      </c>
      <c r="AB92" s="167" t="s">
        <v>84</v>
      </c>
      <c r="AC92" s="167" t="s">
        <v>84</v>
      </c>
      <c r="AD92" s="167" t="s">
        <v>84</v>
      </c>
      <c r="AE92" s="167" t="s">
        <v>84</v>
      </c>
      <c r="AF92" s="167" t="s">
        <v>84</v>
      </c>
      <c r="AG92" s="167"/>
      <c r="AH92" s="167" t="s">
        <v>84</v>
      </c>
      <c r="AI92" s="167"/>
      <c r="AJ92" s="167" t="s">
        <v>84</v>
      </c>
      <c r="AK92" s="167"/>
      <c r="AL92" s="167" t="s">
        <v>84</v>
      </c>
      <c r="AM92" s="167"/>
      <c r="AN92" s="167" t="s">
        <v>84</v>
      </c>
      <c r="AO92" s="167"/>
      <c r="AP92" s="167" t="s">
        <v>84</v>
      </c>
      <c r="AQ92" s="167"/>
      <c r="AR92" s="167" t="s">
        <v>84</v>
      </c>
      <c r="AS92" s="167"/>
      <c r="AT92" s="167" t="s">
        <v>84</v>
      </c>
      <c r="AU92" s="167"/>
      <c r="AV92" s="167" t="s">
        <v>84</v>
      </c>
      <c r="AW92" s="167"/>
      <c r="AX92" s="167" t="s">
        <v>84</v>
      </c>
      <c r="AY92" s="167"/>
      <c r="AZ92" s="167" t="s">
        <v>84</v>
      </c>
      <c r="BA92" s="167"/>
      <c r="BC92" s="24" t="str">
        <f t="shared" si="1"/>
        <v>SBBOUT5_05_H_PR24</v>
      </c>
    </row>
    <row r="93" spans="1:55">
      <c r="A93" s="5" t="s">
        <v>115</v>
      </c>
      <c r="B93" s="5" t="s">
        <v>99</v>
      </c>
      <c r="C93" s="5" t="s">
        <v>100</v>
      </c>
      <c r="D93" s="5" t="s">
        <v>83</v>
      </c>
      <c r="E93" s="5" t="s">
        <v>74</v>
      </c>
      <c r="F93" s="167" t="s">
        <v>84</v>
      </c>
      <c r="G93" s="167" t="s">
        <v>84</v>
      </c>
      <c r="H93" s="167" t="s">
        <v>84</v>
      </c>
      <c r="I93" s="167" t="s">
        <v>84</v>
      </c>
      <c r="J93" s="167" t="s">
        <v>84</v>
      </c>
      <c r="K93" s="167" t="s">
        <v>84</v>
      </c>
      <c r="L93" s="167" t="s">
        <v>84</v>
      </c>
      <c r="M93" s="167" t="s">
        <v>84</v>
      </c>
      <c r="N93" s="167" t="s">
        <v>84</v>
      </c>
      <c r="O93" s="167" t="s">
        <v>84</v>
      </c>
      <c r="P93" s="167" t="s">
        <v>84</v>
      </c>
      <c r="Q93" s="167" t="s">
        <v>84</v>
      </c>
      <c r="R93" s="167" t="s">
        <v>84</v>
      </c>
      <c r="S93" s="167" t="s">
        <v>84</v>
      </c>
      <c r="T93" s="167" t="s">
        <v>84</v>
      </c>
      <c r="U93" s="167" t="s">
        <v>84</v>
      </c>
      <c r="V93" s="167" t="s">
        <v>84</v>
      </c>
      <c r="W93" s="167" t="s">
        <v>84</v>
      </c>
      <c r="X93" s="167" t="s">
        <v>84</v>
      </c>
      <c r="Y93" s="167" t="s">
        <v>84</v>
      </c>
      <c r="Z93" s="167" t="s">
        <v>84</v>
      </c>
      <c r="AA93" s="167" t="s">
        <v>84</v>
      </c>
      <c r="AB93" s="167" t="s">
        <v>84</v>
      </c>
      <c r="AC93" s="167" t="s">
        <v>84</v>
      </c>
      <c r="AD93" s="167" t="s">
        <v>84</v>
      </c>
      <c r="AE93" s="167" t="s">
        <v>84</v>
      </c>
      <c r="AF93" s="167" t="s">
        <v>84</v>
      </c>
      <c r="AG93" s="167"/>
      <c r="AH93" s="167" t="s">
        <v>84</v>
      </c>
      <c r="AI93" s="167"/>
      <c r="AJ93" s="167" t="s">
        <v>84</v>
      </c>
      <c r="AK93" s="167"/>
      <c r="AL93" s="167" t="s">
        <v>84</v>
      </c>
      <c r="AM93" s="167"/>
      <c r="AN93" s="167" t="s">
        <v>84</v>
      </c>
      <c r="AO93" s="167"/>
      <c r="AP93" s="167" t="s">
        <v>84</v>
      </c>
      <c r="AQ93" s="167"/>
      <c r="AR93" s="167" t="s">
        <v>84</v>
      </c>
      <c r="AS93" s="167"/>
      <c r="AT93" s="167" t="s">
        <v>84</v>
      </c>
      <c r="AU93" s="167"/>
      <c r="AV93" s="167" t="s">
        <v>84</v>
      </c>
      <c r="AW93" s="167"/>
      <c r="AX93" s="167" t="s">
        <v>84</v>
      </c>
      <c r="AY93" s="167"/>
      <c r="AZ93" s="167" t="s">
        <v>84</v>
      </c>
      <c r="BA93" s="167"/>
      <c r="BC93" s="24" t="str">
        <f t="shared" si="1"/>
        <v>SBBOUT5_05_I_PR24</v>
      </c>
    </row>
    <row r="94" spans="1:55">
      <c r="A94" s="5" t="s">
        <v>115</v>
      </c>
      <c r="B94" s="5" t="s">
        <v>101</v>
      </c>
      <c r="C94" s="5" t="s">
        <v>102</v>
      </c>
      <c r="D94" s="5" t="s">
        <v>103</v>
      </c>
      <c r="E94" s="5" t="s">
        <v>74</v>
      </c>
      <c r="F94" s="167" t="s">
        <v>84</v>
      </c>
      <c r="G94" s="167" t="s">
        <v>84</v>
      </c>
      <c r="H94" s="167" t="s">
        <v>84</v>
      </c>
      <c r="I94" s="167" t="s">
        <v>84</v>
      </c>
      <c r="J94" s="167" t="s">
        <v>84</v>
      </c>
      <c r="K94" s="167" t="s">
        <v>84</v>
      </c>
      <c r="L94" s="167" t="s">
        <v>84</v>
      </c>
      <c r="M94" s="167" t="s">
        <v>84</v>
      </c>
      <c r="N94" s="167" t="s">
        <v>84</v>
      </c>
      <c r="O94" s="167" t="s">
        <v>84</v>
      </c>
      <c r="P94" s="167" t="s">
        <v>84</v>
      </c>
      <c r="Q94" s="167" t="s">
        <v>84</v>
      </c>
      <c r="R94" s="167" t="s">
        <v>84</v>
      </c>
      <c r="S94" s="167" t="s">
        <v>84</v>
      </c>
      <c r="T94" s="167" t="s">
        <v>84</v>
      </c>
      <c r="U94" s="167" t="s">
        <v>84</v>
      </c>
      <c r="V94" s="167" t="s">
        <v>84</v>
      </c>
      <c r="W94" s="167" t="s">
        <v>84</v>
      </c>
      <c r="X94" s="167" t="s">
        <v>84</v>
      </c>
      <c r="Y94" s="167" t="s">
        <v>84</v>
      </c>
      <c r="Z94" s="167" t="s">
        <v>84</v>
      </c>
      <c r="AA94" s="167" t="s">
        <v>84</v>
      </c>
      <c r="AB94" s="167" t="s">
        <v>84</v>
      </c>
      <c r="AC94" s="167" t="s">
        <v>84</v>
      </c>
      <c r="AD94" s="167" t="s">
        <v>84</v>
      </c>
      <c r="AE94" s="167" t="s">
        <v>84</v>
      </c>
      <c r="AF94" s="167" t="s">
        <v>84</v>
      </c>
      <c r="AG94" s="167"/>
      <c r="AH94" s="167" t="s">
        <v>84</v>
      </c>
      <c r="AI94" s="167"/>
      <c r="AJ94" s="167" t="s">
        <v>84</v>
      </c>
      <c r="AK94" s="167"/>
      <c r="AL94" s="167" t="s">
        <v>84</v>
      </c>
      <c r="AM94" s="167"/>
      <c r="AN94" s="167" t="s">
        <v>84</v>
      </c>
      <c r="AO94" s="167"/>
      <c r="AP94" s="167" t="s">
        <v>84</v>
      </c>
      <c r="AQ94" s="167"/>
      <c r="AR94" s="167" t="s">
        <v>84</v>
      </c>
      <c r="AS94" s="167"/>
      <c r="AT94" s="167" t="s">
        <v>84</v>
      </c>
      <c r="AU94" s="167"/>
      <c r="AV94" s="167" t="s">
        <v>84</v>
      </c>
      <c r="AW94" s="167"/>
      <c r="AX94" s="167" t="s">
        <v>84</v>
      </c>
      <c r="AY94" s="167"/>
      <c r="AZ94" s="167" t="s">
        <v>84</v>
      </c>
      <c r="BA94" s="167"/>
      <c r="BC94" s="24" t="str">
        <f t="shared" si="1"/>
        <v>SBBBN13535_21</v>
      </c>
    </row>
    <row r="95" spans="1:55">
      <c r="A95" s="5" t="s">
        <v>115</v>
      </c>
      <c r="B95" s="5" t="s">
        <v>104</v>
      </c>
      <c r="C95" s="5" t="s">
        <v>105</v>
      </c>
      <c r="D95" s="5" t="s">
        <v>103</v>
      </c>
      <c r="E95" s="5" t="s">
        <v>74</v>
      </c>
      <c r="F95" s="167" t="s">
        <v>84</v>
      </c>
      <c r="G95" s="167" t="s">
        <v>84</v>
      </c>
      <c r="H95" s="167" t="s">
        <v>84</v>
      </c>
      <c r="I95" s="167" t="s">
        <v>84</v>
      </c>
      <c r="J95" s="167" t="s">
        <v>84</v>
      </c>
      <c r="K95" s="167" t="s">
        <v>84</v>
      </c>
      <c r="L95" s="167" t="s">
        <v>84</v>
      </c>
      <c r="M95" s="167" t="s">
        <v>84</v>
      </c>
      <c r="N95" s="167" t="s">
        <v>84</v>
      </c>
      <c r="O95" s="167" t="s">
        <v>84</v>
      </c>
      <c r="P95" s="167" t="s">
        <v>84</v>
      </c>
      <c r="Q95" s="167" t="s">
        <v>84</v>
      </c>
      <c r="R95" s="167" t="s">
        <v>84</v>
      </c>
      <c r="S95" s="167" t="s">
        <v>84</v>
      </c>
      <c r="T95" s="167" t="s">
        <v>84</v>
      </c>
      <c r="U95" s="167" t="s">
        <v>84</v>
      </c>
      <c r="V95" s="167" t="s">
        <v>84</v>
      </c>
      <c r="W95" s="167" t="s">
        <v>84</v>
      </c>
      <c r="X95" s="167" t="s">
        <v>84</v>
      </c>
      <c r="Y95" s="167" t="s">
        <v>84</v>
      </c>
      <c r="Z95" s="167" t="s">
        <v>84</v>
      </c>
      <c r="AA95" s="167" t="s">
        <v>84</v>
      </c>
      <c r="AB95" s="167" t="s">
        <v>84</v>
      </c>
      <c r="AC95" s="167" t="s">
        <v>84</v>
      </c>
      <c r="AD95" s="167" t="s">
        <v>84</v>
      </c>
      <c r="AE95" s="167" t="s">
        <v>84</v>
      </c>
      <c r="AF95" s="167" t="s">
        <v>84</v>
      </c>
      <c r="AG95" s="167"/>
      <c r="AH95" s="167" t="s">
        <v>84</v>
      </c>
      <c r="AI95" s="167"/>
      <c r="AJ95" s="167" t="s">
        <v>84</v>
      </c>
      <c r="AK95" s="167"/>
      <c r="AL95" s="167" t="s">
        <v>84</v>
      </c>
      <c r="AM95" s="167"/>
      <c r="AN95" s="167" t="s">
        <v>84</v>
      </c>
      <c r="AO95" s="167"/>
      <c r="AP95" s="167" t="s">
        <v>84</v>
      </c>
      <c r="AQ95" s="167"/>
      <c r="AR95" s="167" t="s">
        <v>84</v>
      </c>
      <c r="AS95" s="167"/>
      <c r="AT95" s="167" t="s">
        <v>84</v>
      </c>
      <c r="AU95" s="167"/>
      <c r="AV95" s="167" t="s">
        <v>84</v>
      </c>
      <c r="AW95" s="167"/>
      <c r="AX95" s="167" t="s">
        <v>84</v>
      </c>
      <c r="AY95" s="167"/>
      <c r="AZ95" s="167" t="s">
        <v>84</v>
      </c>
      <c r="BA95" s="167"/>
      <c r="BC95" s="24" t="str">
        <f t="shared" si="1"/>
        <v>SBBBN13528</v>
      </c>
    </row>
    <row r="96" spans="1:55">
      <c r="A96" s="5" t="s">
        <v>115</v>
      </c>
      <c r="B96" s="5" t="s">
        <v>106</v>
      </c>
      <c r="C96" s="5" t="s">
        <v>107</v>
      </c>
      <c r="D96" s="5" t="s">
        <v>83</v>
      </c>
      <c r="E96" s="5" t="s">
        <v>74</v>
      </c>
      <c r="F96" s="167" t="s">
        <v>84</v>
      </c>
      <c r="G96" s="167" t="s">
        <v>84</v>
      </c>
      <c r="H96" s="167" t="s">
        <v>84</v>
      </c>
      <c r="I96" s="167" t="s">
        <v>84</v>
      </c>
      <c r="J96" s="167" t="s">
        <v>84</v>
      </c>
      <c r="K96" s="167" t="s">
        <v>84</v>
      </c>
      <c r="L96" s="167" t="s">
        <v>84</v>
      </c>
      <c r="M96" s="167" t="s">
        <v>84</v>
      </c>
      <c r="N96" s="167" t="s">
        <v>84</v>
      </c>
      <c r="O96" s="167" t="s">
        <v>84</v>
      </c>
      <c r="P96" s="167" t="s">
        <v>84</v>
      </c>
      <c r="Q96" s="167" t="s">
        <v>84</v>
      </c>
      <c r="R96" s="167" t="s">
        <v>84</v>
      </c>
      <c r="S96" s="167" t="s">
        <v>84</v>
      </c>
      <c r="T96" s="167" t="s">
        <v>84</v>
      </c>
      <c r="U96" s="167" t="s">
        <v>84</v>
      </c>
      <c r="V96" s="167" t="s">
        <v>84</v>
      </c>
      <c r="W96" s="167" t="s">
        <v>84</v>
      </c>
      <c r="X96" s="167" t="s">
        <v>84</v>
      </c>
      <c r="Y96" s="167" t="s">
        <v>84</v>
      </c>
      <c r="Z96" s="167" t="s">
        <v>84</v>
      </c>
      <c r="AA96" s="167" t="s">
        <v>84</v>
      </c>
      <c r="AB96" s="167" t="s">
        <v>84</v>
      </c>
      <c r="AC96" s="167" t="s">
        <v>84</v>
      </c>
      <c r="AD96" s="167" t="s">
        <v>84</v>
      </c>
      <c r="AE96" s="167" t="s">
        <v>84</v>
      </c>
      <c r="AF96" s="167" t="s">
        <v>84</v>
      </c>
      <c r="AG96" s="167"/>
      <c r="AH96" s="167" t="s">
        <v>84</v>
      </c>
      <c r="AI96" s="167"/>
      <c r="AJ96" s="167" t="s">
        <v>84</v>
      </c>
      <c r="AK96" s="167"/>
      <c r="AL96" s="167" t="s">
        <v>84</v>
      </c>
      <c r="AM96" s="167"/>
      <c r="AN96" s="167" t="s">
        <v>84</v>
      </c>
      <c r="AO96" s="167"/>
      <c r="AP96" s="167" t="s">
        <v>84</v>
      </c>
      <c r="AQ96" s="167"/>
      <c r="AR96" s="167" t="s">
        <v>84</v>
      </c>
      <c r="AS96" s="167"/>
      <c r="AT96" s="167" t="s">
        <v>84</v>
      </c>
      <c r="AU96" s="167"/>
      <c r="AV96" s="167" t="s">
        <v>84</v>
      </c>
      <c r="AW96" s="167"/>
      <c r="AX96" s="167" t="s">
        <v>84</v>
      </c>
      <c r="AY96" s="167"/>
      <c r="AZ96" s="167" t="s">
        <v>84</v>
      </c>
      <c r="BA96" s="167"/>
      <c r="BC96" s="24" t="str">
        <f t="shared" si="1"/>
        <v>SBBC_OUT5_05_J_PR24_COMPANY</v>
      </c>
    </row>
    <row r="97" spans="1:55">
      <c r="A97" s="5" t="s">
        <v>115</v>
      </c>
      <c r="B97" s="5" t="s">
        <v>108</v>
      </c>
      <c r="C97" s="5" t="s">
        <v>109</v>
      </c>
      <c r="D97" s="5" t="s">
        <v>83</v>
      </c>
      <c r="E97" s="5" t="s">
        <v>74</v>
      </c>
      <c r="F97" s="167" t="s">
        <v>84</v>
      </c>
      <c r="G97" s="167" t="s">
        <v>84</v>
      </c>
      <c r="H97" s="167" t="s">
        <v>84</v>
      </c>
      <c r="I97" s="167" t="s">
        <v>84</v>
      </c>
      <c r="J97" s="167" t="s">
        <v>84</v>
      </c>
      <c r="K97" s="167" t="s">
        <v>84</v>
      </c>
      <c r="L97" s="167" t="s">
        <v>84</v>
      </c>
      <c r="M97" s="167" t="s">
        <v>84</v>
      </c>
      <c r="N97" s="167" t="s">
        <v>84</v>
      </c>
      <c r="O97" s="167" t="s">
        <v>84</v>
      </c>
      <c r="P97" s="167" t="s">
        <v>84</v>
      </c>
      <c r="Q97" s="167" t="s">
        <v>84</v>
      </c>
      <c r="R97" s="167" t="s">
        <v>84</v>
      </c>
      <c r="S97" s="167" t="s">
        <v>84</v>
      </c>
      <c r="T97" s="167" t="s">
        <v>84</v>
      </c>
      <c r="U97" s="167" t="s">
        <v>84</v>
      </c>
      <c r="V97" s="167" t="s">
        <v>84</v>
      </c>
      <c r="W97" s="167" t="s">
        <v>84</v>
      </c>
      <c r="X97" s="167" t="s">
        <v>84</v>
      </c>
      <c r="Y97" s="167" t="s">
        <v>84</v>
      </c>
      <c r="Z97" s="167" t="s">
        <v>84</v>
      </c>
      <c r="AA97" s="167" t="s">
        <v>84</v>
      </c>
      <c r="AB97" s="167" t="s">
        <v>84</v>
      </c>
      <c r="AC97" s="167" t="s">
        <v>84</v>
      </c>
      <c r="AD97" s="167" t="s">
        <v>84</v>
      </c>
      <c r="AE97" s="167" t="s">
        <v>84</v>
      </c>
      <c r="AF97" s="167" t="s">
        <v>84</v>
      </c>
      <c r="AG97" s="167"/>
      <c r="AH97" s="167" t="s">
        <v>84</v>
      </c>
      <c r="AI97" s="167"/>
      <c r="AJ97" s="167" t="s">
        <v>84</v>
      </c>
      <c r="AK97" s="167"/>
      <c r="AL97" s="167" t="s">
        <v>84</v>
      </c>
      <c r="AM97" s="167"/>
      <c r="AN97" s="167" t="s">
        <v>84</v>
      </c>
      <c r="AO97" s="167"/>
      <c r="AP97" s="167" t="s">
        <v>84</v>
      </c>
      <c r="AQ97" s="167"/>
      <c r="AR97" s="167" t="s">
        <v>84</v>
      </c>
      <c r="AS97" s="167"/>
      <c r="AT97" s="167" t="s">
        <v>84</v>
      </c>
      <c r="AU97" s="167"/>
      <c r="AV97" s="167" t="s">
        <v>84</v>
      </c>
      <c r="AW97" s="167"/>
      <c r="AX97" s="167" t="s">
        <v>84</v>
      </c>
      <c r="AY97" s="167"/>
      <c r="AZ97" s="167" t="s">
        <v>84</v>
      </c>
      <c r="BA97" s="167"/>
      <c r="BC97" s="24" t="str">
        <f t="shared" si="1"/>
        <v>SBBC_OUT5_05_J_PR24_OFWAT</v>
      </c>
    </row>
    <row r="98" spans="1:55">
      <c r="A98" s="5" t="s">
        <v>116</v>
      </c>
      <c r="B98" s="5" t="s">
        <v>81</v>
      </c>
      <c r="C98" s="5" t="s">
        <v>82</v>
      </c>
      <c r="D98" s="5" t="s">
        <v>83</v>
      </c>
      <c r="E98" s="5" t="s">
        <v>74</v>
      </c>
      <c r="F98" s="166">
        <v>128.47525566575877</v>
      </c>
      <c r="G98" s="167" t="s">
        <v>84</v>
      </c>
      <c r="H98" s="166">
        <v>107.91921475923738</v>
      </c>
      <c r="I98" s="167" t="s">
        <v>84</v>
      </c>
      <c r="J98" s="166">
        <v>84.793668739400786</v>
      </c>
      <c r="K98" s="167" t="s">
        <v>84</v>
      </c>
      <c r="L98" s="166">
        <v>78.112955444781335</v>
      </c>
      <c r="M98" s="167" t="s">
        <v>84</v>
      </c>
      <c r="N98" s="166">
        <v>42.910735392363428</v>
      </c>
      <c r="O98" s="167" t="s">
        <v>84</v>
      </c>
      <c r="P98" s="166">
        <v>37.514774654401563</v>
      </c>
      <c r="Q98" s="167" t="s">
        <v>84</v>
      </c>
      <c r="R98" s="166">
        <v>35.101010101010097</v>
      </c>
      <c r="S98" s="167" t="s">
        <v>84</v>
      </c>
      <c r="T98" s="166">
        <v>38.131313131313135</v>
      </c>
      <c r="U98" s="167" t="s">
        <v>84</v>
      </c>
      <c r="V98" s="166">
        <v>109.59595959595958</v>
      </c>
      <c r="W98" s="167" t="s">
        <v>84</v>
      </c>
      <c r="X98" s="166">
        <v>101.51515151515152</v>
      </c>
      <c r="Y98" s="167" t="s">
        <v>84</v>
      </c>
      <c r="Z98" s="166">
        <v>93.634372876236498</v>
      </c>
      <c r="AA98" s="167" t="s">
        <v>84</v>
      </c>
      <c r="AB98" s="166">
        <v>90.110498628206102</v>
      </c>
      <c r="AC98" s="167" t="s">
        <v>84</v>
      </c>
      <c r="AD98" s="166">
        <v>58.899041002793929</v>
      </c>
      <c r="AE98" s="167" t="s">
        <v>84</v>
      </c>
      <c r="AF98" s="166">
        <v>56.381987968486499</v>
      </c>
      <c r="AG98" s="166"/>
      <c r="AH98" s="166">
        <v>37.755795514611492</v>
      </c>
      <c r="AI98" s="166"/>
      <c r="AJ98" s="166">
        <v>31.271107997898582</v>
      </c>
      <c r="AK98" s="166"/>
      <c r="AL98" s="166">
        <v>27.51857503815075</v>
      </c>
      <c r="AM98" s="166"/>
      <c r="AN98" s="166">
        <v>25.016886398318864</v>
      </c>
      <c r="AO98" s="166"/>
      <c r="AP98" s="166">
        <v>24.01621094238611</v>
      </c>
      <c r="AQ98" s="166"/>
      <c r="AR98" s="166">
        <v>21.764691166537414</v>
      </c>
      <c r="AS98" s="166"/>
      <c r="AT98" s="166">
        <v>19.306452810573994</v>
      </c>
      <c r="AU98" s="166"/>
      <c r="AV98" s="166">
        <v>17.078785178584688</v>
      </c>
      <c r="AW98" s="166"/>
      <c r="AX98" s="166">
        <v>14.851117546595381</v>
      </c>
      <c r="AY98" s="166"/>
      <c r="AZ98" s="166">
        <v>12.375931288829486</v>
      </c>
      <c r="BA98" s="166"/>
      <c r="BC98" s="24" t="str">
        <f t="shared" si="1"/>
        <v>SRNOUT5_05_PR24</v>
      </c>
    </row>
    <row r="99" spans="1:55">
      <c r="A99" s="5" t="s">
        <v>116</v>
      </c>
      <c r="B99" s="5" t="s">
        <v>85</v>
      </c>
      <c r="C99" s="5" t="s">
        <v>86</v>
      </c>
      <c r="D99" s="5" t="s">
        <v>83</v>
      </c>
      <c r="E99" s="5" t="s">
        <v>74</v>
      </c>
      <c r="F99" s="168">
        <v>4</v>
      </c>
      <c r="G99" s="167" t="s">
        <v>84</v>
      </c>
      <c r="H99" s="168">
        <v>3</v>
      </c>
      <c r="I99" s="167" t="s">
        <v>84</v>
      </c>
      <c r="J99" s="168">
        <v>2</v>
      </c>
      <c r="K99" s="167" t="s">
        <v>84</v>
      </c>
      <c r="L99" s="168">
        <v>0</v>
      </c>
      <c r="M99" s="167" t="s">
        <v>84</v>
      </c>
      <c r="N99" s="168">
        <v>1</v>
      </c>
      <c r="O99" s="167" t="s">
        <v>84</v>
      </c>
      <c r="P99" s="168">
        <v>0</v>
      </c>
      <c r="Q99" s="167" t="s">
        <v>84</v>
      </c>
      <c r="R99" s="168">
        <v>0</v>
      </c>
      <c r="S99" s="167" t="s">
        <v>84</v>
      </c>
      <c r="T99" s="168">
        <v>1</v>
      </c>
      <c r="U99" s="167" t="s">
        <v>84</v>
      </c>
      <c r="V99" s="168">
        <v>3</v>
      </c>
      <c r="W99" s="167" t="s">
        <v>84</v>
      </c>
      <c r="X99" s="168">
        <v>0</v>
      </c>
      <c r="Y99" s="167" t="s">
        <v>84</v>
      </c>
      <c r="Z99" s="168">
        <v>3</v>
      </c>
      <c r="AA99" s="167" t="s">
        <v>84</v>
      </c>
      <c r="AB99" s="168">
        <v>2</v>
      </c>
      <c r="AC99" s="167" t="s">
        <v>84</v>
      </c>
      <c r="AD99" s="168">
        <v>4</v>
      </c>
      <c r="AE99" s="167" t="s">
        <v>84</v>
      </c>
      <c r="AF99" s="168">
        <v>3</v>
      </c>
      <c r="AG99" s="168"/>
      <c r="AH99" s="168">
        <v>0</v>
      </c>
      <c r="AI99" s="168"/>
      <c r="AJ99" s="168">
        <v>0</v>
      </c>
      <c r="AK99" s="168"/>
      <c r="AL99" s="168">
        <v>0</v>
      </c>
      <c r="AM99" s="168"/>
      <c r="AN99" s="168">
        <v>0</v>
      </c>
      <c r="AO99" s="168"/>
      <c r="AP99" s="168">
        <v>0</v>
      </c>
      <c r="AQ99" s="168"/>
      <c r="AR99" s="168">
        <v>0</v>
      </c>
      <c r="AS99" s="168"/>
      <c r="AT99" s="168">
        <v>0</v>
      </c>
      <c r="AU99" s="168"/>
      <c r="AV99" s="168">
        <v>0</v>
      </c>
      <c r="AW99" s="168"/>
      <c r="AX99" s="168">
        <v>0</v>
      </c>
      <c r="AY99" s="168"/>
      <c r="AZ99" s="168">
        <v>0</v>
      </c>
      <c r="BA99" s="168"/>
      <c r="BC99" s="24" t="str">
        <f t="shared" si="1"/>
        <v>SRNOUT5_05_B_PR24</v>
      </c>
    </row>
    <row r="100" spans="1:55">
      <c r="A100" s="5" t="s">
        <v>116</v>
      </c>
      <c r="B100" s="5" t="s">
        <v>87</v>
      </c>
      <c r="C100" s="5" t="s">
        <v>88</v>
      </c>
      <c r="D100" s="5" t="s">
        <v>83</v>
      </c>
      <c r="E100" s="5" t="s">
        <v>74</v>
      </c>
      <c r="F100" s="169">
        <v>1.0278020453260699</v>
      </c>
      <c r="G100" s="167" t="s">
        <v>84</v>
      </c>
      <c r="H100" s="169">
        <v>0.77085153399455264</v>
      </c>
      <c r="I100" s="167" t="s">
        <v>84</v>
      </c>
      <c r="J100" s="169">
        <v>0.51390102266303517</v>
      </c>
      <c r="K100" s="167" t="s">
        <v>84</v>
      </c>
      <c r="L100" s="169">
        <v>0</v>
      </c>
      <c r="M100" s="167" t="s">
        <v>84</v>
      </c>
      <c r="N100" s="169">
        <v>0.25695051133151758</v>
      </c>
      <c r="O100" s="167" t="s">
        <v>84</v>
      </c>
      <c r="P100" s="169">
        <v>0</v>
      </c>
      <c r="Q100" s="167" t="s">
        <v>84</v>
      </c>
      <c r="R100" s="169">
        <v>0</v>
      </c>
      <c r="S100" s="167" t="s">
        <v>84</v>
      </c>
      <c r="T100" s="169">
        <v>0.25252525252525249</v>
      </c>
      <c r="U100" s="167" t="s">
        <v>84</v>
      </c>
      <c r="V100" s="169">
        <v>0.75757575757575757</v>
      </c>
      <c r="W100" s="167" t="s">
        <v>84</v>
      </c>
      <c r="X100" s="169">
        <v>0</v>
      </c>
      <c r="Y100" s="167" t="s">
        <v>84</v>
      </c>
      <c r="Z100" s="169">
        <v>0.75511591029222991</v>
      </c>
      <c r="AA100" s="167" t="s">
        <v>84</v>
      </c>
      <c r="AB100" s="169">
        <v>0.50341060686148653</v>
      </c>
      <c r="AC100" s="167" t="s">
        <v>84</v>
      </c>
      <c r="AD100" s="169">
        <v>1.0068212137229731</v>
      </c>
      <c r="AE100" s="167" t="s">
        <v>84</v>
      </c>
      <c r="AF100" s="169">
        <v>0.75511591029222991</v>
      </c>
      <c r="AG100" s="169"/>
      <c r="AH100" s="169">
        <v>0</v>
      </c>
      <c r="AI100" s="169"/>
      <c r="AJ100" s="169">
        <v>0</v>
      </c>
      <c r="AK100" s="169"/>
      <c r="AL100" s="169">
        <v>0</v>
      </c>
      <c r="AM100" s="169"/>
      <c r="AN100" s="169">
        <v>0</v>
      </c>
      <c r="AO100" s="169"/>
      <c r="AP100" s="169">
        <v>0</v>
      </c>
      <c r="AQ100" s="169"/>
      <c r="AR100" s="169">
        <v>0</v>
      </c>
      <c r="AS100" s="169"/>
      <c r="AT100" s="169">
        <v>0</v>
      </c>
      <c r="AU100" s="169"/>
      <c r="AV100" s="169">
        <v>0</v>
      </c>
      <c r="AW100" s="169"/>
      <c r="AX100" s="169">
        <v>0</v>
      </c>
      <c r="AY100" s="169"/>
      <c r="AZ100" s="169">
        <v>0</v>
      </c>
      <c r="BA100" s="169"/>
      <c r="BC100" s="24" t="str">
        <f t="shared" si="1"/>
        <v>SRNOUT5_05_C_PR24</v>
      </c>
    </row>
    <row r="101" spans="1:55">
      <c r="A101" s="5" t="s">
        <v>116</v>
      </c>
      <c r="B101" s="5" t="s">
        <v>89</v>
      </c>
      <c r="C101" s="5" t="s">
        <v>90</v>
      </c>
      <c r="D101" s="5" t="s">
        <v>83</v>
      </c>
      <c r="E101" s="5" t="s">
        <v>74</v>
      </c>
      <c r="F101" s="168">
        <v>17</v>
      </c>
      <c r="G101" s="167" t="s">
        <v>84</v>
      </c>
      <c r="H101" s="168">
        <v>8</v>
      </c>
      <c r="I101" s="167" t="s">
        <v>84</v>
      </c>
      <c r="J101" s="168">
        <v>8</v>
      </c>
      <c r="K101" s="167" t="s">
        <v>84</v>
      </c>
      <c r="L101" s="168">
        <v>12</v>
      </c>
      <c r="M101" s="167" t="s">
        <v>84</v>
      </c>
      <c r="N101" s="168">
        <v>6</v>
      </c>
      <c r="O101" s="167" t="s">
        <v>84</v>
      </c>
      <c r="P101" s="168">
        <v>3</v>
      </c>
      <c r="Q101" s="167" t="s">
        <v>84</v>
      </c>
      <c r="R101" s="168">
        <v>4</v>
      </c>
      <c r="S101" s="167" t="s">
        <v>84</v>
      </c>
      <c r="T101" s="168">
        <v>6</v>
      </c>
      <c r="U101" s="167" t="s">
        <v>84</v>
      </c>
      <c r="V101" s="168">
        <v>4</v>
      </c>
      <c r="W101" s="167" t="s">
        <v>84</v>
      </c>
      <c r="X101" s="168">
        <v>4</v>
      </c>
      <c r="Y101" s="167" t="s">
        <v>84</v>
      </c>
      <c r="Z101" s="168">
        <v>9</v>
      </c>
      <c r="AA101" s="167" t="s">
        <v>84</v>
      </c>
      <c r="AB101" s="168">
        <v>3</v>
      </c>
      <c r="AC101" s="167" t="s">
        <v>84</v>
      </c>
      <c r="AD101" s="168">
        <v>9</v>
      </c>
      <c r="AE101" s="167" t="s">
        <v>84</v>
      </c>
      <c r="AF101" s="168">
        <v>0</v>
      </c>
      <c r="AG101" s="168"/>
      <c r="AH101" s="168">
        <v>0</v>
      </c>
      <c r="AI101" s="168"/>
      <c r="AJ101" s="168">
        <v>0</v>
      </c>
      <c r="AK101" s="168"/>
      <c r="AL101" s="168">
        <v>0</v>
      </c>
      <c r="AM101" s="168"/>
      <c r="AN101" s="168">
        <v>0</v>
      </c>
      <c r="AO101" s="168"/>
      <c r="AP101" s="168">
        <v>0</v>
      </c>
      <c r="AQ101" s="168"/>
      <c r="AR101" s="168">
        <v>0</v>
      </c>
      <c r="AS101" s="168"/>
      <c r="AT101" s="168">
        <v>0</v>
      </c>
      <c r="AU101" s="168"/>
      <c r="AV101" s="168">
        <v>0</v>
      </c>
      <c r="AW101" s="168"/>
      <c r="AX101" s="168">
        <v>0</v>
      </c>
      <c r="AY101" s="168"/>
      <c r="AZ101" s="168">
        <v>0</v>
      </c>
      <c r="BA101" s="168"/>
      <c r="BC101" s="24" t="str">
        <f t="shared" si="1"/>
        <v>SRNOUT5_05_D_PR24</v>
      </c>
    </row>
    <row r="102" spans="1:55">
      <c r="A102" s="5" t="s">
        <v>116</v>
      </c>
      <c r="B102" s="5" t="s">
        <v>91</v>
      </c>
      <c r="C102" s="5" t="s">
        <v>92</v>
      </c>
      <c r="D102" s="5" t="s">
        <v>83</v>
      </c>
      <c r="E102" s="5" t="s">
        <v>74</v>
      </c>
      <c r="F102" s="169">
        <v>4.3681586926357987</v>
      </c>
      <c r="G102" s="167" t="s">
        <v>84</v>
      </c>
      <c r="H102" s="169">
        <v>2.0556040906521411</v>
      </c>
      <c r="I102" s="167" t="s">
        <v>84</v>
      </c>
      <c r="J102" s="169">
        <v>2.0556040906521411</v>
      </c>
      <c r="K102" s="167" t="s">
        <v>84</v>
      </c>
      <c r="L102" s="169">
        <v>3.083406135978211</v>
      </c>
      <c r="M102" s="167" t="s">
        <v>84</v>
      </c>
      <c r="N102" s="169">
        <v>1.5417030679891051</v>
      </c>
      <c r="O102" s="167" t="s">
        <v>84</v>
      </c>
      <c r="P102" s="169">
        <v>0.77085153399455264</v>
      </c>
      <c r="Q102" s="167" t="s">
        <v>84</v>
      </c>
      <c r="R102" s="169">
        <v>1.0101010101010099</v>
      </c>
      <c r="S102" s="167" t="s">
        <v>84</v>
      </c>
      <c r="T102" s="169">
        <v>1.5151515151515149</v>
      </c>
      <c r="U102" s="167" t="s">
        <v>84</v>
      </c>
      <c r="V102" s="169">
        <v>1.0101010101010099</v>
      </c>
      <c r="W102" s="167" t="s">
        <v>84</v>
      </c>
      <c r="X102" s="169">
        <v>1.0101010101010099</v>
      </c>
      <c r="Y102" s="167" t="s">
        <v>84</v>
      </c>
      <c r="Z102" s="169">
        <v>2.2653477308766901</v>
      </c>
      <c r="AA102" s="167" t="s">
        <v>84</v>
      </c>
      <c r="AB102" s="169">
        <v>0.75511591029222991</v>
      </c>
      <c r="AC102" s="167" t="s">
        <v>84</v>
      </c>
      <c r="AD102" s="169">
        <v>2.2653477308766901</v>
      </c>
      <c r="AE102" s="167" t="s">
        <v>84</v>
      </c>
      <c r="AF102" s="169">
        <v>0</v>
      </c>
      <c r="AG102" s="169"/>
      <c r="AH102" s="169">
        <v>0</v>
      </c>
      <c r="AI102" s="169"/>
      <c r="AJ102" s="169">
        <v>0</v>
      </c>
      <c r="AK102" s="169"/>
      <c r="AL102" s="169">
        <v>0</v>
      </c>
      <c r="AM102" s="169"/>
      <c r="AN102" s="169">
        <v>0</v>
      </c>
      <c r="AO102" s="169"/>
      <c r="AP102" s="169">
        <v>0</v>
      </c>
      <c r="AQ102" s="169"/>
      <c r="AR102" s="169">
        <v>0</v>
      </c>
      <c r="AS102" s="169"/>
      <c r="AT102" s="169">
        <v>0</v>
      </c>
      <c r="AU102" s="169"/>
      <c r="AV102" s="169">
        <v>0</v>
      </c>
      <c r="AW102" s="169"/>
      <c r="AX102" s="169">
        <v>0</v>
      </c>
      <c r="AY102" s="169"/>
      <c r="AZ102" s="169">
        <v>0</v>
      </c>
      <c r="BA102" s="169"/>
      <c r="BC102" s="24" t="str">
        <f t="shared" si="1"/>
        <v>SRNOUT5_05_E_PR24</v>
      </c>
    </row>
    <row r="103" spans="1:55">
      <c r="A103" s="5" t="s">
        <v>116</v>
      </c>
      <c r="B103" s="5" t="s">
        <v>93</v>
      </c>
      <c r="C103" s="5" t="s">
        <v>94</v>
      </c>
      <c r="D103" s="5" t="s">
        <v>83</v>
      </c>
      <c r="E103" s="5" t="s">
        <v>74</v>
      </c>
      <c r="F103" s="168">
        <v>479</v>
      </c>
      <c r="G103" s="167" t="s">
        <v>84</v>
      </c>
      <c r="H103" s="168">
        <v>409</v>
      </c>
      <c r="I103" s="167" t="s">
        <v>84</v>
      </c>
      <c r="J103" s="168">
        <v>320</v>
      </c>
      <c r="K103" s="167" t="s">
        <v>84</v>
      </c>
      <c r="L103" s="168">
        <v>292</v>
      </c>
      <c r="M103" s="167" t="s">
        <v>84</v>
      </c>
      <c r="N103" s="168">
        <v>160</v>
      </c>
      <c r="O103" s="167" t="s">
        <v>84</v>
      </c>
      <c r="P103" s="168">
        <v>143</v>
      </c>
      <c r="Q103" s="167" t="s">
        <v>84</v>
      </c>
      <c r="R103" s="168">
        <v>135</v>
      </c>
      <c r="S103" s="167" t="s">
        <v>84</v>
      </c>
      <c r="T103" s="168">
        <v>144</v>
      </c>
      <c r="U103" s="167" t="s">
        <v>84</v>
      </c>
      <c r="V103" s="168">
        <v>427</v>
      </c>
      <c r="W103" s="167" t="s">
        <v>84</v>
      </c>
      <c r="X103" s="168">
        <v>398</v>
      </c>
      <c r="Y103" s="167" t="s">
        <v>84</v>
      </c>
      <c r="Z103" s="168">
        <v>360</v>
      </c>
      <c r="AA103" s="167" t="s">
        <v>84</v>
      </c>
      <c r="AB103" s="168">
        <v>353</v>
      </c>
      <c r="AC103" s="167" t="s">
        <v>84</v>
      </c>
      <c r="AD103" s="168">
        <v>221</v>
      </c>
      <c r="AE103" s="167" t="s">
        <v>84</v>
      </c>
      <c r="AF103" s="168">
        <v>221</v>
      </c>
      <c r="AG103" s="168"/>
      <c r="AH103" s="168">
        <v>150</v>
      </c>
      <c r="AI103" s="168"/>
      <c r="AJ103" s="168">
        <v>125</v>
      </c>
      <c r="AK103" s="168"/>
      <c r="AL103" s="168">
        <v>110</v>
      </c>
      <c r="AM103" s="168"/>
      <c r="AN103" s="168">
        <v>100</v>
      </c>
      <c r="AO103" s="168"/>
      <c r="AP103" s="168">
        <v>96</v>
      </c>
      <c r="AQ103" s="168"/>
      <c r="AR103" s="168">
        <v>87</v>
      </c>
      <c r="AS103" s="168"/>
      <c r="AT103" s="168">
        <v>78</v>
      </c>
      <c r="AU103" s="168"/>
      <c r="AV103" s="168">
        <v>69</v>
      </c>
      <c r="AW103" s="168"/>
      <c r="AX103" s="168">
        <v>60</v>
      </c>
      <c r="AY103" s="168"/>
      <c r="AZ103" s="168">
        <v>50</v>
      </c>
      <c r="BA103" s="168"/>
      <c r="BC103" s="24" t="str">
        <f t="shared" si="1"/>
        <v>SRNOUT5_05_F_PR24</v>
      </c>
    </row>
    <row r="104" spans="1:55">
      <c r="A104" s="5" t="s">
        <v>116</v>
      </c>
      <c r="B104" s="5" t="s">
        <v>95</v>
      </c>
      <c r="C104" s="5" t="s">
        <v>96</v>
      </c>
      <c r="D104" s="5" t="s">
        <v>83</v>
      </c>
      <c r="E104" s="5" t="s">
        <v>74</v>
      </c>
      <c r="F104" s="169">
        <v>123.07929492779689</v>
      </c>
      <c r="G104" s="167" t="s">
        <v>84</v>
      </c>
      <c r="H104" s="169">
        <v>105.09275913459069</v>
      </c>
      <c r="I104" s="167" t="s">
        <v>84</v>
      </c>
      <c r="J104" s="169">
        <v>82.224163626085613</v>
      </c>
      <c r="K104" s="167" t="s">
        <v>84</v>
      </c>
      <c r="L104" s="169">
        <v>75.029549308803126</v>
      </c>
      <c r="M104" s="167" t="s">
        <v>84</v>
      </c>
      <c r="N104" s="169">
        <v>41.112081813042813</v>
      </c>
      <c r="O104" s="167" t="s">
        <v>84</v>
      </c>
      <c r="P104" s="169">
        <v>36.743923120407011</v>
      </c>
      <c r="Q104" s="167" t="s">
        <v>84</v>
      </c>
      <c r="R104" s="169">
        <v>34.090909090909093</v>
      </c>
      <c r="S104" s="167" t="s">
        <v>84</v>
      </c>
      <c r="T104" s="169">
        <v>36.363636363636367</v>
      </c>
      <c r="U104" s="167" t="s">
        <v>84</v>
      </c>
      <c r="V104" s="169">
        <v>107.82828282828279</v>
      </c>
      <c r="W104" s="167" t="s">
        <v>84</v>
      </c>
      <c r="X104" s="169">
        <v>100.50505050505051</v>
      </c>
      <c r="Y104" s="167" t="s">
        <v>84</v>
      </c>
      <c r="Z104" s="169">
        <v>90.613909235067581</v>
      </c>
      <c r="AA104" s="167" t="s">
        <v>84</v>
      </c>
      <c r="AB104" s="169">
        <v>88.85197211105239</v>
      </c>
      <c r="AC104" s="167" t="s">
        <v>84</v>
      </c>
      <c r="AD104" s="169">
        <v>55.626872058194273</v>
      </c>
      <c r="AE104" s="167" t="s">
        <v>84</v>
      </c>
      <c r="AF104" s="169">
        <v>55.626872058194273</v>
      </c>
      <c r="AG104" s="169"/>
      <c r="AH104" s="169">
        <v>37.755795514611492</v>
      </c>
      <c r="AI104" s="169"/>
      <c r="AJ104" s="169">
        <v>31.271107997898579</v>
      </c>
      <c r="AK104" s="169"/>
      <c r="AL104" s="169">
        <v>27.51857503815075</v>
      </c>
      <c r="AM104" s="169"/>
      <c r="AN104" s="169">
        <v>25.01688639831886</v>
      </c>
      <c r="AO104" s="169"/>
      <c r="AP104" s="169">
        <v>24.01621094238611</v>
      </c>
      <c r="AQ104" s="169"/>
      <c r="AR104" s="169">
        <v>21.764691166537411</v>
      </c>
      <c r="AS104" s="169"/>
      <c r="AT104" s="169">
        <v>19.30645281057399</v>
      </c>
      <c r="AU104" s="169"/>
      <c r="AV104" s="169">
        <v>17.078785178584688</v>
      </c>
      <c r="AW104" s="169"/>
      <c r="AX104" s="169">
        <v>14.851117546595381</v>
      </c>
      <c r="AY104" s="169"/>
      <c r="AZ104" s="169">
        <v>12.37593128882949</v>
      </c>
      <c r="BA104" s="169"/>
      <c r="BC104" s="24" t="str">
        <f t="shared" si="1"/>
        <v>SRNOUT5_05_G_PR24</v>
      </c>
    </row>
    <row r="105" spans="1:55">
      <c r="A105" s="5" t="s">
        <v>116</v>
      </c>
      <c r="B105" s="5" t="s">
        <v>97</v>
      </c>
      <c r="C105" s="5" t="s">
        <v>98</v>
      </c>
      <c r="D105" s="5" t="s">
        <v>83</v>
      </c>
      <c r="E105" s="5" t="s">
        <v>74</v>
      </c>
      <c r="F105" s="167" t="s">
        <v>84</v>
      </c>
      <c r="G105" s="167" t="s">
        <v>84</v>
      </c>
      <c r="H105" s="167" t="s">
        <v>84</v>
      </c>
      <c r="I105" s="167" t="s">
        <v>84</v>
      </c>
      <c r="J105" s="167" t="s">
        <v>84</v>
      </c>
      <c r="K105" s="167" t="s">
        <v>84</v>
      </c>
      <c r="L105" s="167" t="s">
        <v>84</v>
      </c>
      <c r="M105" s="167" t="s">
        <v>84</v>
      </c>
      <c r="N105" s="168">
        <v>95</v>
      </c>
      <c r="O105" s="167" t="s">
        <v>84</v>
      </c>
      <c r="P105" s="168">
        <v>132</v>
      </c>
      <c r="Q105" s="167" t="s">
        <v>84</v>
      </c>
      <c r="R105" s="168">
        <v>107</v>
      </c>
      <c r="S105" s="167" t="s">
        <v>84</v>
      </c>
      <c r="T105" s="168">
        <v>160</v>
      </c>
      <c r="U105" s="167" t="s">
        <v>84</v>
      </c>
      <c r="V105" s="168">
        <v>314</v>
      </c>
      <c r="W105" s="167" t="s">
        <v>84</v>
      </c>
      <c r="X105" s="168">
        <v>544</v>
      </c>
      <c r="Y105" s="167" t="s">
        <v>84</v>
      </c>
      <c r="Z105" s="168">
        <v>541</v>
      </c>
      <c r="AA105" s="167" t="s">
        <v>84</v>
      </c>
      <c r="AB105" s="168">
        <v>468</v>
      </c>
      <c r="AC105" s="167" t="s">
        <v>84</v>
      </c>
      <c r="AD105" s="168">
        <v>263</v>
      </c>
      <c r="AE105" s="167" t="s">
        <v>84</v>
      </c>
      <c r="AF105" s="168">
        <v>455</v>
      </c>
      <c r="AG105" s="168"/>
      <c r="AH105" s="168">
        <v>483</v>
      </c>
      <c r="AI105" s="168"/>
      <c r="AJ105" s="168">
        <v>470</v>
      </c>
      <c r="AK105" s="168"/>
      <c r="AL105" s="168">
        <v>456</v>
      </c>
      <c r="AM105" s="168"/>
      <c r="AN105" s="168">
        <v>454</v>
      </c>
      <c r="AO105" s="168"/>
      <c r="AP105" s="168">
        <v>464</v>
      </c>
      <c r="AQ105" s="168"/>
      <c r="AR105" s="168">
        <v>465</v>
      </c>
      <c r="AS105" s="168"/>
      <c r="AT105" s="168">
        <v>462</v>
      </c>
      <c r="AU105" s="168"/>
      <c r="AV105" s="168">
        <v>460</v>
      </c>
      <c r="AW105" s="168"/>
      <c r="AX105" s="168">
        <v>461</v>
      </c>
      <c r="AY105" s="168"/>
      <c r="AZ105" s="168">
        <v>462</v>
      </c>
      <c r="BA105" s="168"/>
      <c r="BC105" s="24" t="str">
        <f t="shared" si="1"/>
        <v>SRNOUT5_05_H_PR24</v>
      </c>
    </row>
    <row r="106" spans="1:55">
      <c r="A106" s="5" t="s">
        <v>116</v>
      </c>
      <c r="B106" s="5" t="s">
        <v>99</v>
      </c>
      <c r="C106" s="5" t="s">
        <v>100</v>
      </c>
      <c r="D106" s="5" t="s">
        <v>83</v>
      </c>
      <c r="E106" s="5" t="s">
        <v>74</v>
      </c>
      <c r="F106" s="169">
        <v>0</v>
      </c>
      <c r="G106" s="167" t="s">
        <v>84</v>
      </c>
      <c r="H106" s="169">
        <v>0</v>
      </c>
      <c r="I106" s="167" t="s">
        <v>84</v>
      </c>
      <c r="J106" s="169">
        <v>0</v>
      </c>
      <c r="K106" s="167" t="s">
        <v>84</v>
      </c>
      <c r="L106" s="169">
        <v>0</v>
      </c>
      <c r="M106" s="167" t="s">
        <v>84</v>
      </c>
      <c r="N106" s="169">
        <v>24.410298576494171</v>
      </c>
      <c r="O106" s="167" t="s">
        <v>84</v>
      </c>
      <c r="P106" s="169">
        <v>33.917467495760313</v>
      </c>
      <c r="Q106" s="167" t="s">
        <v>84</v>
      </c>
      <c r="R106" s="169">
        <v>27.020202020202021</v>
      </c>
      <c r="S106" s="167" t="s">
        <v>84</v>
      </c>
      <c r="T106" s="169">
        <v>40.404040404040401</v>
      </c>
      <c r="U106" s="167" t="s">
        <v>84</v>
      </c>
      <c r="V106" s="169">
        <v>79.292929292929301</v>
      </c>
      <c r="W106" s="167" t="s">
        <v>84</v>
      </c>
      <c r="X106" s="169">
        <v>137.37373737373741</v>
      </c>
      <c r="Y106" s="167" t="s">
        <v>84</v>
      </c>
      <c r="Z106" s="169">
        <v>136.1725691560321</v>
      </c>
      <c r="AA106" s="167" t="s">
        <v>84</v>
      </c>
      <c r="AB106" s="169">
        <v>117.7980820055879</v>
      </c>
      <c r="AC106" s="167" t="s">
        <v>84</v>
      </c>
      <c r="AD106" s="169">
        <v>66.198494802285481</v>
      </c>
      <c r="AE106" s="167" t="s">
        <v>84</v>
      </c>
      <c r="AF106" s="169">
        <v>114.5259130609882</v>
      </c>
      <c r="AG106" s="169"/>
      <c r="AH106" s="169">
        <v>121.57366155704899</v>
      </c>
      <c r="AI106" s="169"/>
      <c r="AJ106" s="169">
        <v>117.57936607209869</v>
      </c>
      <c r="AK106" s="169"/>
      <c r="AL106" s="169">
        <v>114.077001976334</v>
      </c>
      <c r="AM106" s="169"/>
      <c r="AN106" s="169">
        <v>113.57666424836761</v>
      </c>
      <c r="AO106" s="169"/>
      <c r="AP106" s="169">
        <v>116.0783528881995</v>
      </c>
      <c r="AQ106" s="169"/>
      <c r="AR106" s="169">
        <v>116.3285217521827</v>
      </c>
      <c r="AS106" s="169"/>
      <c r="AT106" s="169">
        <v>114.35360510878439</v>
      </c>
      <c r="AU106" s="169"/>
      <c r="AV106" s="169">
        <v>113.85856785723129</v>
      </c>
      <c r="AW106" s="169"/>
      <c r="AX106" s="169">
        <v>114.1060864830079</v>
      </c>
      <c r="AY106" s="169"/>
      <c r="AZ106" s="169">
        <v>114.35360510878439</v>
      </c>
      <c r="BA106" s="169"/>
      <c r="BC106" s="24" t="str">
        <f t="shared" si="1"/>
        <v>SRNOUT5_05_I_PR24</v>
      </c>
    </row>
    <row r="107" spans="1:55">
      <c r="A107" s="5" t="s">
        <v>116</v>
      </c>
      <c r="B107" s="5" t="s">
        <v>101</v>
      </c>
      <c r="C107" s="5" t="s">
        <v>102</v>
      </c>
      <c r="D107" s="5" t="s">
        <v>103</v>
      </c>
      <c r="E107" s="5" t="s">
        <v>74</v>
      </c>
      <c r="F107" s="167" t="s">
        <v>84</v>
      </c>
      <c r="G107" s="169">
        <v>21417.66</v>
      </c>
      <c r="H107" s="167" t="s">
        <v>84</v>
      </c>
      <c r="I107" s="169">
        <v>21638.6499999999</v>
      </c>
      <c r="J107" s="167" t="s">
        <v>84</v>
      </c>
      <c r="K107" s="169">
        <v>21771.85</v>
      </c>
      <c r="L107" s="167" t="s">
        <v>84</v>
      </c>
      <c r="M107" s="169">
        <v>21912.7</v>
      </c>
      <c r="N107" s="167" t="s">
        <v>84</v>
      </c>
      <c r="O107" s="169">
        <v>21907.17</v>
      </c>
      <c r="P107" s="167" t="s">
        <v>84</v>
      </c>
      <c r="Q107" s="169">
        <v>21942</v>
      </c>
      <c r="R107" s="167" t="s">
        <v>84</v>
      </c>
      <c r="S107" s="169">
        <v>22077</v>
      </c>
      <c r="T107" s="167" t="s">
        <v>84</v>
      </c>
      <c r="U107" s="169">
        <v>22157</v>
      </c>
      <c r="V107" s="167" t="s">
        <v>84</v>
      </c>
      <c r="W107" s="169">
        <v>22223</v>
      </c>
      <c r="X107" s="167" t="s">
        <v>84</v>
      </c>
      <c r="Y107" s="169">
        <v>22298</v>
      </c>
      <c r="Z107" s="167" t="s">
        <v>84</v>
      </c>
      <c r="AA107" s="169">
        <v>22363</v>
      </c>
      <c r="AB107" s="169">
        <v>22436</v>
      </c>
      <c r="AC107" s="169">
        <v>22436</v>
      </c>
      <c r="AD107" s="169">
        <v>22494</v>
      </c>
      <c r="AE107" s="169">
        <v>22494</v>
      </c>
      <c r="AF107" s="169">
        <v>22558</v>
      </c>
      <c r="AG107" s="169"/>
      <c r="AH107" s="169">
        <v>22625</v>
      </c>
      <c r="AI107" s="169"/>
      <c r="AJ107" s="169">
        <v>22691</v>
      </c>
      <c r="AK107" s="169"/>
      <c r="AL107" s="169">
        <v>22758</v>
      </c>
      <c r="AM107" s="169"/>
      <c r="AN107" s="169">
        <v>22822</v>
      </c>
      <c r="AO107" s="169"/>
      <c r="AP107" s="169">
        <v>22890</v>
      </c>
      <c r="AQ107" s="169"/>
      <c r="AR107" s="167" t="s">
        <v>84</v>
      </c>
      <c r="AS107" s="167"/>
      <c r="AT107" s="167" t="s">
        <v>84</v>
      </c>
      <c r="AU107" s="167"/>
      <c r="AV107" s="167" t="s">
        <v>84</v>
      </c>
      <c r="AW107" s="167"/>
      <c r="AX107" s="167" t="s">
        <v>84</v>
      </c>
      <c r="AY107" s="167"/>
      <c r="AZ107" s="167" t="s">
        <v>84</v>
      </c>
      <c r="BA107" s="167"/>
      <c r="BC107" s="24" t="str">
        <f t="shared" si="1"/>
        <v>SRNBN13535_21</v>
      </c>
    </row>
    <row r="108" spans="1:55">
      <c r="A108" s="5" t="s">
        <v>116</v>
      </c>
      <c r="B108" s="5" t="s">
        <v>104</v>
      </c>
      <c r="C108" s="5" t="s">
        <v>105</v>
      </c>
      <c r="D108" s="5" t="s">
        <v>103</v>
      </c>
      <c r="E108" s="5" t="s">
        <v>74</v>
      </c>
      <c r="F108" s="167" t="s">
        <v>84</v>
      </c>
      <c r="G108" s="168">
        <v>17500</v>
      </c>
      <c r="H108" s="167" t="s">
        <v>84</v>
      </c>
      <c r="I108" s="168">
        <v>17500</v>
      </c>
      <c r="J108" s="167" t="s">
        <v>84</v>
      </c>
      <c r="K108" s="168">
        <v>17500</v>
      </c>
      <c r="L108" s="167" t="s">
        <v>84</v>
      </c>
      <c r="M108" s="168">
        <v>17500</v>
      </c>
      <c r="N108" s="167" t="s">
        <v>84</v>
      </c>
      <c r="O108" s="168">
        <v>17500</v>
      </c>
      <c r="P108" s="167" t="s">
        <v>84</v>
      </c>
      <c r="Q108" s="168">
        <v>17500</v>
      </c>
      <c r="R108" s="167" t="s">
        <v>84</v>
      </c>
      <c r="S108" s="168">
        <v>17464</v>
      </c>
      <c r="T108" s="167" t="s">
        <v>84</v>
      </c>
      <c r="U108" s="168">
        <v>17464</v>
      </c>
      <c r="V108" s="167" t="s">
        <v>84</v>
      </c>
      <c r="W108" s="168">
        <v>17464</v>
      </c>
      <c r="X108" s="167" t="s">
        <v>84</v>
      </c>
      <c r="Y108" s="168">
        <v>17537</v>
      </c>
      <c r="Z108" s="167" t="s">
        <v>84</v>
      </c>
      <c r="AA108" s="168">
        <v>17537</v>
      </c>
      <c r="AB108" s="168">
        <v>17537</v>
      </c>
      <c r="AC108" s="168">
        <v>17537</v>
      </c>
      <c r="AD108" s="168">
        <v>17537</v>
      </c>
      <c r="AE108" s="168">
        <v>17537</v>
      </c>
      <c r="AF108" s="168">
        <v>17537</v>
      </c>
      <c r="AG108" s="168"/>
      <c r="AH108" s="168">
        <v>17537</v>
      </c>
      <c r="AI108" s="168"/>
      <c r="AJ108" s="168">
        <v>17537</v>
      </c>
      <c r="AK108" s="168"/>
      <c r="AL108" s="168">
        <v>17537</v>
      </c>
      <c r="AM108" s="168"/>
      <c r="AN108" s="168">
        <v>17537</v>
      </c>
      <c r="AO108" s="168"/>
      <c r="AP108" s="168">
        <v>17537</v>
      </c>
      <c r="AQ108" s="168"/>
      <c r="AR108" s="167" t="s">
        <v>84</v>
      </c>
      <c r="AS108" s="167"/>
      <c r="AT108" s="167" t="s">
        <v>84</v>
      </c>
      <c r="AU108" s="167"/>
      <c r="AV108" s="167" t="s">
        <v>84</v>
      </c>
      <c r="AW108" s="167"/>
      <c r="AX108" s="167" t="s">
        <v>84</v>
      </c>
      <c r="AY108" s="167"/>
      <c r="AZ108" s="167" t="s">
        <v>84</v>
      </c>
      <c r="BA108" s="167"/>
      <c r="BC108" s="24" t="str">
        <f t="shared" si="1"/>
        <v>SRNBN13528</v>
      </c>
    </row>
    <row r="109" spans="1:55">
      <c r="A109" s="5" t="s">
        <v>116</v>
      </c>
      <c r="B109" s="5" t="s">
        <v>106</v>
      </c>
      <c r="C109" s="5" t="s">
        <v>107</v>
      </c>
      <c r="D109" s="5" t="s">
        <v>83</v>
      </c>
      <c r="E109" s="5" t="s">
        <v>74</v>
      </c>
      <c r="F109" s="168">
        <v>500</v>
      </c>
      <c r="G109" s="167" t="s">
        <v>84</v>
      </c>
      <c r="H109" s="168">
        <v>420</v>
      </c>
      <c r="I109" s="167" t="s">
        <v>84</v>
      </c>
      <c r="J109" s="168">
        <v>330</v>
      </c>
      <c r="K109" s="167" t="s">
        <v>84</v>
      </c>
      <c r="L109" s="168">
        <v>304</v>
      </c>
      <c r="M109" s="167" t="s">
        <v>84</v>
      </c>
      <c r="N109" s="168">
        <v>167</v>
      </c>
      <c r="O109" s="167" t="s">
        <v>84</v>
      </c>
      <c r="P109" s="168">
        <v>146</v>
      </c>
      <c r="Q109" s="167" t="s">
        <v>84</v>
      </c>
      <c r="R109" s="168">
        <v>139</v>
      </c>
      <c r="S109" s="167" t="s">
        <v>84</v>
      </c>
      <c r="T109" s="168">
        <v>151</v>
      </c>
      <c r="U109" s="167" t="s">
        <v>84</v>
      </c>
      <c r="V109" s="168">
        <v>434</v>
      </c>
      <c r="W109" s="167" t="s">
        <v>84</v>
      </c>
      <c r="X109" s="168">
        <v>402</v>
      </c>
      <c r="Y109" s="167" t="s">
        <v>84</v>
      </c>
      <c r="Z109" s="168">
        <v>372</v>
      </c>
      <c r="AA109" s="167" t="s">
        <v>84</v>
      </c>
      <c r="AB109" s="168">
        <v>358</v>
      </c>
      <c r="AC109" s="167" t="s">
        <v>84</v>
      </c>
      <c r="AD109" s="168">
        <v>234</v>
      </c>
      <c r="AE109" s="167" t="s">
        <v>84</v>
      </c>
      <c r="AF109" s="168">
        <v>224</v>
      </c>
      <c r="AG109" s="168"/>
      <c r="AH109" s="168">
        <v>150</v>
      </c>
      <c r="AI109" s="168"/>
      <c r="AJ109" s="168">
        <v>125</v>
      </c>
      <c r="AK109" s="168"/>
      <c r="AL109" s="168">
        <v>110</v>
      </c>
      <c r="AM109" s="168"/>
      <c r="AN109" s="168">
        <v>100</v>
      </c>
      <c r="AO109" s="168"/>
      <c r="AP109" s="168">
        <v>96</v>
      </c>
      <c r="AQ109" s="168"/>
      <c r="AR109" s="168">
        <v>87</v>
      </c>
      <c r="AS109" s="168"/>
      <c r="AT109" s="168">
        <v>78</v>
      </c>
      <c r="AU109" s="168"/>
      <c r="AV109" s="168">
        <v>69</v>
      </c>
      <c r="AW109" s="168"/>
      <c r="AX109" s="168">
        <v>60</v>
      </c>
      <c r="AY109" s="168"/>
      <c r="AZ109" s="168">
        <v>50</v>
      </c>
      <c r="BA109" s="168"/>
      <c r="BC109" s="24" t="str">
        <f t="shared" si="1"/>
        <v>SRNC_OUT5_05_J_PR24_COMPANY</v>
      </c>
    </row>
    <row r="110" spans="1:55">
      <c r="A110" s="5" t="s">
        <v>116</v>
      </c>
      <c r="B110" s="5" t="s">
        <v>108</v>
      </c>
      <c r="C110" s="5" t="s">
        <v>109</v>
      </c>
      <c r="D110" s="5" t="s">
        <v>83</v>
      </c>
      <c r="E110" s="5" t="s">
        <v>74</v>
      </c>
      <c r="F110" s="168">
        <v>500</v>
      </c>
      <c r="G110" s="167" t="s">
        <v>84</v>
      </c>
      <c r="H110" s="168">
        <v>420</v>
      </c>
      <c r="I110" s="167" t="s">
        <v>84</v>
      </c>
      <c r="J110" s="168">
        <v>330</v>
      </c>
      <c r="K110" s="167" t="s">
        <v>84</v>
      </c>
      <c r="L110" s="168">
        <v>304</v>
      </c>
      <c r="M110" s="167" t="s">
        <v>84</v>
      </c>
      <c r="N110" s="168">
        <v>167</v>
      </c>
      <c r="O110" s="167" t="s">
        <v>84</v>
      </c>
      <c r="P110" s="168">
        <v>146</v>
      </c>
      <c r="Q110" s="167" t="s">
        <v>84</v>
      </c>
      <c r="R110" s="168">
        <v>139</v>
      </c>
      <c r="S110" s="167" t="s">
        <v>84</v>
      </c>
      <c r="T110" s="168">
        <v>151</v>
      </c>
      <c r="U110" s="167" t="s">
        <v>84</v>
      </c>
      <c r="V110" s="168">
        <v>434</v>
      </c>
      <c r="W110" s="167" t="s">
        <v>84</v>
      </c>
      <c r="X110" s="168">
        <v>402</v>
      </c>
      <c r="Y110" s="167" t="s">
        <v>84</v>
      </c>
      <c r="Z110" s="168">
        <v>372</v>
      </c>
      <c r="AA110" s="167" t="s">
        <v>84</v>
      </c>
      <c r="AB110" s="168">
        <v>358</v>
      </c>
      <c r="AC110" s="167" t="s">
        <v>84</v>
      </c>
      <c r="AD110" s="168">
        <v>234</v>
      </c>
      <c r="AE110" s="167" t="s">
        <v>84</v>
      </c>
      <c r="AF110" s="168">
        <v>224</v>
      </c>
      <c r="AG110" s="168"/>
      <c r="AH110" s="168">
        <v>150</v>
      </c>
      <c r="AI110" s="168"/>
      <c r="AJ110" s="168">
        <v>125</v>
      </c>
      <c r="AK110" s="168"/>
      <c r="AL110" s="168">
        <v>110</v>
      </c>
      <c r="AM110" s="168"/>
      <c r="AN110" s="168">
        <v>100</v>
      </c>
      <c r="AO110" s="168"/>
      <c r="AP110" s="168">
        <v>96</v>
      </c>
      <c r="AQ110" s="168"/>
      <c r="AR110" s="168">
        <v>87</v>
      </c>
      <c r="AS110" s="168"/>
      <c r="AT110" s="168">
        <v>78</v>
      </c>
      <c r="AU110" s="168"/>
      <c r="AV110" s="168">
        <v>69</v>
      </c>
      <c r="AW110" s="168"/>
      <c r="AX110" s="168">
        <v>60</v>
      </c>
      <c r="AY110" s="168"/>
      <c r="AZ110" s="168">
        <v>50</v>
      </c>
      <c r="BA110" s="168"/>
      <c r="BC110" s="24" t="str">
        <f t="shared" si="1"/>
        <v>SRNC_OUT5_05_J_PR24_OFWAT</v>
      </c>
    </row>
    <row r="111" spans="1:55">
      <c r="A111" s="5" t="s">
        <v>117</v>
      </c>
      <c r="B111" s="5" t="s">
        <v>81</v>
      </c>
      <c r="C111" s="5" t="s">
        <v>82</v>
      </c>
      <c r="D111" s="5" t="s">
        <v>83</v>
      </c>
      <c r="E111" s="5" t="s">
        <v>74</v>
      </c>
      <c r="F111" s="166">
        <v>23.836476250954838</v>
      </c>
      <c r="G111" s="167" t="s">
        <v>84</v>
      </c>
      <c r="H111" s="166">
        <v>43.674546474314766</v>
      </c>
      <c r="I111" s="167" t="s">
        <v>84</v>
      </c>
      <c r="J111" s="166">
        <v>56.460808474638611</v>
      </c>
      <c r="K111" s="167" t="s">
        <v>84</v>
      </c>
      <c r="L111" s="166">
        <v>47.977941176470587</v>
      </c>
      <c r="M111" s="167" t="s">
        <v>84</v>
      </c>
      <c r="N111" s="166">
        <v>24.346771526221016</v>
      </c>
      <c r="O111" s="167" t="s">
        <v>84</v>
      </c>
      <c r="P111" s="166">
        <v>32.781767093349984</v>
      </c>
      <c r="Q111" s="167" t="s">
        <v>84</v>
      </c>
      <c r="R111" s="166">
        <v>27.803266654432008</v>
      </c>
      <c r="S111" s="167" t="s">
        <v>84</v>
      </c>
      <c r="T111" s="166">
        <v>27.2317171568987</v>
      </c>
      <c r="U111" s="167" t="s">
        <v>84</v>
      </c>
      <c r="V111" s="166">
        <v>29.777993604603221</v>
      </c>
      <c r="W111" s="167" t="s">
        <v>84</v>
      </c>
      <c r="X111" s="166">
        <v>26.731848434081275</v>
      </c>
      <c r="Y111" s="167" t="s">
        <v>84</v>
      </c>
      <c r="Z111" s="166">
        <v>24.866948063864928</v>
      </c>
      <c r="AA111" s="167" t="s">
        <v>84</v>
      </c>
      <c r="AB111" s="166">
        <v>30.372545421178199</v>
      </c>
      <c r="AC111" s="167" t="s">
        <v>84</v>
      </c>
      <c r="AD111" s="166">
        <v>32.1159845843274</v>
      </c>
      <c r="AE111" s="167" t="s">
        <v>84</v>
      </c>
      <c r="AF111" s="166">
        <v>32.941824187924389</v>
      </c>
      <c r="AG111" s="166"/>
      <c r="AH111" s="166">
        <v>31.657184804551292</v>
      </c>
      <c r="AI111" s="166"/>
      <c r="AJ111" s="166">
        <v>29.536829591696765</v>
      </c>
      <c r="AK111" s="166"/>
      <c r="AL111" s="166">
        <v>27.525033148918659</v>
      </c>
      <c r="AM111" s="166"/>
      <c r="AN111" s="166">
        <v>25.604681998994099</v>
      </c>
      <c r="AO111" s="166"/>
      <c r="AP111" s="166">
        <v>23.318549677655341</v>
      </c>
      <c r="AQ111" s="166"/>
      <c r="AR111" s="166">
        <v>22.678432627680486</v>
      </c>
      <c r="AS111" s="166"/>
      <c r="AT111" s="166">
        <v>21.905205224391448</v>
      </c>
      <c r="AU111" s="166"/>
      <c r="AV111" s="166">
        <v>21.266303405346697</v>
      </c>
      <c r="AW111" s="166"/>
      <c r="AX111" s="166">
        <v>20.536129897866982</v>
      </c>
      <c r="AY111" s="166"/>
      <c r="AZ111" s="166">
        <v>19.805956390387266</v>
      </c>
      <c r="BA111" s="166"/>
      <c r="BC111" s="24" t="str">
        <f t="shared" si="1"/>
        <v>TMSOUT5_05_PR24</v>
      </c>
    </row>
    <row r="112" spans="1:55">
      <c r="A112" s="5" t="s">
        <v>117</v>
      </c>
      <c r="B112" s="5" t="s">
        <v>85</v>
      </c>
      <c r="C112" s="5" t="s">
        <v>86</v>
      </c>
      <c r="D112" s="5" t="s">
        <v>83</v>
      </c>
      <c r="E112" s="5" t="s">
        <v>74</v>
      </c>
      <c r="F112" s="168">
        <v>3</v>
      </c>
      <c r="G112" s="167" t="s">
        <v>84</v>
      </c>
      <c r="H112" s="168">
        <v>1</v>
      </c>
      <c r="I112" s="167" t="s">
        <v>84</v>
      </c>
      <c r="J112" s="168">
        <v>3</v>
      </c>
      <c r="K112" s="167" t="s">
        <v>84</v>
      </c>
      <c r="L112" s="168">
        <v>1</v>
      </c>
      <c r="M112" s="167" t="s">
        <v>84</v>
      </c>
      <c r="N112" s="168">
        <v>2</v>
      </c>
      <c r="O112" s="167" t="s">
        <v>84</v>
      </c>
      <c r="P112" s="168">
        <v>2</v>
      </c>
      <c r="Q112" s="167" t="s">
        <v>84</v>
      </c>
      <c r="R112" s="168">
        <v>3</v>
      </c>
      <c r="S112" s="167" t="s">
        <v>84</v>
      </c>
      <c r="T112" s="168">
        <v>0</v>
      </c>
      <c r="U112" s="167" t="s">
        <v>84</v>
      </c>
      <c r="V112" s="168">
        <v>2</v>
      </c>
      <c r="W112" s="167" t="s">
        <v>84</v>
      </c>
      <c r="X112" s="168">
        <v>2</v>
      </c>
      <c r="Y112" s="167" t="s">
        <v>84</v>
      </c>
      <c r="Z112" s="168">
        <v>1</v>
      </c>
      <c r="AA112" s="167" t="s">
        <v>84</v>
      </c>
      <c r="AB112" s="168">
        <v>3</v>
      </c>
      <c r="AC112" s="167" t="s">
        <v>84</v>
      </c>
      <c r="AD112" s="168">
        <v>1</v>
      </c>
      <c r="AE112" s="167" t="s">
        <v>84</v>
      </c>
      <c r="AF112" s="168">
        <v>5</v>
      </c>
      <c r="AG112" s="168"/>
      <c r="AH112" s="168">
        <v>0</v>
      </c>
      <c r="AI112" s="168"/>
      <c r="AJ112" s="168">
        <v>0</v>
      </c>
      <c r="AK112" s="168"/>
      <c r="AL112" s="168">
        <v>0</v>
      </c>
      <c r="AM112" s="168"/>
      <c r="AN112" s="168">
        <v>0</v>
      </c>
      <c r="AO112" s="168"/>
      <c r="AP112" s="168">
        <v>0</v>
      </c>
      <c r="AQ112" s="168"/>
      <c r="AR112" s="168">
        <v>0</v>
      </c>
      <c r="AS112" s="168"/>
      <c r="AT112" s="168">
        <v>0</v>
      </c>
      <c r="AU112" s="168"/>
      <c r="AV112" s="168">
        <v>0</v>
      </c>
      <c r="AW112" s="168"/>
      <c r="AX112" s="168">
        <v>0</v>
      </c>
      <c r="AY112" s="168"/>
      <c r="AZ112" s="168">
        <v>0</v>
      </c>
      <c r="BA112" s="168"/>
      <c r="BC112" s="24" t="str">
        <f t="shared" si="1"/>
        <v>TMSOUT5_05_B_PR24</v>
      </c>
    </row>
    <row r="113" spans="1:55">
      <c r="A113" s="5" t="s">
        <v>117</v>
      </c>
      <c r="B113" s="5" t="s">
        <v>87</v>
      </c>
      <c r="C113" s="5" t="s">
        <v>88</v>
      </c>
      <c r="D113" s="5" t="s">
        <v>83</v>
      </c>
      <c r="E113" s="5" t="s">
        <v>74</v>
      </c>
      <c r="F113" s="169">
        <v>0.27609818051299051</v>
      </c>
      <c r="G113" s="167" t="s">
        <v>84</v>
      </c>
      <c r="H113" s="169">
        <v>9.1946413630136364E-2</v>
      </c>
      <c r="I113" s="167" t="s">
        <v>84</v>
      </c>
      <c r="J113" s="169">
        <v>0.27586714238422783</v>
      </c>
      <c r="K113" s="167" t="s">
        <v>84</v>
      </c>
      <c r="L113" s="169">
        <v>9.1911764705882346E-2</v>
      </c>
      <c r="M113" s="167" t="s">
        <v>84</v>
      </c>
      <c r="N113" s="169">
        <v>0.18374921906581901</v>
      </c>
      <c r="O113" s="167" t="s">
        <v>84</v>
      </c>
      <c r="P113" s="169">
        <v>0.18365135626526599</v>
      </c>
      <c r="Q113" s="167" t="s">
        <v>84</v>
      </c>
      <c r="R113" s="169">
        <v>0.27527986786566339</v>
      </c>
      <c r="S113" s="167" t="s">
        <v>84</v>
      </c>
      <c r="T113" s="169">
        <v>0</v>
      </c>
      <c r="U113" s="167" t="s">
        <v>84</v>
      </c>
      <c r="V113" s="169">
        <v>0.18324919141294291</v>
      </c>
      <c r="W113" s="167" t="s">
        <v>84</v>
      </c>
      <c r="X113" s="169">
        <v>0.18309485228822789</v>
      </c>
      <c r="Y113" s="167" t="s">
        <v>84</v>
      </c>
      <c r="Z113" s="169">
        <v>9.1759955955221142E-2</v>
      </c>
      <c r="AA113" s="167" t="s">
        <v>84</v>
      </c>
      <c r="AB113" s="169">
        <v>0.27527986786566339</v>
      </c>
      <c r="AC113" s="167" t="s">
        <v>84</v>
      </c>
      <c r="AD113" s="169">
        <v>9.1759955955221142E-2</v>
      </c>
      <c r="AE113" s="167" t="s">
        <v>84</v>
      </c>
      <c r="AF113" s="169">
        <v>0.4587997797761057</v>
      </c>
      <c r="AG113" s="169"/>
      <c r="AH113" s="169">
        <v>0</v>
      </c>
      <c r="AI113" s="169"/>
      <c r="AJ113" s="169">
        <v>0</v>
      </c>
      <c r="AK113" s="169"/>
      <c r="AL113" s="169">
        <v>0</v>
      </c>
      <c r="AM113" s="169"/>
      <c r="AN113" s="169">
        <v>0</v>
      </c>
      <c r="AO113" s="169"/>
      <c r="AP113" s="169">
        <v>0</v>
      </c>
      <c r="AQ113" s="169"/>
      <c r="AR113" s="169">
        <v>0</v>
      </c>
      <c r="AS113" s="169"/>
      <c r="AT113" s="169">
        <v>0</v>
      </c>
      <c r="AU113" s="169"/>
      <c r="AV113" s="169">
        <v>0</v>
      </c>
      <c r="AW113" s="169"/>
      <c r="AX113" s="169">
        <v>0</v>
      </c>
      <c r="AY113" s="169"/>
      <c r="AZ113" s="169">
        <v>0</v>
      </c>
      <c r="BA113" s="169"/>
      <c r="BC113" s="24" t="str">
        <f t="shared" si="1"/>
        <v>TMSOUT5_05_C_PR24</v>
      </c>
    </row>
    <row r="114" spans="1:55">
      <c r="A114" s="5" t="s">
        <v>117</v>
      </c>
      <c r="B114" s="5" t="s">
        <v>89</v>
      </c>
      <c r="C114" s="5" t="s">
        <v>90</v>
      </c>
      <c r="D114" s="5" t="s">
        <v>83</v>
      </c>
      <c r="E114" s="5" t="s">
        <v>74</v>
      </c>
      <c r="F114" s="168">
        <v>17</v>
      </c>
      <c r="G114" s="167" t="s">
        <v>84</v>
      </c>
      <c r="H114" s="168">
        <v>16</v>
      </c>
      <c r="I114" s="167" t="s">
        <v>84</v>
      </c>
      <c r="J114" s="168">
        <v>19</v>
      </c>
      <c r="K114" s="167" t="s">
        <v>84</v>
      </c>
      <c r="L114" s="168">
        <v>15</v>
      </c>
      <c r="M114" s="167" t="s">
        <v>84</v>
      </c>
      <c r="N114" s="168">
        <v>10</v>
      </c>
      <c r="O114" s="167" t="s">
        <v>84</v>
      </c>
      <c r="P114" s="168">
        <v>8</v>
      </c>
      <c r="Q114" s="167" t="s">
        <v>84</v>
      </c>
      <c r="R114" s="168">
        <v>7</v>
      </c>
      <c r="S114" s="167" t="s">
        <v>84</v>
      </c>
      <c r="T114" s="168">
        <v>9</v>
      </c>
      <c r="U114" s="167" t="s">
        <v>84</v>
      </c>
      <c r="V114" s="168">
        <v>13</v>
      </c>
      <c r="W114" s="167" t="s">
        <v>84</v>
      </c>
      <c r="X114" s="168">
        <v>11</v>
      </c>
      <c r="Y114" s="167" t="s">
        <v>84</v>
      </c>
      <c r="Z114" s="168">
        <v>11</v>
      </c>
      <c r="AA114" s="167" t="s">
        <v>84</v>
      </c>
      <c r="AB114" s="168">
        <v>14</v>
      </c>
      <c r="AC114" s="167" t="s">
        <v>84</v>
      </c>
      <c r="AD114" s="168">
        <v>12</v>
      </c>
      <c r="AE114" s="167" t="s">
        <v>84</v>
      </c>
      <c r="AF114" s="168">
        <v>20</v>
      </c>
      <c r="AG114" s="168"/>
      <c r="AH114" s="168">
        <v>16</v>
      </c>
      <c r="AI114" s="168"/>
      <c r="AJ114" s="168">
        <v>16</v>
      </c>
      <c r="AK114" s="168"/>
      <c r="AL114" s="168">
        <v>16</v>
      </c>
      <c r="AM114" s="168"/>
      <c r="AN114" s="168">
        <v>16</v>
      </c>
      <c r="AO114" s="168"/>
      <c r="AP114" s="168">
        <v>16</v>
      </c>
      <c r="AQ114" s="168"/>
      <c r="AR114" s="168">
        <v>16</v>
      </c>
      <c r="AS114" s="168"/>
      <c r="AT114" s="168">
        <v>15</v>
      </c>
      <c r="AU114" s="168"/>
      <c r="AV114" s="168">
        <v>15</v>
      </c>
      <c r="AW114" s="168"/>
      <c r="AX114" s="168">
        <v>14</v>
      </c>
      <c r="AY114" s="168"/>
      <c r="AZ114" s="168">
        <v>14</v>
      </c>
      <c r="BA114" s="168"/>
      <c r="BC114" s="24" t="str">
        <f t="shared" si="1"/>
        <v>TMSOUT5_05_D_PR24</v>
      </c>
    </row>
    <row r="115" spans="1:55">
      <c r="A115" s="5" t="s">
        <v>117</v>
      </c>
      <c r="B115" s="5" t="s">
        <v>91</v>
      </c>
      <c r="C115" s="5" t="s">
        <v>92</v>
      </c>
      <c r="D115" s="5" t="s">
        <v>83</v>
      </c>
      <c r="E115" s="5" t="s">
        <v>74</v>
      </c>
      <c r="F115" s="169">
        <v>1.5645563562402789</v>
      </c>
      <c r="G115" s="167" t="s">
        <v>84</v>
      </c>
      <c r="H115" s="169">
        <v>1.4711426180821821</v>
      </c>
      <c r="I115" s="167" t="s">
        <v>84</v>
      </c>
      <c r="J115" s="169">
        <v>1.747158568433443</v>
      </c>
      <c r="K115" s="167" t="s">
        <v>84</v>
      </c>
      <c r="L115" s="169">
        <v>1.3786764705882351</v>
      </c>
      <c r="M115" s="167" t="s">
        <v>84</v>
      </c>
      <c r="N115" s="169">
        <v>0.91874609532909479</v>
      </c>
      <c r="O115" s="167" t="s">
        <v>84</v>
      </c>
      <c r="P115" s="169">
        <v>0.73460542506106408</v>
      </c>
      <c r="Q115" s="167" t="s">
        <v>84</v>
      </c>
      <c r="R115" s="169">
        <v>0.64231969168654801</v>
      </c>
      <c r="S115" s="167" t="s">
        <v>84</v>
      </c>
      <c r="T115" s="169">
        <v>0.82520355020905156</v>
      </c>
      <c r="U115" s="167" t="s">
        <v>84</v>
      </c>
      <c r="V115" s="169">
        <v>1.191119744184129</v>
      </c>
      <c r="W115" s="167" t="s">
        <v>84</v>
      </c>
      <c r="X115" s="169">
        <v>1.007021687585254</v>
      </c>
      <c r="Y115" s="167" t="s">
        <v>84</v>
      </c>
      <c r="Z115" s="169">
        <v>1.009359515507432</v>
      </c>
      <c r="AA115" s="167" t="s">
        <v>84</v>
      </c>
      <c r="AB115" s="169">
        <v>1.284639383373096</v>
      </c>
      <c r="AC115" s="167" t="s">
        <v>84</v>
      </c>
      <c r="AD115" s="169">
        <v>1.101119471462654</v>
      </c>
      <c r="AE115" s="167" t="s">
        <v>84</v>
      </c>
      <c r="AF115" s="169">
        <v>1.835199119104423</v>
      </c>
      <c r="AG115" s="169"/>
      <c r="AH115" s="169">
        <v>1.4681592952835381</v>
      </c>
      <c r="AI115" s="169"/>
      <c r="AJ115" s="169">
        <v>1.4631246856568061</v>
      </c>
      <c r="AK115" s="169"/>
      <c r="AL115" s="169">
        <v>1.4631246856568061</v>
      </c>
      <c r="AM115" s="169"/>
      <c r="AN115" s="169">
        <v>1.4631246856568061</v>
      </c>
      <c r="AO115" s="169"/>
      <c r="AP115" s="169">
        <v>1.4631246856568061</v>
      </c>
      <c r="AQ115" s="169"/>
      <c r="AR115" s="169">
        <v>1.4631246856568061</v>
      </c>
      <c r="AS115" s="169"/>
      <c r="AT115" s="169">
        <v>1.3690753265244651</v>
      </c>
      <c r="AU115" s="169"/>
      <c r="AV115" s="169">
        <v>1.3690753265244651</v>
      </c>
      <c r="AW115" s="169"/>
      <c r="AX115" s="169">
        <v>1.277803638089501</v>
      </c>
      <c r="AY115" s="169"/>
      <c r="AZ115" s="169">
        <v>1.277803638089501</v>
      </c>
      <c r="BA115" s="169"/>
      <c r="BC115" s="24" t="str">
        <f t="shared" si="1"/>
        <v>TMSOUT5_05_E_PR24</v>
      </c>
    </row>
    <row r="116" spans="1:55">
      <c r="A116" s="5" t="s">
        <v>117</v>
      </c>
      <c r="B116" s="5" t="s">
        <v>93</v>
      </c>
      <c r="C116" s="5" t="s">
        <v>94</v>
      </c>
      <c r="D116" s="5" t="s">
        <v>83</v>
      </c>
      <c r="E116" s="5" t="s">
        <v>74</v>
      </c>
      <c r="F116" s="168">
        <v>239</v>
      </c>
      <c r="G116" s="167" t="s">
        <v>84</v>
      </c>
      <c r="H116" s="168">
        <v>458</v>
      </c>
      <c r="I116" s="167" t="s">
        <v>84</v>
      </c>
      <c r="J116" s="168">
        <v>592</v>
      </c>
      <c r="K116" s="167" t="s">
        <v>84</v>
      </c>
      <c r="L116" s="168">
        <v>506</v>
      </c>
      <c r="M116" s="167" t="s">
        <v>84</v>
      </c>
      <c r="N116" s="168">
        <v>253</v>
      </c>
      <c r="O116" s="167" t="s">
        <v>84</v>
      </c>
      <c r="P116" s="168">
        <v>347</v>
      </c>
      <c r="Q116" s="167" t="s">
        <v>84</v>
      </c>
      <c r="R116" s="168">
        <v>293</v>
      </c>
      <c r="S116" s="167" t="s">
        <v>84</v>
      </c>
      <c r="T116" s="168">
        <v>288</v>
      </c>
      <c r="U116" s="167" t="s">
        <v>84</v>
      </c>
      <c r="V116" s="168">
        <v>310</v>
      </c>
      <c r="W116" s="167" t="s">
        <v>84</v>
      </c>
      <c r="X116" s="168">
        <v>279</v>
      </c>
      <c r="Y116" s="167" t="s">
        <v>84</v>
      </c>
      <c r="Z116" s="168">
        <v>259</v>
      </c>
      <c r="AA116" s="167" t="s">
        <v>84</v>
      </c>
      <c r="AB116" s="168">
        <v>314</v>
      </c>
      <c r="AC116" s="167" t="s">
        <v>84</v>
      </c>
      <c r="AD116" s="168">
        <v>337</v>
      </c>
      <c r="AE116" s="167" t="s">
        <v>84</v>
      </c>
      <c r="AF116" s="168">
        <v>334</v>
      </c>
      <c r="AG116" s="168"/>
      <c r="AH116" s="168">
        <v>329</v>
      </c>
      <c r="AI116" s="168"/>
      <c r="AJ116" s="168">
        <v>307</v>
      </c>
      <c r="AK116" s="168"/>
      <c r="AL116" s="168">
        <v>285</v>
      </c>
      <c r="AM116" s="168"/>
      <c r="AN116" s="168">
        <v>264</v>
      </c>
      <c r="AO116" s="168"/>
      <c r="AP116" s="168">
        <v>239</v>
      </c>
      <c r="AQ116" s="168"/>
      <c r="AR116" s="168">
        <v>232</v>
      </c>
      <c r="AS116" s="168"/>
      <c r="AT116" s="168">
        <v>225</v>
      </c>
      <c r="AU116" s="168"/>
      <c r="AV116" s="168">
        <v>218</v>
      </c>
      <c r="AW116" s="168"/>
      <c r="AX116" s="168">
        <v>211</v>
      </c>
      <c r="AY116" s="168"/>
      <c r="AZ116" s="168">
        <v>203</v>
      </c>
      <c r="BA116" s="168"/>
      <c r="BC116" s="24" t="str">
        <f t="shared" si="1"/>
        <v>TMSOUT5_05_F_PR24</v>
      </c>
    </row>
    <row r="117" spans="1:55">
      <c r="A117" s="5" t="s">
        <v>117</v>
      </c>
      <c r="B117" s="5" t="s">
        <v>95</v>
      </c>
      <c r="C117" s="5" t="s">
        <v>96</v>
      </c>
      <c r="D117" s="5" t="s">
        <v>83</v>
      </c>
      <c r="E117" s="5" t="s">
        <v>74</v>
      </c>
      <c r="F117" s="169">
        <v>21.995821714201568</v>
      </c>
      <c r="G117" s="167" t="s">
        <v>84</v>
      </c>
      <c r="H117" s="169">
        <v>42.11145744260245</v>
      </c>
      <c r="I117" s="167" t="s">
        <v>84</v>
      </c>
      <c r="J117" s="169">
        <v>54.437782763820941</v>
      </c>
      <c r="K117" s="167" t="s">
        <v>84</v>
      </c>
      <c r="L117" s="169">
        <v>46.507352941176471</v>
      </c>
      <c r="M117" s="167" t="s">
        <v>84</v>
      </c>
      <c r="N117" s="169">
        <v>23.244276211826101</v>
      </c>
      <c r="O117" s="167" t="s">
        <v>84</v>
      </c>
      <c r="P117" s="169">
        <v>31.863510312023649</v>
      </c>
      <c r="Q117" s="167" t="s">
        <v>84</v>
      </c>
      <c r="R117" s="169">
        <v>26.8856670948798</v>
      </c>
      <c r="S117" s="167" t="s">
        <v>84</v>
      </c>
      <c r="T117" s="169">
        <v>26.40651360668965</v>
      </c>
      <c r="U117" s="167" t="s">
        <v>84</v>
      </c>
      <c r="V117" s="169">
        <v>28.403624669006149</v>
      </c>
      <c r="W117" s="167" t="s">
        <v>84</v>
      </c>
      <c r="X117" s="169">
        <v>25.541731894207789</v>
      </c>
      <c r="Y117" s="167" t="s">
        <v>84</v>
      </c>
      <c r="Z117" s="169">
        <v>23.765828592402279</v>
      </c>
      <c r="AA117" s="167" t="s">
        <v>84</v>
      </c>
      <c r="AB117" s="169">
        <v>28.812626169939438</v>
      </c>
      <c r="AC117" s="167" t="s">
        <v>84</v>
      </c>
      <c r="AD117" s="169">
        <v>30.923105156909521</v>
      </c>
      <c r="AE117" s="167" t="s">
        <v>84</v>
      </c>
      <c r="AF117" s="169">
        <v>30.647825289043858</v>
      </c>
      <c r="AG117" s="169"/>
      <c r="AH117" s="169">
        <v>30.189025509267751</v>
      </c>
      <c r="AI117" s="169"/>
      <c r="AJ117" s="169">
        <v>28.073704906039961</v>
      </c>
      <c r="AK117" s="169"/>
      <c r="AL117" s="169">
        <v>26.061908463261851</v>
      </c>
      <c r="AM117" s="169"/>
      <c r="AN117" s="169">
        <v>24.141557313337291</v>
      </c>
      <c r="AO117" s="169"/>
      <c r="AP117" s="169">
        <v>21.855424991998539</v>
      </c>
      <c r="AQ117" s="169"/>
      <c r="AR117" s="169">
        <v>21.215307942023681</v>
      </c>
      <c r="AS117" s="169"/>
      <c r="AT117" s="169">
        <v>20.536129897866982</v>
      </c>
      <c r="AU117" s="169"/>
      <c r="AV117" s="169">
        <v>19.897228078822231</v>
      </c>
      <c r="AW117" s="169"/>
      <c r="AX117" s="169">
        <v>19.25832625977748</v>
      </c>
      <c r="AY117" s="169"/>
      <c r="AZ117" s="169">
        <v>18.52815275229776</v>
      </c>
      <c r="BA117" s="169"/>
      <c r="BC117" s="24" t="str">
        <f t="shared" si="1"/>
        <v>TMSOUT5_05_G_PR24</v>
      </c>
    </row>
    <row r="118" spans="1:55">
      <c r="A118" s="5" t="s">
        <v>117</v>
      </c>
      <c r="B118" s="5" t="s">
        <v>97</v>
      </c>
      <c r="C118" s="5" t="s">
        <v>98</v>
      </c>
      <c r="D118" s="5" t="s">
        <v>83</v>
      </c>
      <c r="E118" s="5" t="s">
        <v>74</v>
      </c>
      <c r="F118" s="168">
        <v>103</v>
      </c>
      <c r="G118" s="167" t="s">
        <v>84</v>
      </c>
      <c r="H118" s="168">
        <v>146</v>
      </c>
      <c r="I118" s="167" t="s">
        <v>84</v>
      </c>
      <c r="J118" s="168">
        <v>387</v>
      </c>
      <c r="K118" s="167" t="s">
        <v>84</v>
      </c>
      <c r="L118" s="168">
        <v>362</v>
      </c>
      <c r="M118" s="167" t="s">
        <v>84</v>
      </c>
      <c r="N118" s="168">
        <v>242</v>
      </c>
      <c r="O118" s="167" t="s">
        <v>84</v>
      </c>
      <c r="P118" s="168">
        <v>227</v>
      </c>
      <c r="Q118" s="167" t="s">
        <v>84</v>
      </c>
      <c r="R118" s="168">
        <v>224</v>
      </c>
      <c r="S118" s="167" t="s">
        <v>84</v>
      </c>
      <c r="T118" s="168">
        <v>278</v>
      </c>
      <c r="U118" s="167" t="s">
        <v>84</v>
      </c>
      <c r="V118" s="168">
        <v>254</v>
      </c>
      <c r="W118" s="167" t="s">
        <v>84</v>
      </c>
      <c r="X118" s="168">
        <v>313</v>
      </c>
      <c r="Y118" s="167" t="s">
        <v>84</v>
      </c>
      <c r="Z118" s="168">
        <v>378</v>
      </c>
      <c r="AA118" s="167" t="s">
        <v>84</v>
      </c>
      <c r="AB118" s="168">
        <v>287</v>
      </c>
      <c r="AC118" s="167" t="s">
        <v>84</v>
      </c>
      <c r="AD118" s="168">
        <v>309</v>
      </c>
      <c r="AE118" s="167" t="s">
        <v>84</v>
      </c>
      <c r="AF118" s="168">
        <v>322</v>
      </c>
      <c r="AG118" s="168"/>
      <c r="AH118" s="168">
        <v>302.68</v>
      </c>
      <c r="AI118" s="168"/>
      <c r="AJ118" s="168">
        <v>283.36</v>
      </c>
      <c r="AK118" s="168"/>
      <c r="AL118" s="168">
        <v>264.04000000000002</v>
      </c>
      <c r="AM118" s="168"/>
      <c r="AN118" s="168">
        <v>244.72</v>
      </c>
      <c r="AO118" s="168"/>
      <c r="AP118" s="168">
        <v>225.4</v>
      </c>
      <c r="AQ118" s="168"/>
      <c r="AR118" s="168">
        <v>219</v>
      </c>
      <c r="AS118" s="168"/>
      <c r="AT118" s="168">
        <v>212</v>
      </c>
      <c r="AU118" s="168"/>
      <c r="AV118" s="168">
        <v>205</v>
      </c>
      <c r="AW118" s="168"/>
      <c r="AX118" s="168">
        <v>198</v>
      </c>
      <c r="AY118" s="168"/>
      <c r="AZ118" s="168">
        <v>191</v>
      </c>
      <c r="BA118" s="168"/>
      <c r="BC118" s="24" t="str">
        <f t="shared" si="1"/>
        <v>TMSOUT5_05_H_PR24</v>
      </c>
    </row>
    <row r="119" spans="1:55">
      <c r="A119" s="5" t="s">
        <v>117</v>
      </c>
      <c r="B119" s="5" t="s">
        <v>99</v>
      </c>
      <c r="C119" s="5" t="s">
        <v>100</v>
      </c>
      <c r="D119" s="5" t="s">
        <v>83</v>
      </c>
      <c r="E119" s="5" t="s">
        <v>74</v>
      </c>
      <c r="F119" s="169">
        <v>9.4793708642793373</v>
      </c>
      <c r="G119" s="167" t="s">
        <v>84</v>
      </c>
      <c r="H119" s="169">
        <v>13.424176389999911</v>
      </c>
      <c r="I119" s="167" t="s">
        <v>84</v>
      </c>
      <c r="J119" s="169">
        <v>35.586861367565383</v>
      </c>
      <c r="K119" s="167" t="s">
        <v>84</v>
      </c>
      <c r="L119" s="169">
        <v>33.272058823529413</v>
      </c>
      <c r="M119" s="167" t="s">
        <v>84</v>
      </c>
      <c r="N119" s="169">
        <v>22.233655506964102</v>
      </c>
      <c r="O119" s="167" t="s">
        <v>84</v>
      </c>
      <c r="P119" s="169">
        <v>20.84442893610769</v>
      </c>
      <c r="Q119" s="167" t="s">
        <v>84</v>
      </c>
      <c r="R119" s="169">
        <v>20.55423013396954</v>
      </c>
      <c r="S119" s="167" t="s">
        <v>84</v>
      </c>
      <c r="T119" s="169">
        <v>25.489620773124031</v>
      </c>
      <c r="U119" s="167" t="s">
        <v>84</v>
      </c>
      <c r="V119" s="169">
        <v>23.272647309443752</v>
      </c>
      <c r="W119" s="167" t="s">
        <v>84</v>
      </c>
      <c r="X119" s="169">
        <v>28.65434438310767</v>
      </c>
      <c r="Y119" s="167" t="s">
        <v>84</v>
      </c>
      <c r="Z119" s="169">
        <v>34.685263351073587</v>
      </c>
      <c r="AA119" s="167" t="s">
        <v>84</v>
      </c>
      <c r="AB119" s="169">
        <v>26.33510735914847</v>
      </c>
      <c r="AC119" s="167" t="s">
        <v>84</v>
      </c>
      <c r="AD119" s="169">
        <v>28.353826390163331</v>
      </c>
      <c r="AE119" s="167" t="s">
        <v>84</v>
      </c>
      <c r="AF119" s="169">
        <v>29.546705817581209</v>
      </c>
      <c r="AG119" s="169"/>
      <c r="AH119" s="169">
        <v>27.773903468526331</v>
      </c>
      <c r="AI119" s="169"/>
      <c r="AJ119" s="169">
        <v>25.911938182982031</v>
      </c>
      <c r="AK119" s="169"/>
      <c r="AL119" s="169">
        <v>24.14521512505144</v>
      </c>
      <c r="AM119" s="169"/>
      <c r="AN119" s="169">
        <v>22.378492067120849</v>
      </c>
      <c r="AO119" s="169"/>
      <c r="AP119" s="169">
        <v>20.611769009190251</v>
      </c>
      <c r="AQ119" s="169"/>
      <c r="AR119" s="169">
        <v>20.026519134927529</v>
      </c>
      <c r="AS119" s="169"/>
      <c r="AT119" s="169">
        <v>19.349597948212441</v>
      </c>
      <c r="AU119" s="169"/>
      <c r="AV119" s="169">
        <v>18.71069612916769</v>
      </c>
      <c r="AW119" s="169"/>
      <c r="AX119" s="169">
        <v>18.071794310122939</v>
      </c>
      <c r="AY119" s="169"/>
      <c r="AZ119" s="169">
        <v>17.432892491078189</v>
      </c>
      <c r="BA119" s="169"/>
      <c r="BC119" s="24" t="str">
        <f t="shared" si="1"/>
        <v>TMSOUT5_05_I_PR24</v>
      </c>
    </row>
    <row r="120" spans="1:55">
      <c r="A120" s="5" t="s">
        <v>117</v>
      </c>
      <c r="B120" s="5" t="s">
        <v>101</v>
      </c>
      <c r="C120" s="5" t="s">
        <v>102</v>
      </c>
      <c r="D120" s="5" t="s">
        <v>103</v>
      </c>
      <c r="E120" s="5" t="s">
        <v>74</v>
      </c>
      <c r="F120" s="167" t="s">
        <v>84</v>
      </c>
      <c r="G120" s="169">
        <v>68656.69</v>
      </c>
      <c r="H120" s="167" t="s">
        <v>84</v>
      </c>
      <c r="I120" s="169">
        <v>68758.13</v>
      </c>
      <c r="J120" s="167" t="s">
        <v>84</v>
      </c>
      <c r="K120" s="169">
        <v>68747.959999999905</v>
      </c>
      <c r="L120" s="167" t="s">
        <v>84</v>
      </c>
      <c r="M120" s="169">
        <v>68799.100000000006</v>
      </c>
      <c r="N120" s="167" t="s">
        <v>84</v>
      </c>
      <c r="O120" s="169">
        <v>68838.399999999994</v>
      </c>
      <c r="P120" s="167" t="s">
        <v>84</v>
      </c>
      <c r="Q120" s="169">
        <v>68871.039999999994</v>
      </c>
      <c r="R120" s="167" t="s">
        <v>84</v>
      </c>
      <c r="S120" s="169">
        <v>68941.009999999995</v>
      </c>
      <c r="T120" s="167" t="s">
        <v>84</v>
      </c>
      <c r="U120" s="169">
        <v>69018.97</v>
      </c>
      <c r="V120" s="167" t="s">
        <v>84</v>
      </c>
      <c r="W120" s="169">
        <v>69086.83</v>
      </c>
      <c r="X120" s="167" t="s">
        <v>84</v>
      </c>
      <c r="Y120" s="169">
        <v>69175.210000000006</v>
      </c>
      <c r="Z120" s="167" t="s">
        <v>84</v>
      </c>
      <c r="AA120" s="169">
        <v>69228.13</v>
      </c>
      <c r="AB120" s="169">
        <v>69286</v>
      </c>
      <c r="AC120" s="169">
        <v>69286.2</v>
      </c>
      <c r="AD120" s="169">
        <v>69318</v>
      </c>
      <c r="AE120" s="169">
        <v>69330</v>
      </c>
      <c r="AF120" s="169">
        <v>69352</v>
      </c>
      <c r="AG120" s="169"/>
      <c r="AH120" s="169">
        <v>69391</v>
      </c>
      <c r="AI120" s="169"/>
      <c r="AJ120" s="169">
        <v>69425</v>
      </c>
      <c r="AK120" s="169"/>
      <c r="AL120" s="169">
        <v>69461</v>
      </c>
      <c r="AM120" s="169"/>
      <c r="AN120" s="169">
        <v>69494</v>
      </c>
      <c r="AO120" s="169"/>
      <c r="AP120" s="169">
        <v>69526</v>
      </c>
      <c r="AQ120" s="169"/>
      <c r="AR120" s="167" t="s">
        <v>84</v>
      </c>
      <c r="AS120" s="167"/>
      <c r="AT120" s="167" t="s">
        <v>84</v>
      </c>
      <c r="AU120" s="167"/>
      <c r="AV120" s="167" t="s">
        <v>84</v>
      </c>
      <c r="AW120" s="167"/>
      <c r="AX120" s="167" t="s">
        <v>84</v>
      </c>
      <c r="AY120" s="167"/>
      <c r="AZ120" s="167" t="s">
        <v>84</v>
      </c>
      <c r="BA120" s="167"/>
      <c r="BC120" s="24" t="str">
        <f t="shared" si="1"/>
        <v>TMSBN13535_21</v>
      </c>
    </row>
    <row r="121" spans="1:55">
      <c r="A121" s="5" t="s">
        <v>117</v>
      </c>
      <c r="B121" s="5" t="s">
        <v>104</v>
      </c>
      <c r="C121" s="5" t="s">
        <v>105</v>
      </c>
      <c r="D121" s="5" t="s">
        <v>103</v>
      </c>
      <c r="E121" s="5" t="s">
        <v>74</v>
      </c>
      <c r="F121" s="167" t="s">
        <v>84</v>
      </c>
      <c r="G121" s="168">
        <v>40000.449999999997</v>
      </c>
      <c r="H121" s="167" t="s">
        <v>84</v>
      </c>
      <c r="I121" s="168">
        <v>40000.449999999997</v>
      </c>
      <c r="J121" s="167" t="s">
        <v>84</v>
      </c>
      <c r="K121" s="168">
        <v>40000.449999999997</v>
      </c>
      <c r="L121" s="167" t="s">
        <v>84</v>
      </c>
      <c r="M121" s="168">
        <v>40000.449999999997</v>
      </c>
      <c r="N121" s="167" t="s">
        <v>84</v>
      </c>
      <c r="O121" s="168">
        <v>40006.080000000002</v>
      </c>
      <c r="P121" s="167" t="s">
        <v>84</v>
      </c>
      <c r="Q121" s="168">
        <v>40030.620000000003</v>
      </c>
      <c r="R121" s="167" t="s">
        <v>84</v>
      </c>
      <c r="S121" s="168">
        <v>40039</v>
      </c>
      <c r="T121" s="167" t="s">
        <v>84</v>
      </c>
      <c r="U121" s="168">
        <v>40044.699999999997</v>
      </c>
      <c r="V121" s="167" t="s">
        <v>84</v>
      </c>
      <c r="W121" s="168">
        <v>40053.81</v>
      </c>
      <c r="X121" s="167" t="s">
        <v>84</v>
      </c>
      <c r="Y121" s="168">
        <v>40057.97</v>
      </c>
      <c r="Z121" s="167" t="s">
        <v>84</v>
      </c>
      <c r="AA121" s="168">
        <v>40063.629999999997</v>
      </c>
      <c r="AB121" s="168">
        <v>40069</v>
      </c>
      <c r="AC121" s="168">
        <v>40068.65</v>
      </c>
      <c r="AD121" s="168">
        <v>40077</v>
      </c>
      <c r="AE121" s="168">
        <v>40071</v>
      </c>
      <c r="AF121" s="168">
        <v>40083</v>
      </c>
      <c r="AG121" s="168"/>
      <c r="AH121" s="168">
        <v>40089</v>
      </c>
      <c r="AI121" s="168"/>
      <c r="AJ121" s="168">
        <v>40096</v>
      </c>
      <c r="AK121" s="168"/>
      <c r="AL121" s="168">
        <v>40102</v>
      </c>
      <c r="AM121" s="168"/>
      <c r="AN121" s="168">
        <v>40108</v>
      </c>
      <c r="AO121" s="168"/>
      <c r="AP121" s="168">
        <v>40115</v>
      </c>
      <c r="AQ121" s="168"/>
      <c r="AR121" s="167" t="s">
        <v>84</v>
      </c>
      <c r="AS121" s="167"/>
      <c r="AT121" s="167" t="s">
        <v>84</v>
      </c>
      <c r="AU121" s="167"/>
      <c r="AV121" s="167" t="s">
        <v>84</v>
      </c>
      <c r="AW121" s="167"/>
      <c r="AX121" s="167" t="s">
        <v>84</v>
      </c>
      <c r="AY121" s="167"/>
      <c r="AZ121" s="167" t="s">
        <v>84</v>
      </c>
      <c r="BA121" s="167"/>
      <c r="BC121" s="24" t="str">
        <f t="shared" si="1"/>
        <v>TMSBN13528</v>
      </c>
    </row>
    <row r="122" spans="1:55">
      <c r="A122" s="5" t="s">
        <v>117</v>
      </c>
      <c r="B122" s="5" t="s">
        <v>106</v>
      </c>
      <c r="C122" s="5" t="s">
        <v>107</v>
      </c>
      <c r="D122" s="5" t="s">
        <v>83</v>
      </c>
      <c r="E122" s="5" t="s">
        <v>74</v>
      </c>
      <c r="F122" s="168">
        <v>259</v>
      </c>
      <c r="G122" s="167" t="s">
        <v>84</v>
      </c>
      <c r="H122" s="168">
        <v>475</v>
      </c>
      <c r="I122" s="167" t="s">
        <v>84</v>
      </c>
      <c r="J122" s="168">
        <v>614</v>
      </c>
      <c r="K122" s="167" t="s">
        <v>84</v>
      </c>
      <c r="L122" s="168">
        <v>522</v>
      </c>
      <c r="M122" s="167" t="s">
        <v>84</v>
      </c>
      <c r="N122" s="168">
        <v>265</v>
      </c>
      <c r="O122" s="167" t="s">
        <v>84</v>
      </c>
      <c r="P122" s="168">
        <v>357</v>
      </c>
      <c r="Q122" s="167" t="s">
        <v>84</v>
      </c>
      <c r="R122" s="168">
        <v>303</v>
      </c>
      <c r="S122" s="167" t="s">
        <v>84</v>
      </c>
      <c r="T122" s="168">
        <v>297</v>
      </c>
      <c r="U122" s="167" t="s">
        <v>84</v>
      </c>
      <c r="V122" s="168">
        <v>325</v>
      </c>
      <c r="W122" s="167" t="s">
        <v>84</v>
      </c>
      <c r="X122" s="168">
        <v>292</v>
      </c>
      <c r="Y122" s="167" t="s">
        <v>84</v>
      </c>
      <c r="Z122" s="168">
        <v>271</v>
      </c>
      <c r="AA122" s="167" t="s">
        <v>84</v>
      </c>
      <c r="AB122" s="168">
        <v>331</v>
      </c>
      <c r="AC122" s="167" t="s">
        <v>84</v>
      </c>
      <c r="AD122" s="168">
        <v>350</v>
      </c>
      <c r="AE122" s="167" t="s">
        <v>84</v>
      </c>
      <c r="AF122" s="168">
        <v>359</v>
      </c>
      <c r="AG122" s="168"/>
      <c r="AH122" s="168">
        <v>345</v>
      </c>
      <c r="AI122" s="168"/>
      <c r="AJ122" s="168">
        <v>323</v>
      </c>
      <c r="AK122" s="168"/>
      <c r="AL122" s="168">
        <v>301</v>
      </c>
      <c r="AM122" s="168"/>
      <c r="AN122" s="168">
        <v>280</v>
      </c>
      <c r="AO122" s="168"/>
      <c r="AP122" s="168">
        <v>255</v>
      </c>
      <c r="AQ122" s="168"/>
      <c r="AR122" s="168">
        <v>248</v>
      </c>
      <c r="AS122" s="168"/>
      <c r="AT122" s="168">
        <v>240</v>
      </c>
      <c r="AU122" s="168"/>
      <c r="AV122" s="168">
        <v>233</v>
      </c>
      <c r="AW122" s="168"/>
      <c r="AX122" s="168">
        <v>225</v>
      </c>
      <c r="AY122" s="168"/>
      <c r="AZ122" s="168">
        <v>217</v>
      </c>
      <c r="BA122" s="168"/>
      <c r="BC122" s="24" t="str">
        <f t="shared" si="1"/>
        <v>TMSC_OUT5_05_J_PR24_COMPANY</v>
      </c>
    </row>
    <row r="123" spans="1:55">
      <c r="A123" s="5" t="s">
        <v>117</v>
      </c>
      <c r="B123" s="5" t="s">
        <v>108</v>
      </c>
      <c r="C123" s="5" t="s">
        <v>109</v>
      </c>
      <c r="D123" s="5" t="s">
        <v>83</v>
      </c>
      <c r="E123" s="5" t="s">
        <v>74</v>
      </c>
      <c r="F123" s="168">
        <v>259</v>
      </c>
      <c r="G123" s="167" t="s">
        <v>84</v>
      </c>
      <c r="H123" s="168">
        <v>475</v>
      </c>
      <c r="I123" s="167" t="s">
        <v>84</v>
      </c>
      <c r="J123" s="168">
        <v>614</v>
      </c>
      <c r="K123" s="167" t="s">
        <v>84</v>
      </c>
      <c r="L123" s="168">
        <v>522</v>
      </c>
      <c r="M123" s="167" t="s">
        <v>84</v>
      </c>
      <c r="N123" s="168">
        <v>265</v>
      </c>
      <c r="O123" s="167" t="s">
        <v>84</v>
      </c>
      <c r="P123" s="168">
        <v>357</v>
      </c>
      <c r="Q123" s="167" t="s">
        <v>84</v>
      </c>
      <c r="R123" s="168">
        <v>303</v>
      </c>
      <c r="S123" s="167" t="s">
        <v>84</v>
      </c>
      <c r="T123" s="168">
        <v>297</v>
      </c>
      <c r="U123" s="167" t="s">
        <v>84</v>
      </c>
      <c r="V123" s="168">
        <v>325</v>
      </c>
      <c r="W123" s="167" t="s">
        <v>84</v>
      </c>
      <c r="X123" s="168">
        <v>292</v>
      </c>
      <c r="Y123" s="167" t="s">
        <v>84</v>
      </c>
      <c r="Z123" s="168">
        <v>271</v>
      </c>
      <c r="AA123" s="167" t="s">
        <v>84</v>
      </c>
      <c r="AB123" s="168">
        <v>331</v>
      </c>
      <c r="AC123" s="167" t="s">
        <v>84</v>
      </c>
      <c r="AD123" s="168">
        <v>350</v>
      </c>
      <c r="AE123" s="167" t="s">
        <v>84</v>
      </c>
      <c r="AF123" s="168">
        <v>359</v>
      </c>
      <c r="AG123" s="168"/>
      <c r="AH123" s="168">
        <v>345</v>
      </c>
      <c r="AI123" s="168"/>
      <c r="AJ123" s="168">
        <v>323</v>
      </c>
      <c r="AK123" s="168"/>
      <c r="AL123" s="168">
        <v>301</v>
      </c>
      <c r="AM123" s="168"/>
      <c r="AN123" s="168">
        <v>280</v>
      </c>
      <c r="AO123" s="168"/>
      <c r="AP123" s="168">
        <v>255</v>
      </c>
      <c r="AQ123" s="168"/>
      <c r="AR123" s="168">
        <v>248</v>
      </c>
      <c r="AS123" s="168"/>
      <c r="AT123" s="168">
        <v>240</v>
      </c>
      <c r="AU123" s="168"/>
      <c r="AV123" s="168">
        <v>233</v>
      </c>
      <c r="AW123" s="168"/>
      <c r="AX123" s="168">
        <v>225</v>
      </c>
      <c r="AY123" s="168"/>
      <c r="AZ123" s="168">
        <v>217</v>
      </c>
      <c r="BA123" s="168"/>
      <c r="BC123" s="24" t="str">
        <f t="shared" si="1"/>
        <v>TMSC_OUT5_05_J_PR24_OFWAT</v>
      </c>
    </row>
    <row r="124" spans="1:55">
      <c r="A124" s="5" t="s">
        <v>118</v>
      </c>
      <c r="B124" s="5" t="s">
        <v>81</v>
      </c>
      <c r="C124" s="5" t="s">
        <v>82</v>
      </c>
      <c r="D124" s="5" t="s">
        <v>83</v>
      </c>
      <c r="E124" s="5" t="s">
        <v>74</v>
      </c>
      <c r="F124" s="166">
        <v>41.764181072938619</v>
      </c>
      <c r="G124" s="167" t="s">
        <v>84</v>
      </c>
      <c r="H124" s="166">
        <v>42.927888904692331</v>
      </c>
      <c r="I124" s="167" t="s">
        <v>84</v>
      </c>
      <c r="J124" s="166">
        <v>27.282483611114703</v>
      </c>
      <c r="K124" s="167" t="s">
        <v>84</v>
      </c>
      <c r="L124" s="166">
        <v>28.058288832283843</v>
      </c>
      <c r="M124" s="167" t="s">
        <v>84</v>
      </c>
      <c r="N124" s="166">
        <v>23.274156635074153</v>
      </c>
      <c r="O124" s="167" t="s">
        <v>84</v>
      </c>
      <c r="P124" s="166">
        <v>22.239749673515306</v>
      </c>
      <c r="Q124" s="167" t="s">
        <v>84</v>
      </c>
      <c r="R124" s="166">
        <v>22.110448803320448</v>
      </c>
      <c r="S124" s="167" t="s">
        <v>84</v>
      </c>
      <c r="T124" s="166">
        <v>23.920660986048439</v>
      </c>
      <c r="U124" s="167" t="s">
        <v>84</v>
      </c>
      <c r="V124" s="166">
        <v>26.765280130335277</v>
      </c>
      <c r="W124" s="167" t="s">
        <v>84</v>
      </c>
      <c r="X124" s="166">
        <v>18.490024437864466</v>
      </c>
      <c r="Y124" s="167" t="s">
        <v>84</v>
      </c>
      <c r="Z124" s="166">
        <v>17.71421921669533</v>
      </c>
      <c r="AA124" s="167" t="s">
        <v>84</v>
      </c>
      <c r="AB124" s="166">
        <v>16.291909644551907</v>
      </c>
      <c r="AC124" s="167" t="s">
        <v>84</v>
      </c>
      <c r="AD124" s="166">
        <v>27.928987962088986</v>
      </c>
      <c r="AE124" s="167" t="s">
        <v>84</v>
      </c>
      <c r="AF124" s="166">
        <v>19.524431399423317</v>
      </c>
      <c r="AG124" s="166"/>
      <c r="AH124" s="166">
        <v>18.329691358822846</v>
      </c>
      <c r="AI124" s="166"/>
      <c r="AJ124" s="166">
        <v>17.159518483559395</v>
      </c>
      <c r="AK124" s="166"/>
      <c r="AL124" s="166">
        <v>15.990638616997892</v>
      </c>
      <c r="AM124" s="166"/>
      <c r="AN124" s="166">
        <v>14.820465741734443</v>
      </c>
      <c r="AO124" s="166"/>
      <c r="AP124" s="166">
        <v>13.650292866470991</v>
      </c>
      <c r="AQ124" s="166"/>
      <c r="AR124" s="166">
        <v>11.718265666316629</v>
      </c>
      <c r="AS124" s="166"/>
      <c r="AT124" s="166">
        <v>11.631840747904374</v>
      </c>
      <c r="AU124" s="166"/>
      <c r="AV124" s="166">
        <v>11.631840747904374</v>
      </c>
      <c r="AW124" s="166"/>
      <c r="AX124" s="166">
        <v>11.631840747904374</v>
      </c>
      <c r="AY124" s="166"/>
      <c r="AZ124" s="166">
        <v>11.631840747904374</v>
      </c>
      <c r="BA124" s="166"/>
      <c r="BC124" s="24" t="str">
        <f t="shared" si="1"/>
        <v>NWTOUT5_05_PR24</v>
      </c>
    </row>
    <row r="125" spans="1:55">
      <c r="A125" s="5" t="s">
        <v>118</v>
      </c>
      <c r="B125" s="5" t="s">
        <v>85</v>
      </c>
      <c r="C125" s="5" t="s">
        <v>86</v>
      </c>
      <c r="D125" s="5" t="s">
        <v>83</v>
      </c>
      <c r="E125" s="5" t="s">
        <v>74</v>
      </c>
      <c r="F125" s="168">
        <v>0</v>
      </c>
      <c r="G125" s="167" t="s">
        <v>84</v>
      </c>
      <c r="H125" s="168">
        <v>1</v>
      </c>
      <c r="I125" s="167" t="s">
        <v>84</v>
      </c>
      <c r="J125" s="168">
        <v>0</v>
      </c>
      <c r="K125" s="167" t="s">
        <v>84</v>
      </c>
      <c r="L125" s="168">
        <v>0</v>
      </c>
      <c r="M125" s="167" t="s">
        <v>84</v>
      </c>
      <c r="N125" s="168">
        <v>0</v>
      </c>
      <c r="O125" s="167" t="s">
        <v>84</v>
      </c>
      <c r="P125" s="168">
        <v>0</v>
      </c>
      <c r="Q125" s="167" t="s">
        <v>84</v>
      </c>
      <c r="R125" s="168">
        <v>0</v>
      </c>
      <c r="S125" s="167" t="s">
        <v>84</v>
      </c>
      <c r="T125" s="168">
        <v>1</v>
      </c>
      <c r="U125" s="167" t="s">
        <v>84</v>
      </c>
      <c r="V125" s="168">
        <v>0</v>
      </c>
      <c r="W125" s="167" t="s">
        <v>84</v>
      </c>
      <c r="X125" s="168">
        <v>0</v>
      </c>
      <c r="Y125" s="167" t="s">
        <v>84</v>
      </c>
      <c r="Z125" s="168">
        <v>1</v>
      </c>
      <c r="AA125" s="167" t="s">
        <v>84</v>
      </c>
      <c r="AB125" s="168">
        <v>0</v>
      </c>
      <c r="AC125" s="167" t="s">
        <v>84</v>
      </c>
      <c r="AD125" s="168">
        <v>1</v>
      </c>
      <c r="AE125" s="167" t="s">
        <v>84</v>
      </c>
      <c r="AF125" s="168">
        <v>0</v>
      </c>
      <c r="AG125" s="168"/>
      <c r="AH125" s="168">
        <v>0</v>
      </c>
      <c r="AI125" s="168"/>
      <c r="AJ125" s="168">
        <v>0</v>
      </c>
      <c r="AK125" s="168"/>
      <c r="AL125" s="168">
        <v>0</v>
      </c>
      <c r="AM125" s="168"/>
      <c r="AN125" s="168">
        <v>0</v>
      </c>
      <c r="AO125" s="168"/>
      <c r="AP125" s="168">
        <v>0</v>
      </c>
      <c r="AQ125" s="168"/>
      <c r="AR125" s="168">
        <v>0</v>
      </c>
      <c r="AS125" s="168"/>
      <c r="AT125" s="168">
        <v>0</v>
      </c>
      <c r="AU125" s="168"/>
      <c r="AV125" s="168">
        <v>0</v>
      </c>
      <c r="AW125" s="168"/>
      <c r="AX125" s="168">
        <v>0</v>
      </c>
      <c r="AY125" s="168"/>
      <c r="AZ125" s="168">
        <v>0</v>
      </c>
      <c r="BA125" s="168"/>
      <c r="BC125" s="24" t="str">
        <f t="shared" si="1"/>
        <v>NWTOUT5_05_B_PR24</v>
      </c>
    </row>
    <row r="126" spans="1:55">
      <c r="A126" s="5" t="s">
        <v>118</v>
      </c>
      <c r="B126" s="5" t="s">
        <v>87</v>
      </c>
      <c r="C126" s="5" t="s">
        <v>88</v>
      </c>
      <c r="D126" s="5" t="s">
        <v>83</v>
      </c>
      <c r="E126" s="5" t="s">
        <v>74</v>
      </c>
      <c r="F126" s="169">
        <v>0</v>
      </c>
      <c r="G126" s="167" t="s">
        <v>84</v>
      </c>
      <c r="H126" s="169">
        <v>0.12930087019485639</v>
      </c>
      <c r="I126" s="167" t="s">
        <v>84</v>
      </c>
      <c r="J126" s="169">
        <v>0</v>
      </c>
      <c r="K126" s="167" t="s">
        <v>84</v>
      </c>
      <c r="L126" s="169">
        <v>0</v>
      </c>
      <c r="M126" s="167" t="s">
        <v>84</v>
      </c>
      <c r="N126" s="169">
        <v>0</v>
      </c>
      <c r="O126" s="167" t="s">
        <v>84</v>
      </c>
      <c r="P126" s="169">
        <v>0</v>
      </c>
      <c r="Q126" s="167" t="s">
        <v>84</v>
      </c>
      <c r="R126" s="169">
        <v>0</v>
      </c>
      <c r="S126" s="167" t="s">
        <v>84</v>
      </c>
      <c r="T126" s="169">
        <v>0.12930087019485639</v>
      </c>
      <c r="U126" s="167" t="s">
        <v>84</v>
      </c>
      <c r="V126" s="169">
        <v>0</v>
      </c>
      <c r="W126" s="167" t="s">
        <v>84</v>
      </c>
      <c r="X126" s="169">
        <v>0</v>
      </c>
      <c r="Y126" s="167" t="s">
        <v>84</v>
      </c>
      <c r="Z126" s="169">
        <v>0.12930087019485639</v>
      </c>
      <c r="AA126" s="167" t="s">
        <v>84</v>
      </c>
      <c r="AB126" s="169">
        <v>0</v>
      </c>
      <c r="AC126" s="167" t="s">
        <v>84</v>
      </c>
      <c r="AD126" s="169">
        <v>0.12930087019485639</v>
      </c>
      <c r="AE126" s="167" t="s">
        <v>84</v>
      </c>
      <c r="AF126" s="169">
        <v>0</v>
      </c>
      <c r="AG126" s="169"/>
      <c r="AH126" s="169">
        <v>0</v>
      </c>
      <c r="AI126" s="169"/>
      <c r="AJ126" s="169">
        <v>0</v>
      </c>
      <c r="AK126" s="169"/>
      <c r="AL126" s="169">
        <v>0</v>
      </c>
      <c r="AM126" s="169"/>
      <c r="AN126" s="169">
        <v>0</v>
      </c>
      <c r="AO126" s="169"/>
      <c r="AP126" s="169">
        <v>0</v>
      </c>
      <c r="AQ126" s="169"/>
      <c r="AR126" s="169">
        <v>0</v>
      </c>
      <c r="AS126" s="169"/>
      <c r="AT126" s="169">
        <v>0</v>
      </c>
      <c r="AU126" s="169"/>
      <c r="AV126" s="169">
        <v>0</v>
      </c>
      <c r="AW126" s="169"/>
      <c r="AX126" s="169">
        <v>0</v>
      </c>
      <c r="AY126" s="169"/>
      <c r="AZ126" s="169">
        <v>0</v>
      </c>
      <c r="BA126" s="169"/>
      <c r="BC126" s="24" t="str">
        <f t="shared" si="1"/>
        <v>NWTOUT5_05_C_PR24</v>
      </c>
    </row>
    <row r="127" spans="1:55">
      <c r="A127" s="5" t="s">
        <v>118</v>
      </c>
      <c r="B127" s="5" t="s">
        <v>89</v>
      </c>
      <c r="C127" s="5" t="s">
        <v>90</v>
      </c>
      <c r="D127" s="5" t="s">
        <v>83</v>
      </c>
      <c r="E127" s="5" t="s">
        <v>74</v>
      </c>
      <c r="F127" s="168">
        <v>3</v>
      </c>
      <c r="G127" s="167" t="s">
        <v>84</v>
      </c>
      <c r="H127" s="168">
        <v>4</v>
      </c>
      <c r="I127" s="167" t="s">
        <v>84</v>
      </c>
      <c r="J127" s="168">
        <v>5</v>
      </c>
      <c r="K127" s="167" t="s">
        <v>84</v>
      </c>
      <c r="L127" s="168">
        <v>2</v>
      </c>
      <c r="M127" s="167" t="s">
        <v>84</v>
      </c>
      <c r="N127" s="168">
        <v>5</v>
      </c>
      <c r="O127" s="167" t="s">
        <v>84</v>
      </c>
      <c r="P127" s="168">
        <v>2</v>
      </c>
      <c r="Q127" s="167" t="s">
        <v>84</v>
      </c>
      <c r="R127" s="168">
        <v>1</v>
      </c>
      <c r="S127" s="167" t="s">
        <v>84</v>
      </c>
      <c r="T127" s="168">
        <v>0</v>
      </c>
      <c r="U127" s="167" t="s">
        <v>84</v>
      </c>
      <c r="V127" s="168">
        <v>0</v>
      </c>
      <c r="W127" s="167" t="s">
        <v>84</v>
      </c>
      <c r="X127" s="168">
        <v>0</v>
      </c>
      <c r="Y127" s="167" t="s">
        <v>84</v>
      </c>
      <c r="Z127" s="168">
        <v>0</v>
      </c>
      <c r="AA127" s="167" t="s">
        <v>84</v>
      </c>
      <c r="AB127" s="168">
        <v>0</v>
      </c>
      <c r="AC127" s="167" t="s">
        <v>84</v>
      </c>
      <c r="AD127" s="168">
        <v>0</v>
      </c>
      <c r="AE127" s="167" t="s">
        <v>84</v>
      </c>
      <c r="AF127" s="168">
        <v>0</v>
      </c>
      <c r="AG127" s="168"/>
      <c r="AH127" s="168">
        <v>0</v>
      </c>
      <c r="AI127" s="168"/>
      <c r="AJ127" s="168">
        <v>0</v>
      </c>
      <c r="AK127" s="168"/>
      <c r="AL127" s="168">
        <v>0</v>
      </c>
      <c r="AM127" s="168"/>
      <c r="AN127" s="168">
        <v>0</v>
      </c>
      <c r="AO127" s="168"/>
      <c r="AP127" s="168">
        <v>0</v>
      </c>
      <c r="AQ127" s="168"/>
      <c r="AR127" s="168">
        <v>0</v>
      </c>
      <c r="AS127" s="168"/>
      <c r="AT127" s="168">
        <v>0</v>
      </c>
      <c r="AU127" s="168"/>
      <c r="AV127" s="168">
        <v>0</v>
      </c>
      <c r="AW127" s="168"/>
      <c r="AX127" s="168">
        <v>0</v>
      </c>
      <c r="AY127" s="168"/>
      <c r="AZ127" s="168">
        <v>0</v>
      </c>
      <c r="BA127" s="168"/>
      <c r="BC127" s="24" t="str">
        <f t="shared" si="1"/>
        <v>NWTOUT5_05_D_PR24</v>
      </c>
    </row>
    <row r="128" spans="1:55">
      <c r="A128" s="5" t="s">
        <v>118</v>
      </c>
      <c r="B128" s="5" t="s">
        <v>91</v>
      </c>
      <c r="C128" s="5" t="s">
        <v>92</v>
      </c>
      <c r="D128" s="5" t="s">
        <v>83</v>
      </c>
      <c r="E128" s="5" t="s">
        <v>74</v>
      </c>
      <c r="F128" s="169">
        <v>0.38790261058456921</v>
      </c>
      <c r="G128" s="167" t="s">
        <v>84</v>
      </c>
      <c r="H128" s="169">
        <v>0.51720348077942568</v>
      </c>
      <c r="I128" s="167" t="s">
        <v>84</v>
      </c>
      <c r="J128" s="169">
        <v>0.64650435097428205</v>
      </c>
      <c r="K128" s="167" t="s">
        <v>84</v>
      </c>
      <c r="L128" s="169">
        <v>0.25860174038971279</v>
      </c>
      <c r="M128" s="167" t="s">
        <v>84</v>
      </c>
      <c r="N128" s="169">
        <v>0.64650435097428205</v>
      </c>
      <c r="O128" s="167" t="s">
        <v>84</v>
      </c>
      <c r="P128" s="169">
        <v>0.25860174038971279</v>
      </c>
      <c r="Q128" s="167" t="s">
        <v>84</v>
      </c>
      <c r="R128" s="169">
        <v>0.12930087019485639</v>
      </c>
      <c r="S128" s="167" t="s">
        <v>84</v>
      </c>
      <c r="T128" s="169">
        <v>0</v>
      </c>
      <c r="U128" s="167" t="s">
        <v>84</v>
      </c>
      <c r="V128" s="169">
        <v>0</v>
      </c>
      <c r="W128" s="167" t="s">
        <v>84</v>
      </c>
      <c r="X128" s="169">
        <v>0</v>
      </c>
      <c r="Y128" s="167" t="s">
        <v>84</v>
      </c>
      <c r="Z128" s="169">
        <v>0</v>
      </c>
      <c r="AA128" s="167" t="s">
        <v>84</v>
      </c>
      <c r="AB128" s="169">
        <v>0</v>
      </c>
      <c r="AC128" s="167" t="s">
        <v>84</v>
      </c>
      <c r="AD128" s="169">
        <v>0</v>
      </c>
      <c r="AE128" s="167" t="s">
        <v>84</v>
      </c>
      <c r="AF128" s="169">
        <v>0</v>
      </c>
      <c r="AG128" s="169"/>
      <c r="AH128" s="169">
        <v>0</v>
      </c>
      <c r="AI128" s="169"/>
      <c r="AJ128" s="169">
        <v>0</v>
      </c>
      <c r="AK128" s="169"/>
      <c r="AL128" s="169">
        <v>0</v>
      </c>
      <c r="AM128" s="169"/>
      <c r="AN128" s="169">
        <v>0</v>
      </c>
      <c r="AO128" s="169"/>
      <c r="AP128" s="169">
        <v>0</v>
      </c>
      <c r="AQ128" s="169"/>
      <c r="AR128" s="169">
        <v>0</v>
      </c>
      <c r="AS128" s="169"/>
      <c r="AT128" s="169">
        <v>0</v>
      </c>
      <c r="AU128" s="169"/>
      <c r="AV128" s="169">
        <v>0</v>
      </c>
      <c r="AW128" s="169"/>
      <c r="AX128" s="169">
        <v>0</v>
      </c>
      <c r="AY128" s="169"/>
      <c r="AZ128" s="169">
        <v>0</v>
      </c>
      <c r="BA128" s="169"/>
      <c r="BC128" s="24" t="str">
        <f t="shared" si="1"/>
        <v>NWTOUT5_05_E_PR24</v>
      </c>
    </row>
    <row r="129" spans="1:55">
      <c r="A129" s="5" t="s">
        <v>118</v>
      </c>
      <c r="B129" s="5" t="s">
        <v>93</v>
      </c>
      <c r="C129" s="5" t="s">
        <v>94</v>
      </c>
      <c r="D129" s="5" t="s">
        <v>83</v>
      </c>
      <c r="E129" s="5" t="s">
        <v>74</v>
      </c>
      <c r="F129" s="168">
        <v>320</v>
      </c>
      <c r="G129" s="167" t="s">
        <v>84</v>
      </c>
      <c r="H129" s="168">
        <v>327</v>
      </c>
      <c r="I129" s="167" t="s">
        <v>84</v>
      </c>
      <c r="J129" s="168">
        <v>206</v>
      </c>
      <c r="K129" s="167" t="s">
        <v>84</v>
      </c>
      <c r="L129" s="168">
        <v>215</v>
      </c>
      <c r="M129" s="167" t="s">
        <v>84</v>
      </c>
      <c r="N129" s="168">
        <v>175</v>
      </c>
      <c r="O129" s="167" t="s">
        <v>84</v>
      </c>
      <c r="P129" s="168">
        <v>170</v>
      </c>
      <c r="Q129" s="167" t="s">
        <v>84</v>
      </c>
      <c r="R129" s="168">
        <v>170</v>
      </c>
      <c r="S129" s="167" t="s">
        <v>84</v>
      </c>
      <c r="T129" s="168">
        <v>184</v>
      </c>
      <c r="U129" s="167" t="s">
        <v>84</v>
      </c>
      <c r="V129" s="168">
        <v>207</v>
      </c>
      <c r="W129" s="167" t="s">
        <v>84</v>
      </c>
      <c r="X129" s="168">
        <v>143</v>
      </c>
      <c r="Y129" s="167" t="s">
        <v>84</v>
      </c>
      <c r="Z129" s="168">
        <v>136</v>
      </c>
      <c r="AA129" s="167" t="s">
        <v>84</v>
      </c>
      <c r="AB129" s="168">
        <v>126</v>
      </c>
      <c r="AC129" s="167" t="s">
        <v>84</v>
      </c>
      <c r="AD129" s="168">
        <v>215</v>
      </c>
      <c r="AE129" s="167" t="s">
        <v>84</v>
      </c>
      <c r="AF129" s="168">
        <v>151</v>
      </c>
      <c r="AG129" s="168"/>
      <c r="AH129" s="168">
        <v>141.76</v>
      </c>
      <c r="AI129" s="168"/>
      <c r="AJ129" s="168">
        <v>132.71</v>
      </c>
      <c r="AK129" s="168"/>
      <c r="AL129" s="168">
        <v>123.67</v>
      </c>
      <c r="AM129" s="168"/>
      <c r="AN129" s="168">
        <v>114.62</v>
      </c>
      <c r="AO129" s="168"/>
      <c r="AP129" s="168">
        <v>105.57</v>
      </c>
      <c r="AQ129" s="168"/>
      <c r="AR129" s="168">
        <v>92.62</v>
      </c>
      <c r="AS129" s="168"/>
      <c r="AT129" s="168">
        <v>92.61</v>
      </c>
      <c r="AU129" s="168"/>
      <c r="AV129" s="168">
        <v>92.61</v>
      </c>
      <c r="AW129" s="168"/>
      <c r="AX129" s="168">
        <v>92.61</v>
      </c>
      <c r="AY129" s="168"/>
      <c r="AZ129" s="168">
        <v>92.61</v>
      </c>
      <c r="BA129" s="168"/>
      <c r="BC129" s="24" t="str">
        <f t="shared" si="1"/>
        <v>NWTOUT5_05_F_PR24</v>
      </c>
    </row>
    <row r="130" spans="1:55">
      <c r="A130" s="5" t="s">
        <v>118</v>
      </c>
      <c r="B130" s="5" t="s">
        <v>95</v>
      </c>
      <c r="C130" s="5" t="s">
        <v>96</v>
      </c>
      <c r="D130" s="5" t="s">
        <v>83</v>
      </c>
      <c r="E130" s="5" t="s">
        <v>74</v>
      </c>
      <c r="F130" s="169">
        <v>41.376278462354051</v>
      </c>
      <c r="G130" s="167" t="s">
        <v>84</v>
      </c>
      <c r="H130" s="169">
        <v>42.281384553718048</v>
      </c>
      <c r="I130" s="167" t="s">
        <v>84</v>
      </c>
      <c r="J130" s="169">
        <v>26.63597926014042</v>
      </c>
      <c r="K130" s="167" t="s">
        <v>84</v>
      </c>
      <c r="L130" s="169">
        <v>27.799687091894128</v>
      </c>
      <c r="M130" s="167" t="s">
        <v>84</v>
      </c>
      <c r="N130" s="169">
        <v>22.62765228409987</v>
      </c>
      <c r="O130" s="167" t="s">
        <v>84</v>
      </c>
      <c r="P130" s="169">
        <v>21.981147933125591</v>
      </c>
      <c r="Q130" s="167" t="s">
        <v>84</v>
      </c>
      <c r="R130" s="169">
        <v>21.981147933125591</v>
      </c>
      <c r="S130" s="167" t="s">
        <v>84</v>
      </c>
      <c r="T130" s="169">
        <v>23.791360115853578</v>
      </c>
      <c r="U130" s="167" t="s">
        <v>84</v>
      </c>
      <c r="V130" s="169">
        <v>26.765280130335281</v>
      </c>
      <c r="W130" s="167" t="s">
        <v>84</v>
      </c>
      <c r="X130" s="169">
        <v>18.49002443786447</v>
      </c>
      <c r="Y130" s="167" t="s">
        <v>84</v>
      </c>
      <c r="Z130" s="169">
        <v>17.584918346500469</v>
      </c>
      <c r="AA130" s="167" t="s">
        <v>84</v>
      </c>
      <c r="AB130" s="169">
        <v>16.291909644551911</v>
      </c>
      <c r="AC130" s="167" t="s">
        <v>84</v>
      </c>
      <c r="AD130" s="169">
        <v>27.799687091894128</v>
      </c>
      <c r="AE130" s="167" t="s">
        <v>84</v>
      </c>
      <c r="AF130" s="169">
        <v>19.524431399423321</v>
      </c>
      <c r="AG130" s="169"/>
      <c r="AH130" s="169">
        <v>18.329691358822849</v>
      </c>
      <c r="AI130" s="169"/>
      <c r="AJ130" s="169">
        <v>17.159518483559399</v>
      </c>
      <c r="AK130" s="169"/>
      <c r="AL130" s="169">
        <v>15.99063861699789</v>
      </c>
      <c r="AM130" s="169"/>
      <c r="AN130" s="169">
        <v>14.82046574173444</v>
      </c>
      <c r="AO130" s="169"/>
      <c r="AP130" s="169">
        <v>13.650292866470989</v>
      </c>
      <c r="AQ130" s="169"/>
      <c r="AR130" s="169">
        <v>11.718265666316629</v>
      </c>
      <c r="AS130" s="169"/>
      <c r="AT130" s="169">
        <v>11.63184074790437</v>
      </c>
      <c r="AU130" s="169"/>
      <c r="AV130" s="169">
        <v>11.63184074790437</v>
      </c>
      <c r="AW130" s="169"/>
      <c r="AX130" s="169">
        <v>11.63184074790437</v>
      </c>
      <c r="AY130" s="169"/>
      <c r="AZ130" s="169">
        <v>11.63184074790437</v>
      </c>
      <c r="BA130" s="169"/>
      <c r="BC130" s="24" t="str">
        <f t="shared" si="1"/>
        <v>NWTOUT5_05_G_PR24</v>
      </c>
    </row>
    <row r="131" spans="1:55">
      <c r="A131" s="5" t="s">
        <v>118</v>
      </c>
      <c r="B131" s="5" t="s">
        <v>97</v>
      </c>
      <c r="C131" s="5" t="s">
        <v>98</v>
      </c>
      <c r="D131" s="5" t="s">
        <v>83</v>
      </c>
      <c r="E131" s="5" t="s">
        <v>74</v>
      </c>
      <c r="F131" s="168">
        <v>74</v>
      </c>
      <c r="G131" s="167" t="s">
        <v>84</v>
      </c>
      <c r="H131" s="168">
        <v>96</v>
      </c>
      <c r="I131" s="167" t="s">
        <v>84</v>
      </c>
      <c r="J131" s="168">
        <v>147</v>
      </c>
      <c r="K131" s="167" t="s">
        <v>84</v>
      </c>
      <c r="L131" s="168">
        <v>181</v>
      </c>
      <c r="M131" s="167" t="s">
        <v>84</v>
      </c>
      <c r="N131" s="168">
        <v>217</v>
      </c>
      <c r="O131" s="167" t="s">
        <v>84</v>
      </c>
      <c r="P131" s="168">
        <v>163</v>
      </c>
      <c r="Q131" s="167" t="s">
        <v>84</v>
      </c>
      <c r="R131" s="168">
        <v>148</v>
      </c>
      <c r="S131" s="167" t="s">
        <v>84</v>
      </c>
      <c r="T131" s="168">
        <v>135</v>
      </c>
      <c r="U131" s="167" t="s">
        <v>84</v>
      </c>
      <c r="V131" s="168">
        <v>183</v>
      </c>
      <c r="W131" s="167" t="s">
        <v>84</v>
      </c>
      <c r="X131" s="168">
        <v>199</v>
      </c>
      <c r="Y131" s="167" t="s">
        <v>84</v>
      </c>
      <c r="Z131" s="168">
        <v>218</v>
      </c>
      <c r="AA131" s="167" t="s">
        <v>84</v>
      </c>
      <c r="AB131" s="168">
        <v>142</v>
      </c>
      <c r="AC131" s="167" t="s">
        <v>84</v>
      </c>
      <c r="AD131" s="168">
        <v>232</v>
      </c>
      <c r="AE131" s="167" t="s">
        <v>84</v>
      </c>
      <c r="AF131" s="168">
        <v>232</v>
      </c>
      <c r="AG131" s="168"/>
      <c r="AH131" s="168">
        <v>232</v>
      </c>
      <c r="AI131" s="168"/>
      <c r="AJ131" s="168">
        <v>232</v>
      </c>
      <c r="AK131" s="168"/>
      <c r="AL131" s="168">
        <v>232</v>
      </c>
      <c r="AM131" s="168"/>
      <c r="AN131" s="168">
        <v>232</v>
      </c>
      <c r="AO131" s="168"/>
      <c r="AP131" s="168">
        <v>232</v>
      </c>
      <c r="AQ131" s="168"/>
      <c r="AR131" s="168">
        <v>216</v>
      </c>
      <c r="AS131" s="168"/>
      <c r="AT131" s="168">
        <v>216</v>
      </c>
      <c r="AU131" s="168"/>
      <c r="AV131" s="168">
        <v>216</v>
      </c>
      <c r="AW131" s="168"/>
      <c r="AX131" s="168">
        <v>216</v>
      </c>
      <c r="AY131" s="168"/>
      <c r="AZ131" s="168">
        <v>216</v>
      </c>
      <c r="BA131" s="168"/>
      <c r="BC131" s="24" t="str">
        <f t="shared" si="1"/>
        <v>NWTOUT5_05_H_PR24</v>
      </c>
    </row>
    <row r="132" spans="1:55">
      <c r="A132" s="5" t="s">
        <v>118</v>
      </c>
      <c r="B132" s="5" t="s">
        <v>99</v>
      </c>
      <c r="C132" s="5" t="s">
        <v>100</v>
      </c>
      <c r="D132" s="5" t="s">
        <v>83</v>
      </c>
      <c r="E132" s="5" t="s">
        <v>74</v>
      </c>
      <c r="F132" s="169">
        <v>9.5682643944193746</v>
      </c>
      <c r="G132" s="167" t="s">
        <v>84</v>
      </c>
      <c r="H132" s="169">
        <v>12.412883538706209</v>
      </c>
      <c r="I132" s="167" t="s">
        <v>84</v>
      </c>
      <c r="J132" s="169">
        <v>19.007227918643888</v>
      </c>
      <c r="K132" s="167" t="s">
        <v>84</v>
      </c>
      <c r="L132" s="169">
        <v>23.40345750526901</v>
      </c>
      <c r="M132" s="167" t="s">
        <v>84</v>
      </c>
      <c r="N132" s="169">
        <v>28.058288832283839</v>
      </c>
      <c r="O132" s="167" t="s">
        <v>84</v>
      </c>
      <c r="P132" s="169">
        <v>21.07604184176159</v>
      </c>
      <c r="Q132" s="167" t="s">
        <v>84</v>
      </c>
      <c r="R132" s="169">
        <v>19.136528788838749</v>
      </c>
      <c r="S132" s="167" t="s">
        <v>84</v>
      </c>
      <c r="T132" s="169">
        <v>17.455617476305619</v>
      </c>
      <c r="U132" s="167" t="s">
        <v>84</v>
      </c>
      <c r="V132" s="169">
        <v>23.662059245658721</v>
      </c>
      <c r="W132" s="167" t="s">
        <v>84</v>
      </c>
      <c r="X132" s="169">
        <v>25.73087316877643</v>
      </c>
      <c r="Y132" s="167" t="s">
        <v>84</v>
      </c>
      <c r="Z132" s="169">
        <v>28.1875897024787</v>
      </c>
      <c r="AA132" s="167" t="s">
        <v>84</v>
      </c>
      <c r="AB132" s="169">
        <v>18.360723567669609</v>
      </c>
      <c r="AC132" s="167" t="s">
        <v>84</v>
      </c>
      <c r="AD132" s="169">
        <v>29.997801885206691</v>
      </c>
      <c r="AE132" s="167" t="s">
        <v>84</v>
      </c>
      <c r="AF132" s="169">
        <v>29.997801885206691</v>
      </c>
      <c r="AG132" s="169"/>
      <c r="AH132" s="169">
        <v>29.997801885206691</v>
      </c>
      <c r="AI132" s="169"/>
      <c r="AJ132" s="169">
        <v>29.997801885206691</v>
      </c>
      <c r="AK132" s="169"/>
      <c r="AL132" s="169">
        <v>29.997801885206691</v>
      </c>
      <c r="AM132" s="169"/>
      <c r="AN132" s="169">
        <v>29.997801885206691</v>
      </c>
      <c r="AO132" s="169"/>
      <c r="AP132" s="169">
        <v>29.997801885206691</v>
      </c>
      <c r="AQ132" s="169"/>
      <c r="AR132" s="169">
        <v>27.328280975214771</v>
      </c>
      <c r="AS132" s="169"/>
      <c r="AT132" s="169">
        <v>27.129657721059761</v>
      </c>
      <c r="AU132" s="169"/>
      <c r="AV132" s="169">
        <v>27.129657721059761</v>
      </c>
      <c r="AW132" s="169"/>
      <c r="AX132" s="169">
        <v>27.129657721059761</v>
      </c>
      <c r="AY132" s="169"/>
      <c r="AZ132" s="169">
        <v>27.129657721059761</v>
      </c>
      <c r="BA132" s="169"/>
      <c r="BC132" s="24" t="str">
        <f t="shared" si="1"/>
        <v>NWTOUT5_05_I_PR24</v>
      </c>
    </row>
    <row r="133" spans="1:55">
      <c r="A133" s="5" t="s">
        <v>118</v>
      </c>
      <c r="B133" s="5" t="s">
        <v>101</v>
      </c>
      <c r="C133" s="5" t="s">
        <v>102</v>
      </c>
      <c r="D133" s="5" t="s">
        <v>103</v>
      </c>
      <c r="E133" s="5" t="s">
        <v>74</v>
      </c>
      <c r="F133" s="167" t="s">
        <v>84</v>
      </c>
      <c r="G133" s="169">
        <v>41098.780333813098</v>
      </c>
      <c r="H133" s="167" t="s">
        <v>84</v>
      </c>
      <c r="I133" s="169">
        <v>41206.4793074138</v>
      </c>
      <c r="J133" s="167" t="s">
        <v>84</v>
      </c>
      <c r="K133" s="169">
        <v>41458.599098396902</v>
      </c>
      <c r="L133" s="167" t="s">
        <v>84</v>
      </c>
      <c r="M133" s="169">
        <v>41561.743257196998</v>
      </c>
      <c r="N133" s="167" t="s">
        <v>84</v>
      </c>
      <c r="O133" s="169">
        <v>41653.356066762703</v>
      </c>
      <c r="P133" s="167" t="s">
        <v>84</v>
      </c>
      <c r="Q133" s="169">
        <v>41792</v>
      </c>
      <c r="R133" s="167" t="s">
        <v>84</v>
      </c>
      <c r="S133" s="169">
        <v>41779</v>
      </c>
      <c r="T133" s="167" t="s">
        <v>84</v>
      </c>
      <c r="U133" s="169">
        <v>41925</v>
      </c>
      <c r="V133" s="167" t="s">
        <v>84</v>
      </c>
      <c r="W133" s="169">
        <v>42090</v>
      </c>
      <c r="X133" s="167" t="s">
        <v>84</v>
      </c>
      <c r="Y133" s="169">
        <v>42562</v>
      </c>
      <c r="Z133" s="167" t="s">
        <v>84</v>
      </c>
      <c r="AA133" s="169">
        <v>42282</v>
      </c>
      <c r="AB133" s="169">
        <v>42474</v>
      </c>
      <c r="AC133" s="169">
        <v>42474</v>
      </c>
      <c r="AD133" s="169">
        <v>42576</v>
      </c>
      <c r="AE133" s="169">
        <v>42576</v>
      </c>
      <c r="AF133" s="169">
        <v>42705.465999999993</v>
      </c>
      <c r="AG133" s="169"/>
      <c r="AH133" s="169">
        <v>42821.199000000001</v>
      </c>
      <c r="AI133" s="169"/>
      <c r="AJ133" s="169">
        <v>42936.932000000001</v>
      </c>
      <c r="AK133" s="169"/>
      <c r="AL133" s="169">
        <v>43052.665000000001</v>
      </c>
      <c r="AM133" s="169"/>
      <c r="AN133" s="169">
        <v>43168.398000000001</v>
      </c>
      <c r="AO133" s="169"/>
      <c r="AP133" s="169">
        <v>43284.130999999987</v>
      </c>
      <c r="AQ133" s="169"/>
      <c r="AR133" s="167" t="s">
        <v>84</v>
      </c>
      <c r="AS133" s="167"/>
      <c r="AT133" s="167" t="s">
        <v>84</v>
      </c>
      <c r="AU133" s="167"/>
      <c r="AV133" s="167" t="s">
        <v>84</v>
      </c>
      <c r="AW133" s="167"/>
      <c r="AX133" s="167" t="s">
        <v>84</v>
      </c>
      <c r="AY133" s="167"/>
      <c r="AZ133" s="167" t="s">
        <v>84</v>
      </c>
      <c r="BA133" s="167"/>
      <c r="BC133" s="24" t="str">
        <f t="shared" si="1"/>
        <v>NWTBN13535_21</v>
      </c>
    </row>
    <row r="134" spans="1:55">
      <c r="A134" s="5" t="s">
        <v>118</v>
      </c>
      <c r="B134" s="5" t="s">
        <v>104</v>
      </c>
      <c r="C134" s="5" t="s">
        <v>105</v>
      </c>
      <c r="D134" s="5" t="s">
        <v>103</v>
      </c>
      <c r="E134" s="5" t="s">
        <v>74</v>
      </c>
      <c r="F134" s="167" t="s">
        <v>84</v>
      </c>
      <c r="G134" s="168">
        <v>35539</v>
      </c>
      <c r="H134" s="167" t="s">
        <v>84</v>
      </c>
      <c r="I134" s="168">
        <v>35539</v>
      </c>
      <c r="J134" s="167" t="s">
        <v>84</v>
      </c>
      <c r="K134" s="168">
        <v>35539</v>
      </c>
      <c r="L134" s="167" t="s">
        <v>84</v>
      </c>
      <c r="M134" s="168">
        <v>35539</v>
      </c>
      <c r="N134" s="167" t="s">
        <v>84</v>
      </c>
      <c r="O134" s="168">
        <v>35539</v>
      </c>
      <c r="P134" s="167" t="s">
        <v>84</v>
      </c>
      <c r="Q134" s="168">
        <v>35539</v>
      </c>
      <c r="R134" s="167" t="s">
        <v>84</v>
      </c>
      <c r="S134" s="168">
        <v>35560</v>
      </c>
      <c r="T134" s="167" t="s">
        <v>84</v>
      </c>
      <c r="U134" s="168">
        <v>36565</v>
      </c>
      <c r="V134" s="167" t="s">
        <v>84</v>
      </c>
      <c r="W134" s="168">
        <v>36565</v>
      </c>
      <c r="X134" s="167" t="s">
        <v>84</v>
      </c>
      <c r="Y134" s="168">
        <v>36565</v>
      </c>
      <c r="Z134" s="167" t="s">
        <v>84</v>
      </c>
      <c r="AA134" s="168">
        <v>36565</v>
      </c>
      <c r="AB134" s="168">
        <v>36565</v>
      </c>
      <c r="AC134" s="168">
        <v>36565</v>
      </c>
      <c r="AD134" s="168">
        <v>36565</v>
      </c>
      <c r="AE134" s="168">
        <v>36565</v>
      </c>
      <c r="AF134" s="168">
        <v>36565</v>
      </c>
      <c r="AG134" s="168"/>
      <c r="AH134" s="168">
        <v>36565</v>
      </c>
      <c r="AI134" s="168"/>
      <c r="AJ134" s="168">
        <v>36565</v>
      </c>
      <c r="AK134" s="168"/>
      <c r="AL134" s="168">
        <v>36565</v>
      </c>
      <c r="AM134" s="168"/>
      <c r="AN134" s="168">
        <v>36565</v>
      </c>
      <c r="AO134" s="168"/>
      <c r="AP134" s="168">
        <v>36565</v>
      </c>
      <c r="AQ134" s="168"/>
      <c r="AR134" s="167" t="s">
        <v>84</v>
      </c>
      <c r="AS134" s="167"/>
      <c r="AT134" s="167" t="s">
        <v>84</v>
      </c>
      <c r="AU134" s="167"/>
      <c r="AV134" s="167" t="s">
        <v>84</v>
      </c>
      <c r="AW134" s="167"/>
      <c r="AX134" s="167" t="s">
        <v>84</v>
      </c>
      <c r="AY134" s="167"/>
      <c r="AZ134" s="167" t="s">
        <v>84</v>
      </c>
      <c r="BA134" s="167"/>
      <c r="BC134" s="24" t="str">
        <f t="shared" si="1"/>
        <v>NWTBN13528</v>
      </c>
    </row>
    <row r="135" spans="1:55">
      <c r="A135" s="5" t="s">
        <v>118</v>
      </c>
      <c r="B135" s="5" t="s">
        <v>106</v>
      </c>
      <c r="C135" s="5" t="s">
        <v>107</v>
      </c>
      <c r="D135" s="5" t="s">
        <v>83</v>
      </c>
      <c r="E135" s="5" t="s">
        <v>74</v>
      </c>
      <c r="F135" s="168">
        <v>323</v>
      </c>
      <c r="G135" s="167" t="s">
        <v>84</v>
      </c>
      <c r="H135" s="168">
        <v>332</v>
      </c>
      <c r="I135" s="167" t="s">
        <v>84</v>
      </c>
      <c r="J135" s="168">
        <v>211</v>
      </c>
      <c r="K135" s="167" t="s">
        <v>84</v>
      </c>
      <c r="L135" s="168">
        <v>217</v>
      </c>
      <c r="M135" s="167" t="s">
        <v>84</v>
      </c>
      <c r="N135" s="168">
        <v>180</v>
      </c>
      <c r="O135" s="167" t="s">
        <v>84</v>
      </c>
      <c r="P135" s="168">
        <v>172</v>
      </c>
      <c r="Q135" s="167" t="s">
        <v>84</v>
      </c>
      <c r="R135" s="168">
        <v>171</v>
      </c>
      <c r="S135" s="167" t="s">
        <v>84</v>
      </c>
      <c r="T135" s="168">
        <v>185</v>
      </c>
      <c r="U135" s="167" t="s">
        <v>84</v>
      </c>
      <c r="V135" s="168">
        <v>207</v>
      </c>
      <c r="W135" s="167" t="s">
        <v>84</v>
      </c>
      <c r="X135" s="168">
        <v>143</v>
      </c>
      <c r="Y135" s="167" t="s">
        <v>84</v>
      </c>
      <c r="Z135" s="168">
        <v>137</v>
      </c>
      <c r="AA135" s="167" t="s">
        <v>84</v>
      </c>
      <c r="AB135" s="168">
        <v>126</v>
      </c>
      <c r="AC135" s="167" t="s">
        <v>84</v>
      </c>
      <c r="AD135" s="168">
        <v>216</v>
      </c>
      <c r="AE135" s="167" t="s">
        <v>84</v>
      </c>
      <c r="AF135" s="168">
        <v>151</v>
      </c>
      <c r="AG135" s="168"/>
      <c r="AH135" s="168">
        <v>142</v>
      </c>
      <c r="AI135" s="168"/>
      <c r="AJ135" s="168">
        <v>133</v>
      </c>
      <c r="AK135" s="168"/>
      <c r="AL135" s="168">
        <v>124</v>
      </c>
      <c r="AM135" s="168"/>
      <c r="AN135" s="168">
        <v>115</v>
      </c>
      <c r="AO135" s="168"/>
      <c r="AP135" s="168">
        <v>106</v>
      </c>
      <c r="AQ135" s="168"/>
      <c r="AR135" s="168">
        <v>93</v>
      </c>
      <c r="AS135" s="168"/>
      <c r="AT135" s="168">
        <v>93</v>
      </c>
      <c r="AU135" s="168"/>
      <c r="AV135" s="168">
        <v>93</v>
      </c>
      <c r="AW135" s="168"/>
      <c r="AX135" s="168">
        <v>93</v>
      </c>
      <c r="AY135" s="168"/>
      <c r="AZ135" s="168">
        <v>93</v>
      </c>
      <c r="BA135" s="168"/>
      <c r="BC135" s="24" t="str">
        <f t="shared" si="1"/>
        <v>NWTC_OUT5_05_J_PR24_COMPANY</v>
      </c>
    </row>
    <row r="136" spans="1:55">
      <c r="A136" s="5" t="s">
        <v>118</v>
      </c>
      <c r="B136" s="5" t="s">
        <v>108</v>
      </c>
      <c r="C136" s="5" t="s">
        <v>109</v>
      </c>
      <c r="D136" s="5" t="s">
        <v>83</v>
      </c>
      <c r="E136" s="5" t="s">
        <v>74</v>
      </c>
      <c r="F136" s="168">
        <v>323</v>
      </c>
      <c r="G136" s="167" t="s">
        <v>84</v>
      </c>
      <c r="H136" s="168">
        <v>332</v>
      </c>
      <c r="I136" s="167" t="s">
        <v>84</v>
      </c>
      <c r="J136" s="168">
        <v>211</v>
      </c>
      <c r="K136" s="167" t="s">
        <v>84</v>
      </c>
      <c r="L136" s="168">
        <v>217</v>
      </c>
      <c r="M136" s="167" t="s">
        <v>84</v>
      </c>
      <c r="N136" s="168">
        <v>180</v>
      </c>
      <c r="O136" s="167" t="s">
        <v>84</v>
      </c>
      <c r="P136" s="168">
        <v>172</v>
      </c>
      <c r="Q136" s="167" t="s">
        <v>84</v>
      </c>
      <c r="R136" s="168">
        <v>171</v>
      </c>
      <c r="S136" s="167" t="s">
        <v>84</v>
      </c>
      <c r="T136" s="168">
        <v>185</v>
      </c>
      <c r="U136" s="167" t="s">
        <v>84</v>
      </c>
      <c r="V136" s="168">
        <v>207</v>
      </c>
      <c r="W136" s="167" t="s">
        <v>84</v>
      </c>
      <c r="X136" s="168">
        <v>141</v>
      </c>
      <c r="Y136" s="167" t="s">
        <v>84</v>
      </c>
      <c r="Z136" s="168">
        <v>137</v>
      </c>
      <c r="AA136" s="167" t="s">
        <v>84</v>
      </c>
      <c r="AB136" s="168">
        <v>126</v>
      </c>
      <c r="AC136" s="167" t="s">
        <v>84</v>
      </c>
      <c r="AD136" s="168">
        <v>216</v>
      </c>
      <c r="AE136" s="167" t="s">
        <v>84</v>
      </c>
      <c r="AF136" s="168">
        <v>151</v>
      </c>
      <c r="AG136" s="168"/>
      <c r="AH136" s="168">
        <v>142</v>
      </c>
      <c r="AI136" s="168"/>
      <c r="AJ136" s="168">
        <v>133</v>
      </c>
      <c r="AK136" s="168"/>
      <c r="AL136" s="168">
        <v>124</v>
      </c>
      <c r="AM136" s="168"/>
      <c r="AN136" s="168">
        <v>115</v>
      </c>
      <c r="AO136" s="168"/>
      <c r="AP136" s="168">
        <v>106</v>
      </c>
      <c r="AQ136" s="168"/>
      <c r="AR136" s="168">
        <v>93</v>
      </c>
      <c r="AS136" s="168"/>
      <c r="AT136" s="168">
        <v>93</v>
      </c>
      <c r="AU136" s="168"/>
      <c r="AV136" s="168">
        <v>93</v>
      </c>
      <c r="AW136" s="168"/>
      <c r="AX136" s="168">
        <v>93</v>
      </c>
      <c r="AY136" s="168"/>
      <c r="AZ136" s="168">
        <v>93</v>
      </c>
      <c r="BA136" s="168"/>
      <c r="BC136" s="24" t="str">
        <f t="shared" ref="BC136:BC162" si="2">A136&amp;B136</f>
        <v>NWTC_OUT5_05_J_PR24_OFWAT</v>
      </c>
    </row>
    <row r="137" spans="1:55">
      <c r="A137" s="5" t="s">
        <v>119</v>
      </c>
      <c r="B137" s="5" t="s">
        <v>81</v>
      </c>
      <c r="C137" s="5" t="s">
        <v>82</v>
      </c>
      <c r="D137" s="5" t="s">
        <v>83</v>
      </c>
      <c r="E137" s="5" t="s">
        <v>74</v>
      </c>
      <c r="F137" s="166">
        <v>17.358513153562985</v>
      </c>
      <c r="G137" s="167" t="s">
        <v>84</v>
      </c>
      <c r="H137" s="166">
        <v>18.256367282195551</v>
      </c>
      <c r="I137" s="167" t="s">
        <v>84</v>
      </c>
      <c r="J137" s="166">
        <v>24.84063089216772</v>
      </c>
      <c r="K137" s="167" t="s">
        <v>84</v>
      </c>
      <c r="L137" s="166">
        <v>22.745637925358391</v>
      </c>
      <c r="M137" s="167" t="s">
        <v>84</v>
      </c>
      <c r="N137" s="166">
        <v>24.840630892167717</v>
      </c>
      <c r="O137" s="167" t="s">
        <v>84</v>
      </c>
      <c r="P137" s="166">
        <v>22.446353215814202</v>
      </c>
      <c r="Q137" s="167" t="s">
        <v>84</v>
      </c>
      <c r="R137" s="166">
        <v>23.94277676353515</v>
      </c>
      <c r="S137" s="167" t="s">
        <v>84</v>
      </c>
      <c r="T137" s="166">
        <v>24.541346182623531</v>
      </c>
      <c r="U137" s="167" t="s">
        <v>84</v>
      </c>
      <c r="V137" s="166">
        <v>22.745637925358391</v>
      </c>
      <c r="W137" s="167" t="s">
        <v>84</v>
      </c>
      <c r="X137" s="166">
        <v>26.037769730344479</v>
      </c>
      <c r="Y137" s="167" t="s">
        <v>84</v>
      </c>
      <c r="Z137" s="166">
        <v>20.604395604395606</v>
      </c>
      <c r="AA137" s="167" t="s">
        <v>84</v>
      </c>
      <c r="AB137" s="166">
        <v>31.47893772893773</v>
      </c>
      <c r="AC137" s="167" t="s">
        <v>84</v>
      </c>
      <c r="AD137" s="166">
        <v>36.057692307692307</v>
      </c>
      <c r="AE137" s="167" t="s">
        <v>84</v>
      </c>
      <c r="AF137" s="166">
        <v>35.485347985347985</v>
      </c>
      <c r="AG137" s="166"/>
      <c r="AH137" s="166">
        <v>31.192765567765569</v>
      </c>
      <c r="AI137" s="166"/>
      <c r="AJ137" s="166">
        <v>26.789785681714545</v>
      </c>
      <c r="AK137" s="166"/>
      <c r="AL137" s="166">
        <v>22.51481988144095</v>
      </c>
      <c r="AM137" s="166"/>
      <c r="AN137" s="166">
        <v>17.954856361149112</v>
      </c>
      <c r="AO137" s="166"/>
      <c r="AP137" s="166">
        <v>13.679890560875513</v>
      </c>
      <c r="AQ137" s="166"/>
      <c r="AR137" s="166">
        <v>13.679890560875513</v>
      </c>
      <c r="AS137" s="166"/>
      <c r="AT137" s="166">
        <v>13.606270295255973</v>
      </c>
      <c r="AU137" s="166"/>
      <c r="AV137" s="166">
        <v>13.606270295255973</v>
      </c>
      <c r="AW137" s="166"/>
      <c r="AX137" s="166">
        <v>13.606270295255973</v>
      </c>
      <c r="AY137" s="166"/>
      <c r="AZ137" s="166">
        <v>13.606270295255973</v>
      </c>
      <c r="BA137" s="166"/>
      <c r="BC137" s="24" t="str">
        <f t="shared" si="2"/>
        <v>WSXOUT5_05_PR24</v>
      </c>
    </row>
    <row r="138" spans="1:55">
      <c r="A138" s="5" t="s">
        <v>119</v>
      </c>
      <c r="B138" s="5" t="s">
        <v>85</v>
      </c>
      <c r="C138" s="5" t="s">
        <v>86</v>
      </c>
      <c r="D138" s="5" t="s">
        <v>83</v>
      </c>
      <c r="E138" s="5" t="s">
        <v>74</v>
      </c>
      <c r="F138" s="168">
        <v>0</v>
      </c>
      <c r="G138" s="167" t="s">
        <v>84</v>
      </c>
      <c r="H138" s="168">
        <v>0</v>
      </c>
      <c r="I138" s="167" t="s">
        <v>84</v>
      </c>
      <c r="J138" s="168">
        <v>1</v>
      </c>
      <c r="K138" s="167" t="s">
        <v>84</v>
      </c>
      <c r="L138" s="168">
        <v>0</v>
      </c>
      <c r="M138" s="167" t="s">
        <v>84</v>
      </c>
      <c r="N138" s="168">
        <v>0</v>
      </c>
      <c r="O138" s="167" t="s">
        <v>84</v>
      </c>
      <c r="P138" s="168">
        <v>0</v>
      </c>
      <c r="Q138" s="167" t="s">
        <v>84</v>
      </c>
      <c r="R138" s="168">
        <v>1</v>
      </c>
      <c r="S138" s="167" t="s">
        <v>84</v>
      </c>
      <c r="T138" s="168">
        <v>2</v>
      </c>
      <c r="U138" s="167" t="s">
        <v>84</v>
      </c>
      <c r="V138" s="168">
        <v>1</v>
      </c>
      <c r="W138" s="167" t="s">
        <v>84</v>
      </c>
      <c r="X138" s="168">
        <v>0</v>
      </c>
      <c r="Y138" s="167" t="s">
        <v>84</v>
      </c>
      <c r="Z138" s="168">
        <v>1</v>
      </c>
      <c r="AA138" s="167" t="s">
        <v>84</v>
      </c>
      <c r="AB138" s="168">
        <v>1</v>
      </c>
      <c r="AC138" s="167" t="s">
        <v>84</v>
      </c>
      <c r="AD138" s="168">
        <v>0</v>
      </c>
      <c r="AE138" s="167" t="s">
        <v>84</v>
      </c>
      <c r="AF138" s="168">
        <v>1</v>
      </c>
      <c r="AG138" s="168"/>
      <c r="AH138" s="168">
        <v>0</v>
      </c>
      <c r="AI138" s="168"/>
      <c r="AJ138" s="168">
        <v>0</v>
      </c>
      <c r="AK138" s="168"/>
      <c r="AL138" s="168">
        <v>0</v>
      </c>
      <c r="AM138" s="168"/>
      <c r="AN138" s="168">
        <v>0</v>
      </c>
      <c r="AO138" s="168"/>
      <c r="AP138" s="168">
        <v>0</v>
      </c>
      <c r="AQ138" s="168"/>
      <c r="AR138" s="168">
        <v>0</v>
      </c>
      <c r="AS138" s="168"/>
      <c r="AT138" s="168">
        <v>0</v>
      </c>
      <c r="AU138" s="168"/>
      <c r="AV138" s="168">
        <v>0</v>
      </c>
      <c r="AW138" s="168"/>
      <c r="AX138" s="168">
        <v>0</v>
      </c>
      <c r="AY138" s="168"/>
      <c r="AZ138" s="168">
        <v>0</v>
      </c>
      <c r="BA138" s="168"/>
      <c r="BC138" s="24" t="str">
        <f t="shared" si="2"/>
        <v>WSXOUT5_05_B_PR24</v>
      </c>
    </row>
    <row r="139" spans="1:55">
      <c r="A139" s="5" t="s">
        <v>119</v>
      </c>
      <c r="B139" s="5" t="s">
        <v>87</v>
      </c>
      <c r="C139" s="5" t="s">
        <v>88</v>
      </c>
      <c r="D139" s="5" t="s">
        <v>83</v>
      </c>
      <c r="E139" s="5" t="s">
        <v>74</v>
      </c>
      <c r="F139" s="169">
        <v>0</v>
      </c>
      <c r="G139" s="167" t="s">
        <v>84</v>
      </c>
      <c r="H139" s="169">
        <v>0</v>
      </c>
      <c r="I139" s="167" t="s">
        <v>84</v>
      </c>
      <c r="J139" s="169">
        <v>0.2992847095441894</v>
      </c>
      <c r="K139" s="167" t="s">
        <v>84</v>
      </c>
      <c r="L139" s="169">
        <v>0</v>
      </c>
      <c r="M139" s="167" t="s">
        <v>84</v>
      </c>
      <c r="N139" s="169">
        <v>0</v>
      </c>
      <c r="O139" s="167" t="s">
        <v>84</v>
      </c>
      <c r="P139" s="169">
        <v>0</v>
      </c>
      <c r="Q139" s="167" t="s">
        <v>84</v>
      </c>
      <c r="R139" s="169">
        <v>0.2992847095441894</v>
      </c>
      <c r="S139" s="167" t="s">
        <v>84</v>
      </c>
      <c r="T139" s="169">
        <v>0.5985694190883788</v>
      </c>
      <c r="U139" s="167" t="s">
        <v>84</v>
      </c>
      <c r="V139" s="169">
        <v>0.2992847095441894</v>
      </c>
      <c r="W139" s="167" t="s">
        <v>84</v>
      </c>
      <c r="X139" s="169">
        <v>0</v>
      </c>
      <c r="Y139" s="167" t="s">
        <v>84</v>
      </c>
      <c r="Z139" s="169">
        <v>0.28617216117216121</v>
      </c>
      <c r="AA139" s="167" t="s">
        <v>84</v>
      </c>
      <c r="AB139" s="169">
        <v>0.28617216117216121</v>
      </c>
      <c r="AC139" s="167" t="s">
        <v>84</v>
      </c>
      <c r="AD139" s="169">
        <v>0</v>
      </c>
      <c r="AE139" s="167" t="s">
        <v>84</v>
      </c>
      <c r="AF139" s="169">
        <v>0.28617216117216121</v>
      </c>
      <c r="AG139" s="169"/>
      <c r="AH139" s="169">
        <v>0</v>
      </c>
      <c r="AI139" s="169"/>
      <c r="AJ139" s="169">
        <v>0</v>
      </c>
      <c r="AK139" s="169"/>
      <c r="AL139" s="169">
        <v>0</v>
      </c>
      <c r="AM139" s="169"/>
      <c r="AN139" s="169">
        <v>0</v>
      </c>
      <c r="AO139" s="169"/>
      <c r="AP139" s="169">
        <v>0</v>
      </c>
      <c r="AQ139" s="169"/>
      <c r="AR139" s="169">
        <v>0</v>
      </c>
      <c r="AS139" s="169"/>
      <c r="AT139" s="169">
        <v>0</v>
      </c>
      <c r="AU139" s="169"/>
      <c r="AV139" s="169">
        <v>0</v>
      </c>
      <c r="AW139" s="169"/>
      <c r="AX139" s="169">
        <v>0</v>
      </c>
      <c r="AY139" s="169"/>
      <c r="AZ139" s="169">
        <v>0</v>
      </c>
      <c r="BA139" s="169"/>
      <c r="BC139" s="24" t="str">
        <f t="shared" si="2"/>
        <v>WSXOUT5_05_C_PR24</v>
      </c>
    </row>
    <row r="140" spans="1:55">
      <c r="A140" s="5" t="s">
        <v>119</v>
      </c>
      <c r="B140" s="5" t="s">
        <v>89</v>
      </c>
      <c r="C140" s="5" t="s">
        <v>90</v>
      </c>
      <c r="D140" s="5" t="s">
        <v>83</v>
      </c>
      <c r="E140" s="5" t="s">
        <v>74</v>
      </c>
      <c r="F140" s="168">
        <v>2</v>
      </c>
      <c r="G140" s="167" t="s">
        <v>84</v>
      </c>
      <c r="H140" s="168">
        <v>0</v>
      </c>
      <c r="I140" s="167" t="s">
        <v>84</v>
      </c>
      <c r="J140" s="168">
        <v>5</v>
      </c>
      <c r="K140" s="167" t="s">
        <v>84</v>
      </c>
      <c r="L140" s="168">
        <v>3</v>
      </c>
      <c r="M140" s="167" t="s">
        <v>84</v>
      </c>
      <c r="N140" s="168">
        <v>3</v>
      </c>
      <c r="O140" s="167" t="s">
        <v>84</v>
      </c>
      <c r="P140" s="168">
        <v>2</v>
      </c>
      <c r="Q140" s="167" t="s">
        <v>84</v>
      </c>
      <c r="R140" s="168">
        <v>2</v>
      </c>
      <c r="S140" s="167" t="s">
        <v>84</v>
      </c>
      <c r="T140" s="168">
        <v>2</v>
      </c>
      <c r="U140" s="167" t="s">
        <v>84</v>
      </c>
      <c r="V140" s="168">
        <v>0</v>
      </c>
      <c r="W140" s="167" t="s">
        <v>84</v>
      </c>
      <c r="X140" s="168">
        <v>4</v>
      </c>
      <c r="Y140" s="167" t="s">
        <v>84</v>
      </c>
      <c r="Z140" s="168">
        <v>4</v>
      </c>
      <c r="AA140" s="167" t="s">
        <v>84</v>
      </c>
      <c r="AB140" s="168">
        <v>4</v>
      </c>
      <c r="AC140" s="167" t="s">
        <v>84</v>
      </c>
      <c r="AD140" s="168">
        <v>1</v>
      </c>
      <c r="AE140" s="167" t="s">
        <v>84</v>
      </c>
      <c r="AF140" s="168">
        <v>1</v>
      </c>
      <c r="AG140" s="168"/>
      <c r="AH140" s="168">
        <v>0</v>
      </c>
      <c r="AI140" s="168"/>
      <c r="AJ140" s="168">
        <v>0</v>
      </c>
      <c r="AK140" s="168"/>
      <c r="AL140" s="168">
        <v>0</v>
      </c>
      <c r="AM140" s="168"/>
      <c r="AN140" s="168">
        <v>0</v>
      </c>
      <c r="AO140" s="168"/>
      <c r="AP140" s="168">
        <v>0</v>
      </c>
      <c r="AQ140" s="168"/>
      <c r="AR140" s="168">
        <v>0</v>
      </c>
      <c r="AS140" s="168"/>
      <c r="AT140" s="168">
        <v>0</v>
      </c>
      <c r="AU140" s="168"/>
      <c r="AV140" s="168">
        <v>0</v>
      </c>
      <c r="AW140" s="168"/>
      <c r="AX140" s="168">
        <v>0</v>
      </c>
      <c r="AY140" s="168"/>
      <c r="AZ140" s="168">
        <v>0</v>
      </c>
      <c r="BA140" s="168"/>
      <c r="BC140" s="24" t="str">
        <f t="shared" si="2"/>
        <v>WSXOUT5_05_D_PR24</v>
      </c>
    </row>
    <row r="141" spans="1:55">
      <c r="A141" s="5" t="s">
        <v>119</v>
      </c>
      <c r="B141" s="5" t="s">
        <v>91</v>
      </c>
      <c r="C141" s="5" t="s">
        <v>92</v>
      </c>
      <c r="D141" s="5" t="s">
        <v>83</v>
      </c>
      <c r="E141" s="5" t="s">
        <v>74</v>
      </c>
      <c r="F141" s="169">
        <v>0.5985694190883788</v>
      </c>
      <c r="G141" s="167" t="s">
        <v>84</v>
      </c>
      <c r="H141" s="169">
        <v>0</v>
      </c>
      <c r="I141" s="167" t="s">
        <v>84</v>
      </c>
      <c r="J141" s="169">
        <v>1.4964235477209471</v>
      </c>
      <c r="K141" s="167" t="s">
        <v>84</v>
      </c>
      <c r="L141" s="169">
        <v>0.89785412863256819</v>
      </c>
      <c r="M141" s="167" t="s">
        <v>84</v>
      </c>
      <c r="N141" s="169">
        <v>0.89785412863256819</v>
      </c>
      <c r="O141" s="167" t="s">
        <v>84</v>
      </c>
      <c r="P141" s="169">
        <v>0.5985694190883788</v>
      </c>
      <c r="Q141" s="167" t="s">
        <v>84</v>
      </c>
      <c r="R141" s="169">
        <v>0.5985694190883788</v>
      </c>
      <c r="S141" s="167" t="s">
        <v>84</v>
      </c>
      <c r="T141" s="169">
        <v>0.5985694190883788</v>
      </c>
      <c r="U141" s="167" t="s">
        <v>84</v>
      </c>
      <c r="V141" s="169">
        <v>0</v>
      </c>
      <c r="W141" s="167" t="s">
        <v>84</v>
      </c>
      <c r="X141" s="169">
        <v>1.197138838176758</v>
      </c>
      <c r="Y141" s="167" t="s">
        <v>84</v>
      </c>
      <c r="Z141" s="169">
        <v>1.1446886446886451</v>
      </c>
      <c r="AA141" s="167" t="s">
        <v>84</v>
      </c>
      <c r="AB141" s="169">
        <v>1.1446886446886451</v>
      </c>
      <c r="AC141" s="167" t="s">
        <v>84</v>
      </c>
      <c r="AD141" s="169">
        <v>0.28617216117216121</v>
      </c>
      <c r="AE141" s="167" t="s">
        <v>84</v>
      </c>
      <c r="AF141" s="169">
        <v>0.28617216117216121</v>
      </c>
      <c r="AG141" s="169"/>
      <c r="AH141" s="169">
        <v>0</v>
      </c>
      <c r="AI141" s="169"/>
      <c r="AJ141" s="169">
        <v>0</v>
      </c>
      <c r="AK141" s="169"/>
      <c r="AL141" s="169">
        <v>0</v>
      </c>
      <c r="AM141" s="169"/>
      <c r="AN141" s="169">
        <v>0</v>
      </c>
      <c r="AO141" s="169"/>
      <c r="AP141" s="169">
        <v>0</v>
      </c>
      <c r="AQ141" s="169"/>
      <c r="AR141" s="169">
        <v>0</v>
      </c>
      <c r="AS141" s="169"/>
      <c r="AT141" s="169">
        <v>0</v>
      </c>
      <c r="AU141" s="169"/>
      <c r="AV141" s="169">
        <v>0</v>
      </c>
      <c r="AW141" s="169"/>
      <c r="AX141" s="169">
        <v>0</v>
      </c>
      <c r="AY141" s="169"/>
      <c r="AZ141" s="169">
        <v>0</v>
      </c>
      <c r="BA141" s="169"/>
      <c r="BC141" s="24" t="str">
        <f t="shared" si="2"/>
        <v>WSXOUT5_05_E_PR24</v>
      </c>
    </row>
    <row r="142" spans="1:55">
      <c r="A142" s="5" t="s">
        <v>119</v>
      </c>
      <c r="B142" s="5" t="s">
        <v>93</v>
      </c>
      <c r="C142" s="5" t="s">
        <v>94</v>
      </c>
      <c r="D142" s="5" t="s">
        <v>83</v>
      </c>
      <c r="E142" s="5" t="s">
        <v>74</v>
      </c>
      <c r="F142" s="168">
        <v>56</v>
      </c>
      <c r="G142" s="167" t="s">
        <v>84</v>
      </c>
      <c r="H142" s="168">
        <v>61</v>
      </c>
      <c r="I142" s="167" t="s">
        <v>84</v>
      </c>
      <c r="J142" s="168">
        <v>77</v>
      </c>
      <c r="K142" s="167" t="s">
        <v>84</v>
      </c>
      <c r="L142" s="168">
        <v>73</v>
      </c>
      <c r="M142" s="167" t="s">
        <v>84</v>
      </c>
      <c r="N142" s="168">
        <v>80</v>
      </c>
      <c r="O142" s="167" t="s">
        <v>84</v>
      </c>
      <c r="P142" s="168">
        <v>73</v>
      </c>
      <c r="Q142" s="167" t="s">
        <v>84</v>
      </c>
      <c r="R142" s="168">
        <v>77</v>
      </c>
      <c r="S142" s="167" t="s">
        <v>84</v>
      </c>
      <c r="T142" s="168">
        <v>78</v>
      </c>
      <c r="U142" s="167" t="s">
        <v>84</v>
      </c>
      <c r="V142" s="168">
        <v>75</v>
      </c>
      <c r="W142" s="167" t="s">
        <v>84</v>
      </c>
      <c r="X142" s="168">
        <v>83</v>
      </c>
      <c r="Y142" s="167" t="s">
        <v>84</v>
      </c>
      <c r="Z142" s="168">
        <v>67</v>
      </c>
      <c r="AA142" s="167" t="s">
        <v>84</v>
      </c>
      <c r="AB142" s="168">
        <v>105</v>
      </c>
      <c r="AC142" s="167" t="s">
        <v>84</v>
      </c>
      <c r="AD142" s="168">
        <v>125</v>
      </c>
      <c r="AE142" s="167" t="s">
        <v>84</v>
      </c>
      <c r="AF142" s="168">
        <v>122</v>
      </c>
      <c r="AG142" s="168"/>
      <c r="AH142" s="168">
        <v>109</v>
      </c>
      <c r="AI142" s="168"/>
      <c r="AJ142" s="168">
        <v>94</v>
      </c>
      <c r="AK142" s="168"/>
      <c r="AL142" s="168">
        <v>79</v>
      </c>
      <c r="AM142" s="168"/>
      <c r="AN142" s="168">
        <v>63</v>
      </c>
      <c r="AO142" s="168"/>
      <c r="AP142" s="168">
        <v>48</v>
      </c>
      <c r="AQ142" s="168"/>
      <c r="AR142" s="168">
        <v>48</v>
      </c>
      <c r="AS142" s="168"/>
      <c r="AT142" s="168">
        <v>48</v>
      </c>
      <c r="AU142" s="168"/>
      <c r="AV142" s="168">
        <v>48</v>
      </c>
      <c r="AW142" s="168"/>
      <c r="AX142" s="168">
        <v>48</v>
      </c>
      <c r="AY142" s="168"/>
      <c r="AZ142" s="168">
        <v>48</v>
      </c>
      <c r="BA142" s="168"/>
      <c r="BC142" s="24" t="str">
        <f t="shared" si="2"/>
        <v>WSXOUT5_05_F_PR24</v>
      </c>
    </row>
    <row r="143" spans="1:55">
      <c r="A143" s="5" t="s">
        <v>119</v>
      </c>
      <c r="B143" s="5" t="s">
        <v>95</v>
      </c>
      <c r="C143" s="5" t="s">
        <v>96</v>
      </c>
      <c r="D143" s="5" t="s">
        <v>83</v>
      </c>
      <c r="E143" s="5" t="s">
        <v>74</v>
      </c>
      <c r="F143" s="169">
        <v>16.759943734474611</v>
      </c>
      <c r="G143" s="167" t="s">
        <v>84</v>
      </c>
      <c r="H143" s="169">
        <v>18.256367282195551</v>
      </c>
      <c r="I143" s="167" t="s">
        <v>84</v>
      </c>
      <c r="J143" s="169">
        <v>23.04492263490258</v>
      </c>
      <c r="K143" s="167" t="s">
        <v>84</v>
      </c>
      <c r="L143" s="169">
        <v>21.847783796725821</v>
      </c>
      <c r="M143" s="167" t="s">
        <v>84</v>
      </c>
      <c r="N143" s="169">
        <v>23.94277676353515</v>
      </c>
      <c r="O143" s="167" t="s">
        <v>84</v>
      </c>
      <c r="P143" s="169">
        <v>21.847783796725821</v>
      </c>
      <c r="Q143" s="167" t="s">
        <v>84</v>
      </c>
      <c r="R143" s="169">
        <v>23.04492263490258</v>
      </c>
      <c r="S143" s="167" t="s">
        <v>84</v>
      </c>
      <c r="T143" s="169">
        <v>23.344207344446769</v>
      </c>
      <c r="U143" s="167" t="s">
        <v>84</v>
      </c>
      <c r="V143" s="169">
        <v>22.446353215814199</v>
      </c>
      <c r="W143" s="167" t="s">
        <v>84</v>
      </c>
      <c r="X143" s="169">
        <v>24.84063089216772</v>
      </c>
      <c r="Y143" s="167" t="s">
        <v>84</v>
      </c>
      <c r="Z143" s="169">
        <v>19.173534798534799</v>
      </c>
      <c r="AA143" s="167" t="s">
        <v>84</v>
      </c>
      <c r="AB143" s="169">
        <v>30.04807692307692</v>
      </c>
      <c r="AC143" s="167" t="s">
        <v>84</v>
      </c>
      <c r="AD143" s="169">
        <v>35.771520146520153</v>
      </c>
      <c r="AE143" s="167" t="s">
        <v>84</v>
      </c>
      <c r="AF143" s="169">
        <v>34.913003663003657</v>
      </c>
      <c r="AG143" s="169"/>
      <c r="AH143" s="169">
        <v>31.192765567765569</v>
      </c>
      <c r="AI143" s="169"/>
      <c r="AJ143" s="169">
        <v>26.789785681714541</v>
      </c>
      <c r="AK143" s="169"/>
      <c r="AL143" s="169">
        <v>22.51481988144095</v>
      </c>
      <c r="AM143" s="169"/>
      <c r="AN143" s="169">
        <v>17.954856361149108</v>
      </c>
      <c r="AO143" s="169"/>
      <c r="AP143" s="169">
        <v>13.67989056087551</v>
      </c>
      <c r="AQ143" s="169"/>
      <c r="AR143" s="169">
        <v>13.67989056087551</v>
      </c>
      <c r="AS143" s="169"/>
      <c r="AT143" s="169">
        <v>13.606270295255969</v>
      </c>
      <c r="AU143" s="169"/>
      <c r="AV143" s="169">
        <v>13.606270295255969</v>
      </c>
      <c r="AW143" s="169"/>
      <c r="AX143" s="169">
        <v>13.606270295255969</v>
      </c>
      <c r="AY143" s="169"/>
      <c r="AZ143" s="169">
        <v>13.606270295255969</v>
      </c>
      <c r="BA143" s="169"/>
      <c r="BC143" s="24" t="str">
        <f t="shared" si="2"/>
        <v>WSXOUT5_05_G_PR24</v>
      </c>
    </row>
    <row r="144" spans="1:55">
      <c r="A144" s="5" t="s">
        <v>119</v>
      </c>
      <c r="B144" s="5" t="s">
        <v>97</v>
      </c>
      <c r="C144" s="5" t="s">
        <v>98</v>
      </c>
      <c r="D144" s="5" t="s">
        <v>83</v>
      </c>
      <c r="E144" s="5" t="s">
        <v>74</v>
      </c>
      <c r="F144" s="168">
        <v>34</v>
      </c>
      <c r="G144" s="167" t="s">
        <v>84</v>
      </c>
      <c r="H144" s="168">
        <v>41</v>
      </c>
      <c r="I144" s="167" t="s">
        <v>84</v>
      </c>
      <c r="J144" s="168">
        <v>54</v>
      </c>
      <c r="K144" s="167" t="s">
        <v>84</v>
      </c>
      <c r="L144" s="168">
        <v>52</v>
      </c>
      <c r="M144" s="167" t="s">
        <v>84</v>
      </c>
      <c r="N144" s="168">
        <v>36</v>
      </c>
      <c r="O144" s="167" t="s">
        <v>84</v>
      </c>
      <c r="P144" s="168">
        <v>39</v>
      </c>
      <c r="Q144" s="167" t="s">
        <v>84</v>
      </c>
      <c r="R144" s="168">
        <v>26</v>
      </c>
      <c r="S144" s="167" t="s">
        <v>84</v>
      </c>
      <c r="T144" s="168">
        <v>38</v>
      </c>
      <c r="U144" s="167" t="s">
        <v>84</v>
      </c>
      <c r="V144" s="168">
        <v>111</v>
      </c>
      <c r="W144" s="167" t="s">
        <v>84</v>
      </c>
      <c r="X144" s="168">
        <v>151</v>
      </c>
      <c r="Y144" s="167" t="s">
        <v>84</v>
      </c>
      <c r="Z144" s="168">
        <v>113</v>
      </c>
      <c r="AA144" s="167" t="s">
        <v>84</v>
      </c>
      <c r="AB144" s="168">
        <v>71</v>
      </c>
      <c r="AC144" s="167" t="s">
        <v>84</v>
      </c>
      <c r="AD144" s="168">
        <v>247</v>
      </c>
      <c r="AE144" s="167" t="s">
        <v>84</v>
      </c>
      <c r="AF144" s="168">
        <v>112</v>
      </c>
      <c r="AG144" s="168"/>
      <c r="AH144" s="168">
        <v>110</v>
      </c>
      <c r="AI144" s="168"/>
      <c r="AJ144" s="168">
        <v>109</v>
      </c>
      <c r="AK144" s="168"/>
      <c r="AL144" s="168">
        <v>107</v>
      </c>
      <c r="AM144" s="168"/>
      <c r="AN144" s="168">
        <v>106</v>
      </c>
      <c r="AO144" s="168"/>
      <c r="AP144" s="168">
        <v>105</v>
      </c>
      <c r="AQ144" s="168"/>
      <c r="AR144" s="168">
        <v>103</v>
      </c>
      <c r="AS144" s="168"/>
      <c r="AT144" s="168">
        <v>102</v>
      </c>
      <c r="AU144" s="168"/>
      <c r="AV144" s="168">
        <v>100</v>
      </c>
      <c r="AW144" s="168"/>
      <c r="AX144" s="168">
        <v>99</v>
      </c>
      <c r="AY144" s="168"/>
      <c r="AZ144" s="168">
        <v>98</v>
      </c>
      <c r="BA144" s="168"/>
      <c r="BC144" s="24" t="str">
        <f t="shared" si="2"/>
        <v>WSXOUT5_05_H_PR24</v>
      </c>
    </row>
    <row r="145" spans="1:55">
      <c r="A145" s="5" t="s">
        <v>119</v>
      </c>
      <c r="B145" s="5" t="s">
        <v>99</v>
      </c>
      <c r="C145" s="5" t="s">
        <v>100</v>
      </c>
      <c r="D145" s="5" t="s">
        <v>83</v>
      </c>
      <c r="E145" s="5" t="s">
        <v>74</v>
      </c>
      <c r="F145" s="169">
        <v>10.17568012450244</v>
      </c>
      <c r="G145" s="167" t="s">
        <v>84</v>
      </c>
      <c r="H145" s="169">
        <v>12.27067309131176</v>
      </c>
      <c r="I145" s="167" t="s">
        <v>84</v>
      </c>
      <c r="J145" s="169">
        <v>16.161374315386229</v>
      </c>
      <c r="K145" s="167" t="s">
        <v>84</v>
      </c>
      <c r="L145" s="169">
        <v>15.56280489629785</v>
      </c>
      <c r="M145" s="167" t="s">
        <v>84</v>
      </c>
      <c r="N145" s="169">
        <v>10.77424954359082</v>
      </c>
      <c r="O145" s="167" t="s">
        <v>84</v>
      </c>
      <c r="P145" s="169">
        <v>11.67210367222339</v>
      </c>
      <c r="Q145" s="167" t="s">
        <v>84</v>
      </c>
      <c r="R145" s="169">
        <v>7.7814024481489241</v>
      </c>
      <c r="S145" s="167" t="s">
        <v>84</v>
      </c>
      <c r="T145" s="169">
        <v>11.372818962679199</v>
      </c>
      <c r="U145" s="167" t="s">
        <v>84</v>
      </c>
      <c r="V145" s="169">
        <v>33.220602759405018</v>
      </c>
      <c r="W145" s="167" t="s">
        <v>84</v>
      </c>
      <c r="X145" s="169">
        <v>45.191991141172601</v>
      </c>
      <c r="Y145" s="167" t="s">
        <v>84</v>
      </c>
      <c r="Z145" s="169">
        <v>32.337454212454212</v>
      </c>
      <c r="AA145" s="167" t="s">
        <v>84</v>
      </c>
      <c r="AB145" s="169">
        <v>20.318223443223449</v>
      </c>
      <c r="AC145" s="167" t="s">
        <v>84</v>
      </c>
      <c r="AD145" s="169">
        <v>70.68452380952381</v>
      </c>
      <c r="AE145" s="167" t="s">
        <v>84</v>
      </c>
      <c r="AF145" s="169">
        <v>32.051282051282051</v>
      </c>
      <c r="AG145" s="169"/>
      <c r="AH145" s="169">
        <v>31.47893772893773</v>
      </c>
      <c r="AI145" s="169"/>
      <c r="AJ145" s="169">
        <v>31.064751481988139</v>
      </c>
      <c r="AK145" s="169"/>
      <c r="AL145" s="169">
        <v>30.494756041951661</v>
      </c>
      <c r="AM145" s="169"/>
      <c r="AN145" s="169">
        <v>30.209758321933421</v>
      </c>
      <c r="AO145" s="169"/>
      <c r="AP145" s="169">
        <v>29.924760601915189</v>
      </c>
      <c r="AQ145" s="169"/>
      <c r="AR145" s="169">
        <v>29.354765161878699</v>
      </c>
      <c r="AS145" s="169"/>
      <c r="AT145" s="169">
        <v>28.913324377418942</v>
      </c>
      <c r="AU145" s="169"/>
      <c r="AV145" s="169">
        <v>28.346396448449941</v>
      </c>
      <c r="AW145" s="169"/>
      <c r="AX145" s="169">
        <v>28.062932483965451</v>
      </c>
      <c r="AY145" s="169"/>
      <c r="AZ145" s="169">
        <v>27.77946851948094</v>
      </c>
      <c r="BA145" s="169"/>
      <c r="BC145" s="24" t="str">
        <f t="shared" si="2"/>
        <v>WSXOUT5_05_I_PR24</v>
      </c>
    </row>
    <row r="146" spans="1:55">
      <c r="A146" s="5" t="s">
        <v>119</v>
      </c>
      <c r="B146" s="5" t="s">
        <v>101</v>
      </c>
      <c r="C146" s="5" t="s">
        <v>102</v>
      </c>
      <c r="D146" s="5" t="s">
        <v>103</v>
      </c>
      <c r="E146" s="5" t="s">
        <v>74</v>
      </c>
      <c r="F146" s="167" t="s">
        <v>84</v>
      </c>
      <c r="G146" s="169">
        <v>17296.04</v>
      </c>
      <c r="H146" s="167" t="s">
        <v>84</v>
      </c>
      <c r="I146" s="169">
        <v>17561.830000000002</v>
      </c>
      <c r="J146" s="167" t="s">
        <v>84</v>
      </c>
      <c r="K146" s="169">
        <v>17585.169999999998</v>
      </c>
      <c r="L146" s="167" t="s">
        <v>84</v>
      </c>
      <c r="M146" s="169">
        <v>17640.47</v>
      </c>
      <c r="N146" s="167" t="s">
        <v>84</v>
      </c>
      <c r="O146" s="169">
        <v>17718.47</v>
      </c>
      <c r="P146" s="167" t="s">
        <v>84</v>
      </c>
      <c r="Q146" s="169">
        <v>17793.73</v>
      </c>
      <c r="R146" s="167" t="s">
        <v>84</v>
      </c>
      <c r="S146" s="169">
        <v>17952.490000000002</v>
      </c>
      <c r="T146" s="167" t="s">
        <v>84</v>
      </c>
      <c r="U146" s="169">
        <v>17836.23</v>
      </c>
      <c r="V146" s="167" t="s">
        <v>84</v>
      </c>
      <c r="W146" s="169">
        <v>17936.68</v>
      </c>
      <c r="X146" s="167" t="s">
        <v>84</v>
      </c>
      <c r="Y146" s="169">
        <v>17973.72</v>
      </c>
      <c r="Z146" s="167" t="s">
        <v>84</v>
      </c>
      <c r="AA146" s="169">
        <v>18031.900000000001</v>
      </c>
      <c r="AB146" s="169">
        <v>18096.293624910671</v>
      </c>
      <c r="AC146" s="169">
        <v>18097</v>
      </c>
      <c r="AD146" s="169">
        <v>18145.7818189717</v>
      </c>
      <c r="AE146" s="169">
        <v>18145.781818971696</v>
      </c>
      <c r="AF146" s="169">
        <v>18198.08850829416</v>
      </c>
      <c r="AG146" s="169"/>
      <c r="AH146" s="169">
        <v>18250.545975895289</v>
      </c>
      <c r="AI146" s="169"/>
      <c r="AJ146" s="169">
        <v>18303.154656405732</v>
      </c>
      <c r="AK146" s="169"/>
      <c r="AL146" s="169">
        <v>18355.914985708969</v>
      </c>
      <c r="AM146" s="169"/>
      <c r="AN146" s="169">
        <v>18408.827400944949</v>
      </c>
      <c r="AO146" s="169"/>
      <c r="AP146" s="169">
        <v>18461.892340513728</v>
      </c>
      <c r="AQ146" s="169"/>
      <c r="AR146" s="167" t="s">
        <v>84</v>
      </c>
      <c r="AS146" s="167"/>
      <c r="AT146" s="167" t="s">
        <v>84</v>
      </c>
      <c r="AU146" s="167"/>
      <c r="AV146" s="167" t="s">
        <v>84</v>
      </c>
      <c r="AW146" s="167"/>
      <c r="AX146" s="167" t="s">
        <v>84</v>
      </c>
      <c r="AY146" s="167"/>
      <c r="AZ146" s="167" t="s">
        <v>84</v>
      </c>
      <c r="BA146" s="167"/>
      <c r="BC146" s="24" t="str">
        <f t="shared" si="2"/>
        <v>WSXBN13535_21</v>
      </c>
    </row>
    <row r="147" spans="1:55">
      <c r="A147" s="5" t="s">
        <v>119</v>
      </c>
      <c r="B147" s="5" t="s">
        <v>104</v>
      </c>
      <c r="C147" s="5" t="s">
        <v>105</v>
      </c>
      <c r="D147" s="5" t="s">
        <v>103</v>
      </c>
      <c r="E147" s="5" t="s">
        <v>74</v>
      </c>
      <c r="F147" s="167" t="s">
        <v>84</v>
      </c>
      <c r="G147" s="168">
        <v>16992</v>
      </c>
      <c r="H147" s="167" t="s">
        <v>84</v>
      </c>
      <c r="I147" s="168">
        <v>16992</v>
      </c>
      <c r="J147" s="167" t="s">
        <v>84</v>
      </c>
      <c r="K147" s="168">
        <v>16992</v>
      </c>
      <c r="L147" s="167" t="s">
        <v>84</v>
      </c>
      <c r="M147" s="168">
        <v>16992</v>
      </c>
      <c r="N147" s="167" t="s">
        <v>84</v>
      </c>
      <c r="O147" s="168">
        <v>16992</v>
      </c>
      <c r="P147" s="167" t="s">
        <v>84</v>
      </c>
      <c r="Q147" s="168">
        <v>16992</v>
      </c>
      <c r="R147" s="167" t="s">
        <v>84</v>
      </c>
      <c r="S147" s="168">
        <v>16992</v>
      </c>
      <c r="T147" s="167" t="s">
        <v>84</v>
      </c>
      <c r="U147" s="168">
        <v>16992</v>
      </c>
      <c r="V147" s="167" t="s">
        <v>84</v>
      </c>
      <c r="W147" s="168">
        <v>16992</v>
      </c>
      <c r="X147" s="167" t="s">
        <v>84</v>
      </c>
      <c r="Y147" s="168">
        <v>16992</v>
      </c>
      <c r="Z147" s="167" t="s">
        <v>84</v>
      </c>
      <c r="AA147" s="168">
        <v>16992</v>
      </c>
      <c r="AB147" s="168">
        <v>16992</v>
      </c>
      <c r="AC147" s="168">
        <v>16992</v>
      </c>
      <c r="AD147" s="168">
        <v>16992</v>
      </c>
      <c r="AE147" s="168">
        <v>16992</v>
      </c>
      <c r="AF147" s="168">
        <v>16992</v>
      </c>
      <c r="AG147" s="168"/>
      <c r="AH147" s="168">
        <v>16992</v>
      </c>
      <c r="AI147" s="168"/>
      <c r="AJ147" s="168">
        <v>16992</v>
      </c>
      <c r="AK147" s="168"/>
      <c r="AL147" s="168">
        <v>16992</v>
      </c>
      <c r="AM147" s="168"/>
      <c r="AN147" s="168">
        <v>16992</v>
      </c>
      <c r="AO147" s="168"/>
      <c r="AP147" s="168">
        <v>16992</v>
      </c>
      <c r="AQ147" s="168"/>
      <c r="AR147" s="167" t="s">
        <v>84</v>
      </c>
      <c r="AS147" s="167"/>
      <c r="AT147" s="167" t="s">
        <v>84</v>
      </c>
      <c r="AU147" s="167"/>
      <c r="AV147" s="167" t="s">
        <v>84</v>
      </c>
      <c r="AW147" s="167"/>
      <c r="AX147" s="167" t="s">
        <v>84</v>
      </c>
      <c r="AY147" s="167"/>
      <c r="AZ147" s="167" t="s">
        <v>84</v>
      </c>
      <c r="BA147" s="167"/>
      <c r="BC147" s="24" t="str">
        <f t="shared" si="2"/>
        <v>WSXBN13528</v>
      </c>
    </row>
    <row r="148" spans="1:55">
      <c r="A148" s="5" t="s">
        <v>119</v>
      </c>
      <c r="B148" s="5" t="s">
        <v>106</v>
      </c>
      <c r="C148" s="5" t="s">
        <v>107</v>
      </c>
      <c r="D148" s="5" t="s">
        <v>83</v>
      </c>
      <c r="E148" s="5" t="s">
        <v>74</v>
      </c>
      <c r="F148" s="168">
        <v>58</v>
      </c>
      <c r="G148" s="167" t="s">
        <v>84</v>
      </c>
      <c r="H148" s="168">
        <v>61</v>
      </c>
      <c r="I148" s="167" t="s">
        <v>84</v>
      </c>
      <c r="J148" s="168">
        <v>83</v>
      </c>
      <c r="K148" s="167" t="s">
        <v>84</v>
      </c>
      <c r="L148" s="168">
        <v>76</v>
      </c>
      <c r="M148" s="167" t="s">
        <v>84</v>
      </c>
      <c r="N148" s="168">
        <v>83</v>
      </c>
      <c r="O148" s="167" t="s">
        <v>84</v>
      </c>
      <c r="P148" s="168">
        <v>75</v>
      </c>
      <c r="Q148" s="167" t="s">
        <v>84</v>
      </c>
      <c r="R148" s="168">
        <v>80</v>
      </c>
      <c r="S148" s="167" t="s">
        <v>84</v>
      </c>
      <c r="T148" s="168">
        <v>82</v>
      </c>
      <c r="U148" s="167" t="s">
        <v>84</v>
      </c>
      <c r="V148" s="168">
        <v>76</v>
      </c>
      <c r="W148" s="167" t="s">
        <v>84</v>
      </c>
      <c r="X148" s="168">
        <v>87</v>
      </c>
      <c r="Y148" s="167" t="s">
        <v>84</v>
      </c>
      <c r="Z148" s="168">
        <v>72</v>
      </c>
      <c r="AA148" s="167" t="s">
        <v>84</v>
      </c>
      <c r="AB148" s="168">
        <v>110</v>
      </c>
      <c r="AC148" s="167" t="s">
        <v>84</v>
      </c>
      <c r="AD148" s="168">
        <v>126</v>
      </c>
      <c r="AE148" s="167" t="s">
        <v>84</v>
      </c>
      <c r="AF148" s="168">
        <v>124</v>
      </c>
      <c r="AG148" s="168"/>
      <c r="AH148" s="168">
        <v>109</v>
      </c>
      <c r="AI148" s="168"/>
      <c r="AJ148" s="168">
        <v>94</v>
      </c>
      <c r="AK148" s="168"/>
      <c r="AL148" s="168">
        <v>79</v>
      </c>
      <c r="AM148" s="168"/>
      <c r="AN148" s="168">
        <v>63</v>
      </c>
      <c r="AO148" s="168"/>
      <c r="AP148" s="168">
        <v>48</v>
      </c>
      <c r="AQ148" s="168"/>
      <c r="AR148" s="168">
        <v>48</v>
      </c>
      <c r="AS148" s="168"/>
      <c r="AT148" s="168">
        <v>48</v>
      </c>
      <c r="AU148" s="168"/>
      <c r="AV148" s="168">
        <v>48</v>
      </c>
      <c r="AW148" s="168"/>
      <c r="AX148" s="168">
        <v>48</v>
      </c>
      <c r="AY148" s="168"/>
      <c r="AZ148" s="168">
        <v>48</v>
      </c>
      <c r="BA148" s="168"/>
      <c r="BC148" s="24" t="str">
        <f t="shared" si="2"/>
        <v>WSXC_OUT5_05_J_PR24_COMPANY</v>
      </c>
    </row>
    <row r="149" spans="1:55">
      <c r="A149" s="5" t="s">
        <v>119</v>
      </c>
      <c r="B149" s="5" t="s">
        <v>108</v>
      </c>
      <c r="C149" s="5" t="s">
        <v>109</v>
      </c>
      <c r="D149" s="5" t="s">
        <v>83</v>
      </c>
      <c r="E149" s="5" t="s">
        <v>74</v>
      </c>
      <c r="F149" s="168">
        <v>58</v>
      </c>
      <c r="G149" s="167" t="s">
        <v>84</v>
      </c>
      <c r="H149" s="168">
        <v>61</v>
      </c>
      <c r="I149" s="167" t="s">
        <v>84</v>
      </c>
      <c r="J149" s="168">
        <v>83</v>
      </c>
      <c r="K149" s="167" t="s">
        <v>84</v>
      </c>
      <c r="L149" s="168">
        <v>76</v>
      </c>
      <c r="M149" s="167" t="s">
        <v>84</v>
      </c>
      <c r="N149" s="168">
        <v>83</v>
      </c>
      <c r="O149" s="167" t="s">
        <v>84</v>
      </c>
      <c r="P149" s="168">
        <v>75</v>
      </c>
      <c r="Q149" s="167" t="s">
        <v>84</v>
      </c>
      <c r="R149" s="168">
        <v>80</v>
      </c>
      <c r="S149" s="167" t="s">
        <v>84</v>
      </c>
      <c r="T149" s="168">
        <v>82</v>
      </c>
      <c r="U149" s="167" t="s">
        <v>84</v>
      </c>
      <c r="V149" s="168">
        <v>76</v>
      </c>
      <c r="W149" s="167" t="s">
        <v>84</v>
      </c>
      <c r="X149" s="168">
        <v>87</v>
      </c>
      <c r="Y149" s="167" t="s">
        <v>84</v>
      </c>
      <c r="Z149" s="168">
        <v>72</v>
      </c>
      <c r="AA149" s="167" t="s">
        <v>84</v>
      </c>
      <c r="AB149" s="168">
        <v>110</v>
      </c>
      <c r="AC149" s="167" t="s">
        <v>84</v>
      </c>
      <c r="AD149" s="168">
        <v>126</v>
      </c>
      <c r="AE149" s="167" t="s">
        <v>84</v>
      </c>
      <c r="AF149" s="168">
        <v>124</v>
      </c>
      <c r="AG149" s="168"/>
      <c r="AH149" s="168">
        <v>109</v>
      </c>
      <c r="AI149" s="168"/>
      <c r="AJ149" s="168">
        <v>94</v>
      </c>
      <c r="AK149" s="168"/>
      <c r="AL149" s="168">
        <v>79</v>
      </c>
      <c r="AM149" s="168"/>
      <c r="AN149" s="168">
        <v>63</v>
      </c>
      <c r="AO149" s="168"/>
      <c r="AP149" s="168">
        <v>48</v>
      </c>
      <c r="AQ149" s="168"/>
      <c r="AR149" s="168">
        <v>48</v>
      </c>
      <c r="AS149" s="168"/>
      <c r="AT149" s="168">
        <v>48</v>
      </c>
      <c r="AU149" s="168"/>
      <c r="AV149" s="168">
        <v>48</v>
      </c>
      <c r="AW149" s="168"/>
      <c r="AX149" s="168">
        <v>48</v>
      </c>
      <c r="AY149" s="168"/>
      <c r="AZ149" s="168">
        <v>48</v>
      </c>
      <c r="BA149" s="168"/>
      <c r="BC149" s="24" t="str">
        <f t="shared" si="2"/>
        <v>WSXC_OUT5_05_J_PR24_OFWAT</v>
      </c>
    </row>
    <row r="150" spans="1:55">
      <c r="A150" s="5" t="s">
        <v>120</v>
      </c>
      <c r="B150" s="5" t="s">
        <v>81</v>
      </c>
      <c r="C150" s="5" t="s">
        <v>82</v>
      </c>
      <c r="D150" s="5" t="s">
        <v>83</v>
      </c>
      <c r="E150" s="5" t="s">
        <v>74</v>
      </c>
      <c r="F150" s="166">
        <v>55.566694076596633</v>
      </c>
      <c r="G150" s="167" t="s">
        <v>84</v>
      </c>
      <c r="H150" s="166">
        <v>48.6119637434659</v>
      </c>
      <c r="I150" s="167" t="s">
        <v>84</v>
      </c>
      <c r="J150" s="166">
        <v>45.881111088626731</v>
      </c>
      <c r="K150" s="167" t="s">
        <v>84</v>
      </c>
      <c r="L150" s="166">
        <v>34.53341490873899</v>
      </c>
      <c r="M150" s="167" t="s">
        <v>84</v>
      </c>
      <c r="N150" s="166">
        <v>41.97010202523996</v>
      </c>
      <c r="O150" s="167" t="s">
        <v>84</v>
      </c>
      <c r="P150" s="166">
        <v>45.759751932538187</v>
      </c>
      <c r="Q150" s="167" t="s">
        <v>84</v>
      </c>
      <c r="R150" s="166">
        <v>43.051814050815622</v>
      </c>
      <c r="S150" s="167" t="s">
        <v>84</v>
      </c>
      <c r="T150" s="166">
        <v>43.792215361565411</v>
      </c>
      <c r="U150" s="167" t="s">
        <v>84</v>
      </c>
      <c r="V150" s="166">
        <v>34.598107617318171</v>
      </c>
      <c r="W150" s="167" t="s">
        <v>84</v>
      </c>
      <c r="X150" s="166">
        <v>23.9174942119664</v>
      </c>
      <c r="Y150" s="167" t="s">
        <v>84</v>
      </c>
      <c r="Z150" s="166">
        <v>27.361613378489562</v>
      </c>
      <c r="AA150" s="167" t="s">
        <v>84</v>
      </c>
      <c r="AB150" s="166">
        <v>22.386774582400552</v>
      </c>
      <c r="AC150" s="167" t="s">
        <v>84</v>
      </c>
      <c r="AD150" s="166">
        <v>26.213573656315177</v>
      </c>
      <c r="AE150" s="167" t="s">
        <v>84</v>
      </c>
      <c r="AF150" s="166">
        <v>30.997072498708455</v>
      </c>
      <c r="AG150" s="166"/>
      <c r="AH150" s="166">
        <v>22.769454489792015</v>
      </c>
      <c r="AI150" s="166"/>
      <c r="AJ150" s="166">
        <v>20.368149544096092</v>
      </c>
      <c r="AK150" s="166"/>
      <c r="AL150" s="166">
        <v>18.464584166143187</v>
      </c>
      <c r="AM150" s="166"/>
      <c r="AN150" s="166">
        <v>15.799592637009118</v>
      </c>
      <c r="AO150" s="166"/>
      <c r="AP150" s="166">
        <v>13.515314183465632</v>
      </c>
      <c r="AQ150" s="166"/>
      <c r="AR150" s="166">
        <v>12.129712108864165</v>
      </c>
      <c r="AS150" s="166"/>
      <c r="AT150" s="166">
        <v>11.182078350359154</v>
      </c>
      <c r="AU150" s="166"/>
      <c r="AV150" s="166">
        <v>10.234444591854139</v>
      </c>
      <c r="AW150" s="166"/>
      <c r="AX150" s="166">
        <v>9.2868108333491275</v>
      </c>
      <c r="AY150" s="166"/>
      <c r="AZ150" s="166">
        <v>8.3391770748441143</v>
      </c>
      <c r="BA150" s="166"/>
      <c r="BC150" s="24" t="str">
        <f t="shared" si="2"/>
        <v>YKYOUT5_05_PR24</v>
      </c>
    </row>
    <row r="151" spans="1:55">
      <c r="A151" s="5" t="s">
        <v>120</v>
      </c>
      <c r="B151" s="5" t="s">
        <v>85</v>
      </c>
      <c r="C151" s="5" t="s">
        <v>86</v>
      </c>
      <c r="D151" s="5" t="s">
        <v>83</v>
      </c>
      <c r="E151" s="5" t="s">
        <v>74</v>
      </c>
      <c r="F151" s="168">
        <v>0</v>
      </c>
      <c r="G151" s="167" t="s">
        <v>84</v>
      </c>
      <c r="H151" s="168">
        <v>0</v>
      </c>
      <c r="I151" s="167" t="s">
        <v>84</v>
      </c>
      <c r="J151" s="168">
        <v>3</v>
      </c>
      <c r="K151" s="167" t="s">
        <v>84</v>
      </c>
      <c r="L151" s="168">
        <v>0</v>
      </c>
      <c r="M151" s="167" t="s">
        <v>84</v>
      </c>
      <c r="N151" s="168">
        <v>0</v>
      </c>
      <c r="O151" s="167" t="s">
        <v>84</v>
      </c>
      <c r="P151" s="168">
        <v>1</v>
      </c>
      <c r="Q151" s="167" t="s">
        <v>84</v>
      </c>
      <c r="R151" s="168">
        <v>1</v>
      </c>
      <c r="S151" s="167" t="s">
        <v>84</v>
      </c>
      <c r="T151" s="168">
        <v>3</v>
      </c>
      <c r="U151" s="167" t="s">
        <v>84</v>
      </c>
      <c r="V151" s="168">
        <v>0</v>
      </c>
      <c r="W151" s="167" t="s">
        <v>84</v>
      </c>
      <c r="X151" s="168">
        <v>0</v>
      </c>
      <c r="Y151" s="167" t="s">
        <v>84</v>
      </c>
      <c r="Z151" s="168">
        <v>0</v>
      </c>
      <c r="AA151" s="167" t="s">
        <v>84</v>
      </c>
      <c r="AB151" s="168">
        <v>0</v>
      </c>
      <c r="AC151" s="167" t="s">
        <v>84</v>
      </c>
      <c r="AD151" s="168">
        <v>1</v>
      </c>
      <c r="AE151" s="167" t="s">
        <v>84</v>
      </c>
      <c r="AF151" s="168">
        <v>0</v>
      </c>
      <c r="AG151" s="168"/>
      <c r="AH151" s="168">
        <v>0</v>
      </c>
      <c r="AI151" s="168"/>
      <c r="AJ151" s="168">
        <v>0</v>
      </c>
      <c r="AK151" s="168"/>
      <c r="AL151" s="168">
        <v>0</v>
      </c>
      <c r="AM151" s="168"/>
      <c r="AN151" s="168">
        <v>0</v>
      </c>
      <c r="AO151" s="168"/>
      <c r="AP151" s="168">
        <v>0</v>
      </c>
      <c r="AQ151" s="168"/>
      <c r="AR151" s="168">
        <v>0</v>
      </c>
      <c r="AS151" s="168"/>
      <c r="AT151" s="168">
        <v>0</v>
      </c>
      <c r="AU151" s="168"/>
      <c r="AV151" s="168">
        <v>0</v>
      </c>
      <c r="AW151" s="168"/>
      <c r="AX151" s="168">
        <v>0</v>
      </c>
      <c r="AY151" s="168"/>
      <c r="AZ151" s="168">
        <v>0</v>
      </c>
      <c r="BA151" s="168"/>
      <c r="BC151" s="24" t="str">
        <f t="shared" si="2"/>
        <v>YKYOUT5_05_B_PR24</v>
      </c>
    </row>
    <row r="152" spans="1:55">
      <c r="A152" s="5" t="s">
        <v>120</v>
      </c>
      <c r="B152" s="5" t="s">
        <v>87</v>
      </c>
      <c r="C152" s="5" t="s">
        <v>88</v>
      </c>
      <c r="D152" s="5" t="s">
        <v>83</v>
      </c>
      <c r="E152" s="5" t="s">
        <v>74</v>
      </c>
      <c r="F152" s="169">
        <v>0</v>
      </c>
      <c r="G152" s="167" t="s">
        <v>84</v>
      </c>
      <c r="H152" s="169">
        <v>0</v>
      </c>
      <c r="I152" s="167" t="s">
        <v>84</v>
      </c>
      <c r="J152" s="169">
        <v>0.57591352830912224</v>
      </c>
      <c r="K152" s="167" t="s">
        <v>84</v>
      </c>
      <c r="L152" s="169">
        <v>0</v>
      </c>
      <c r="M152" s="167" t="s">
        <v>84</v>
      </c>
      <c r="N152" s="169">
        <v>0</v>
      </c>
      <c r="O152" s="167" t="s">
        <v>84</v>
      </c>
      <c r="P152" s="169">
        <v>0.19146339720727279</v>
      </c>
      <c r="Q152" s="167" t="s">
        <v>84</v>
      </c>
      <c r="R152" s="169">
        <v>0.19134139578140269</v>
      </c>
      <c r="S152" s="167" t="s">
        <v>84</v>
      </c>
      <c r="T152" s="169">
        <v>0.57369714447465614</v>
      </c>
      <c r="U152" s="167" t="s">
        <v>84</v>
      </c>
      <c r="V152" s="169">
        <v>0</v>
      </c>
      <c r="W152" s="167" t="s">
        <v>84</v>
      </c>
      <c r="X152" s="169">
        <v>0</v>
      </c>
      <c r="Y152" s="167" t="s">
        <v>84</v>
      </c>
      <c r="Z152" s="169">
        <v>0</v>
      </c>
      <c r="AA152" s="167" t="s">
        <v>84</v>
      </c>
      <c r="AB152" s="169">
        <v>0</v>
      </c>
      <c r="AC152" s="167" t="s">
        <v>84</v>
      </c>
      <c r="AD152" s="169">
        <v>0.1913399536957312</v>
      </c>
      <c r="AE152" s="167" t="s">
        <v>84</v>
      </c>
      <c r="AF152" s="169">
        <v>0</v>
      </c>
      <c r="AG152" s="169"/>
      <c r="AH152" s="169">
        <v>0</v>
      </c>
      <c r="AI152" s="169"/>
      <c r="AJ152" s="169">
        <v>0</v>
      </c>
      <c r="AK152" s="169"/>
      <c r="AL152" s="169">
        <v>0</v>
      </c>
      <c r="AM152" s="169"/>
      <c r="AN152" s="169">
        <v>0</v>
      </c>
      <c r="AO152" s="169"/>
      <c r="AP152" s="169">
        <v>0</v>
      </c>
      <c r="AQ152" s="169"/>
      <c r="AR152" s="169">
        <v>0</v>
      </c>
      <c r="AS152" s="169"/>
      <c r="AT152" s="169">
        <v>0</v>
      </c>
      <c r="AU152" s="169"/>
      <c r="AV152" s="169">
        <v>0</v>
      </c>
      <c r="AW152" s="169"/>
      <c r="AX152" s="169">
        <v>0</v>
      </c>
      <c r="AY152" s="169"/>
      <c r="AZ152" s="169">
        <v>0</v>
      </c>
      <c r="BA152" s="169"/>
      <c r="BC152" s="24" t="str">
        <f t="shared" si="2"/>
        <v>YKYOUT5_05_C_PR24</v>
      </c>
    </row>
    <row r="153" spans="1:55">
      <c r="A153" s="5" t="s">
        <v>120</v>
      </c>
      <c r="B153" s="5" t="s">
        <v>89</v>
      </c>
      <c r="C153" s="5" t="s">
        <v>90</v>
      </c>
      <c r="D153" s="5" t="s">
        <v>83</v>
      </c>
      <c r="E153" s="5" t="s">
        <v>74</v>
      </c>
      <c r="F153" s="168">
        <v>13</v>
      </c>
      <c r="G153" s="167" t="s">
        <v>84</v>
      </c>
      <c r="H153" s="168">
        <v>5</v>
      </c>
      <c r="I153" s="167" t="s">
        <v>84</v>
      </c>
      <c r="J153" s="168">
        <v>7</v>
      </c>
      <c r="K153" s="167" t="s">
        <v>84</v>
      </c>
      <c r="L153" s="168">
        <v>4</v>
      </c>
      <c r="M153" s="167" t="s">
        <v>84</v>
      </c>
      <c r="N153" s="168">
        <v>5</v>
      </c>
      <c r="O153" s="167" t="s">
        <v>84</v>
      </c>
      <c r="P153" s="168">
        <v>4</v>
      </c>
      <c r="Q153" s="167" t="s">
        <v>84</v>
      </c>
      <c r="R153" s="168">
        <v>3</v>
      </c>
      <c r="S153" s="167" t="s">
        <v>84</v>
      </c>
      <c r="T153" s="168">
        <v>8</v>
      </c>
      <c r="U153" s="167" t="s">
        <v>84</v>
      </c>
      <c r="V153" s="168">
        <v>7</v>
      </c>
      <c r="W153" s="167" t="s">
        <v>84</v>
      </c>
      <c r="X153" s="168">
        <v>3</v>
      </c>
      <c r="Y153" s="167" t="s">
        <v>84</v>
      </c>
      <c r="Z153" s="168">
        <v>5</v>
      </c>
      <c r="AA153" s="167" t="s">
        <v>84</v>
      </c>
      <c r="AB153" s="168">
        <v>3</v>
      </c>
      <c r="AC153" s="167" t="s">
        <v>84</v>
      </c>
      <c r="AD153" s="168">
        <v>4</v>
      </c>
      <c r="AE153" s="167" t="s">
        <v>84</v>
      </c>
      <c r="AF153" s="168">
        <v>2</v>
      </c>
      <c r="AG153" s="168"/>
      <c r="AH153" s="168">
        <v>0</v>
      </c>
      <c r="AI153" s="168"/>
      <c r="AJ153" s="168">
        <v>0</v>
      </c>
      <c r="AK153" s="168"/>
      <c r="AL153" s="168">
        <v>0</v>
      </c>
      <c r="AM153" s="168"/>
      <c r="AN153" s="168">
        <v>0</v>
      </c>
      <c r="AO153" s="168"/>
      <c r="AP153" s="168">
        <v>0</v>
      </c>
      <c r="AQ153" s="168"/>
      <c r="AR153" s="168">
        <v>0</v>
      </c>
      <c r="AS153" s="168"/>
      <c r="AT153" s="168">
        <v>0</v>
      </c>
      <c r="AU153" s="168"/>
      <c r="AV153" s="168">
        <v>0</v>
      </c>
      <c r="AW153" s="168"/>
      <c r="AX153" s="168">
        <v>0</v>
      </c>
      <c r="AY153" s="168"/>
      <c r="AZ153" s="168">
        <v>0</v>
      </c>
      <c r="BA153" s="168"/>
      <c r="BC153" s="24" t="str">
        <f t="shared" si="2"/>
        <v>YKYOUT5_05_D_PR24</v>
      </c>
    </row>
    <row r="154" spans="1:55">
      <c r="A154" s="5" t="s">
        <v>120</v>
      </c>
      <c r="B154" s="5" t="s">
        <v>91</v>
      </c>
      <c r="C154" s="5" t="s">
        <v>92</v>
      </c>
      <c r="D154" s="5" t="s">
        <v>83</v>
      </c>
      <c r="E154" s="5" t="s">
        <v>74</v>
      </c>
      <c r="F154" s="169">
        <v>2.4995398719576341</v>
      </c>
      <c r="G154" s="167" t="s">
        <v>84</v>
      </c>
      <c r="H154" s="169">
        <v>0.96071074591829841</v>
      </c>
      <c r="I154" s="167" t="s">
        <v>84</v>
      </c>
      <c r="J154" s="169">
        <v>1.343798232721285</v>
      </c>
      <c r="K154" s="167" t="s">
        <v>84</v>
      </c>
      <c r="L154" s="169">
        <v>0.76740922019419966</v>
      </c>
      <c r="M154" s="167" t="s">
        <v>84</v>
      </c>
      <c r="N154" s="169">
        <v>0.95822150742556977</v>
      </c>
      <c r="O154" s="167" t="s">
        <v>84</v>
      </c>
      <c r="P154" s="169">
        <v>0.76585358882909105</v>
      </c>
      <c r="Q154" s="167" t="s">
        <v>84</v>
      </c>
      <c r="R154" s="169">
        <v>0.57402418734420824</v>
      </c>
      <c r="S154" s="167" t="s">
        <v>84</v>
      </c>
      <c r="T154" s="169">
        <v>1.529859051932416</v>
      </c>
      <c r="U154" s="167" t="s">
        <v>84</v>
      </c>
      <c r="V154" s="169">
        <v>1.3380483608907581</v>
      </c>
      <c r="W154" s="167" t="s">
        <v>84</v>
      </c>
      <c r="X154" s="169">
        <v>0.57401986108719361</v>
      </c>
      <c r="Y154" s="167" t="s">
        <v>84</v>
      </c>
      <c r="Z154" s="169">
        <v>0.95669976847865601</v>
      </c>
      <c r="AA154" s="167" t="s">
        <v>84</v>
      </c>
      <c r="AB154" s="169">
        <v>0.57401986108719361</v>
      </c>
      <c r="AC154" s="167" t="s">
        <v>84</v>
      </c>
      <c r="AD154" s="169">
        <v>0.76535981478292481</v>
      </c>
      <c r="AE154" s="167" t="s">
        <v>84</v>
      </c>
      <c r="AF154" s="169">
        <v>0.3826799073914624</v>
      </c>
      <c r="AG154" s="169"/>
      <c r="AH154" s="169">
        <v>0</v>
      </c>
      <c r="AI154" s="169"/>
      <c r="AJ154" s="169">
        <v>0</v>
      </c>
      <c r="AK154" s="169"/>
      <c r="AL154" s="169">
        <v>0</v>
      </c>
      <c r="AM154" s="169"/>
      <c r="AN154" s="169">
        <v>0</v>
      </c>
      <c r="AO154" s="169"/>
      <c r="AP154" s="169">
        <v>0</v>
      </c>
      <c r="AQ154" s="169"/>
      <c r="AR154" s="169">
        <v>0</v>
      </c>
      <c r="AS154" s="169"/>
      <c r="AT154" s="169">
        <v>0</v>
      </c>
      <c r="AU154" s="169"/>
      <c r="AV154" s="169">
        <v>0</v>
      </c>
      <c r="AW154" s="169"/>
      <c r="AX154" s="169">
        <v>0</v>
      </c>
      <c r="AY154" s="169"/>
      <c r="AZ154" s="169">
        <v>0</v>
      </c>
      <c r="BA154" s="169"/>
      <c r="BC154" s="24" t="str">
        <f t="shared" si="2"/>
        <v>YKYOUT5_05_E_PR24</v>
      </c>
    </row>
    <row r="155" spans="1:55">
      <c r="A155" s="5" t="s">
        <v>120</v>
      </c>
      <c r="B155" s="5" t="s">
        <v>93</v>
      </c>
      <c r="C155" s="5" t="s">
        <v>94</v>
      </c>
      <c r="D155" s="5" t="s">
        <v>83</v>
      </c>
      <c r="E155" s="5" t="s">
        <v>74</v>
      </c>
      <c r="F155" s="168">
        <v>276</v>
      </c>
      <c r="G155" s="167" t="s">
        <v>84</v>
      </c>
      <c r="H155" s="168">
        <v>248</v>
      </c>
      <c r="I155" s="167" t="s">
        <v>84</v>
      </c>
      <c r="J155" s="168">
        <v>229</v>
      </c>
      <c r="K155" s="167" t="s">
        <v>84</v>
      </c>
      <c r="L155" s="168">
        <v>176</v>
      </c>
      <c r="M155" s="167" t="s">
        <v>84</v>
      </c>
      <c r="N155" s="168">
        <v>214</v>
      </c>
      <c r="O155" s="167" t="s">
        <v>84</v>
      </c>
      <c r="P155" s="168">
        <v>234</v>
      </c>
      <c r="Q155" s="167" t="s">
        <v>84</v>
      </c>
      <c r="R155" s="168">
        <v>221</v>
      </c>
      <c r="S155" s="167" t="s">
        <v>84</v>
      </c>
      <c r="T155" s="168">
        <v>218</v>
      </c>
      <c r="U155" s="167" t="s">
        <v>84</v>
      </c>
      <c r="V155" s="168">
        <v>174</v>
      </c>
      <c r="W155" s="167" t="s">
        <v>84</v>
      </c>
      <c r="X155" s="168">
        <v>122</v>
      </c>
      <c r="Y155" s="167" t="s">
        <v>84</v>
      </c>
      <c r="Z155" s="168">
        <v>138</v>
      </c>
      <c r="AA155" s="167" t="s">
        <v>84</v>
      </c>
      <c r="AB155" s="168">
        <v>114</v>
      </c>
      <c r="AC155" s="167" t="s">
        <v>84</v>
      </c>
      <c r="AD155" s="168">
        <v>132</v>
      </c>
      <c r="AE155" s="167" t="s">
        <v>84</v>
      </c>
      <c r="AF155" s="168">
        <v>160</v>
      </c>
      <c r="AG155" s="168"/>
      <c r="AH155" s="168">
        <v>119</v>
      </c>
      <c r="AI155" s="168"/>
      <c r="AJ155" s="168">
        <v>107</v>
      </c>
      <c r="AK155" s="168"/>
      <c r="AL155" s="168">
        <v>97</v>
      </c>
      <c r="AM155" s="168"/>
      <c r="AN155" s="168">
        <v>83</v>
      </c>
      <c r="AO155" s="168"/>
      <c r="AP155" s="168">
        <v>71</v>
      </c>
      <c r="AQ155" s="168"/>
      <c r="AR155" s="168">
        <v>64</v>
      </c>
      <c r="AS155" s="168"/>
      <c r="AT155" s="168">
        <v>59</v>
      </c>
      <c r="AU155" s="168"/>
      <c r="AV155" s="168">
        <v>54</v>
      </c>
      <c r="AW155" s="168"/>
      <c r="AX155" s="168">
        <v>49</v>
      </c>
      <c r="AY155" s="168"/>
      <c r="AZ155" s="168">
        <v>44</v>
      </c>
      <c r="BA155" s="168"/>
      <c r="BC155" s="24" t="str">
        <f t="shared" si="2"/>
        <v>YKYOUT5_05_F_PR24</v>
      </c>
    </row>
    <row r="156" spans="1:55">
      <c r="A156" s="5" t="s">
        <v>120</v>
      </c>
      <c r="B156" s="5" t="s">
        <v>95</v>
      </c>
      <c r="C156" s="5" t="s">
        <v>96</v>
      </c>
      <c r="D156" s="5" t="s">
        <v>83</v>
      </c>
      <c r="E156" s="5" t="s">
        <v>74</v>
      </c>
      <c r="F156" s="169">
        <v>53.067154204639003</v>
      </c>
      <c r="G156" s="167" t="s">
        <v>84</v>
      </c>
      <c r="H156" s="169">
        <v>47.651252997547601</v>
      </c>
      <c r="I156" s="167" t="s">
        <v>84</v>
      </c>
      <c r="J156" s="169">
        <v>43.961399327596332</v>
      </c>
      <c r="K156" s="167" t="s">
        <v>84</v>
      </c>
      <c r="L156" s="169">
        <v>33.766005688544787</v>
      </c>
      <c r="M156" s="167" t="s">
        <v>84</v>
      </c>
      <c r="N156" s="169">
        <v>41.01188051781439</v>
      </c>
      <c r="O156" s="167" t="s">
        <v>84</v>
      </c>
      <c r="P156" s="169">
        <v>44.802434946501833</v>
      </c>
      <c r="Q156" s="167" t="s">
        <v>84</v>
      </c>
      <c r="R156" s="169">
        <v>42.286448467690008</v>
      </c>
      <c r="S156" s="167" t="s">
        <v>84</v>
      </c>
      <c r="T156" s="169">
        <v>41.688659165158342</v>
      </c>
      <c r="U156" s="167" t="s">
        <v>84</v>
      </c>
      <c r="V156" s="169">
        <v>33.260059256427411</v>
      </c>
      <c r="W156" s="167" t="s">
        <v>84</v>
      </c>
      <c r="X156" s="169">
        <v>23.343474350879209</v>
      </c>
      <c r="Y156" s="167" t="s">
        <v>84</v>
      </c>
      <c r="Z156" s="169">
        <v>26.404913610010901</v>
      </c>
      <c r="AA156" s="167" t="s">
        <v>84</v>
      </c>
      <c r="AB156" s="169">
        <v>21.812754721313361</v>
      </c>
      <c r="AC156" s="167" t="s">
        <v>84</v>
      </c>
      <c r="AD156" s="169">
        <v>25.25687388783652</v>
      </c>
      <c r="AE156" s="167" t="s">
        <v>84</v>
      </c>
      <c r="AF156" s="169">
        <v>30.614392591316989</v>
      </c>
      <c r="AG156" s="169"/>
      <c r="AH156" s="169">
        <v>22.769454489792011</v>
      </c>
      <c r="AI156" s="169"/>
      <c r="AJ156" s="169">
        <v>20.368149544096092</v>
      </c>
      <c r="AK156" s="169"/>
      <c r="AL156" s="169">
        <v>18.46458416614319</v>
      </c>
      <c r="AM156" s="169"/>
      <c r="AN156" s="169">
        <v>15.79959263700912</v>
      </c>
      <c r="AO156" s="169"/>
      <c r="AP156" s="169">
        <v>13.51531418346563</v>
      </c>
      <c r="AQ156" s="169"/>
      <c r="AR156" s="169">
        <v>12.129712108864171</v>
      </c>
      <c r="AS156" s="169"/>
      <c r="AT156" s="169">
        <v>11.18207835035915</v>
      </c>
      <c r="AU156" s="169"/>
      <c r="AV156" s="169">
        <v>10.234444591854141</v>
      </c>
      <c r="AW156" s="169"/>
      <c r="AX156" s="169">
        <v>9.2868108333491275</v>
      </c>
      <c r="AY156" s="169"/>
      <c r="AZ156" s="169">
        <v>8.3391770748441143</v>
      </c>
      <c r="BA156" s="169"/>
      <c r="BC156" s="24" t="str">
        <f t="shared" si="2"/>
        <v>YKYOUT5_05_G_PR24</v>
      </c>
    </row>
    <row r="157" spans="1:55">
      <c r="A157" s="5" t="s">
        <v>120</v>
      </c>
      <c r="B157" s="5" t="s">
        <v>97</v>
      </c>
      <c r="C157" s="5" t="s">
        <v>98</v>
      </c>
      <c r="D157" s="5" t="s">
        <v>83</v>
      </c>
      <c r="E157" s="5" t="s">
        <v>74</v>
      </c>
      <c r="F157" s="167" t="s">
        <v>84</v>
      </c>
      <c r="G157" s="167" t="s">
        <v>84</v>
      </c>
      <c r="H157" s="167" t="s">
        <v>84</v>
      </c>
      <c r="I157" s="167" t="s">
        <v>84</v>
      </c>
      <c r="J157" s="167" t="s">
        <v>84</v>
      </c>
      <c r="K157" s="167" t="s">
        <v>84</v>
      </c>
      <c r="L157" s="167" t="s">
        <v>84</v>
      </c>
      <c r="M157" s="167" t="s">
        <v>84</v>
      </c>
      <c r="N157" s="167" t="s">
        <v>84</v>
      </c>
      <c r="O157" s="167" t="s">
        <v>84</v>
      </c>
      <c r="P157" s="167" t="s">
        <v>84</v>
      </c>
      <c r="Q157" s="167" t="s">
        <v>84</v>
      </c>
      <c r="R157" s="168">
        <v>60</v>
      </c>
      <c r="S157" s="167" t="s">
        <v>84</v>
      </c>
      <c r="T157" s="168">
        <v>109</v>
      </c>
      <c r="U157" s="167" t="s">
        <v>84</v>
      </c>
      <c r="V157" s="168">
        <v>143</v>
      </c>
      <c r="W157" s="167" t="s">
        <v>84</v>
      </c>
      <c r="X157" s="168">
        <v>105</v>
      </c>
      <c r="Y157" s="167" t="s">
        <v>84</v>
      </c>
      <c r="Z157" s="168">
        <v>106</v>
      </c>
      <c r="AA157" s="167" t="s">
        <v>84</v>
      </c>
      <c r="AB157" s="168">
        <v>77</v>
      </c>
      <c r="AC157" s="167" t="s">
        <v>84</v>
      </c>
      <c r="AD157" s="168">
        <v>137</v>
      </c>
      <c r="AE157" s="167" t="s">
        <v>84</v>
      </c>
      <c r="AF157" s="168">
        <v>89.375305425356572</v>
      </c>
      <c r="AG157" s="168"/>
      <c r="AH157" s="168">
        <v>77.496000000000009</v>
      </c>
      <c r="AI157" s="168"/>
      <c r="AJ157" s="168">
        <v>65.622000000000014</v>
      </c>
      <c r="AK157" s="168"/>
      <c r="AL157" s="168">
        <v>53.748000000000012</v>
      </c>
      <c r="AM157" s="168"/>
      <c r="AN157" s="168">
        <v>41.874000000000009</v>
      </c>
      <c r="AO157" s="168"/>
      <c r="AP157" s="168">
        <v>30</v>
      </c>
      <c r="AQ157" s="168"/>
      <c r="AR157" s="168">
        <v>27.6252</v>
      </c>
      <c r="AS157" s="168"/>
      <c r="AT157" s="168">
        <v>25.250399999999999</v>
      </c>
      <c r="AU157" s="168"/>
      <c r="AV157" s="168">
        <v>22.875599999999999</v>
      </c>
      <c r="AW157" s="168"/>
      <c r="AX157" s="168">
        <v>20.500800000000002</v>
      </c>
      <c r="AY157" s="168"/>
      <c r="AZ157" s="168">
        <v>19</v>
      </c>
      <c r="BA157" s="168"/>
      <c r="BC157" s="24" t="str">
        <f t="shared" si="2"/>
        <v>YKYOUT5_05_H_PR24</v>
      </c>
    </row>
    <row r="158" spans="1:55">
      <c r="A158" s="5" t="s">
        <v>120</v>
      </c>
      <c r="B158" s="5" t="s">
        <v>99</v>
      </c>
      <c r="C158" s="5" t="s">
        <v>100</v>
      </c>
      <c r="D158" s="5" t="s">
        <v>83</v>
      </c>
      <c r="E158" s="5" t="s">
        <v>74</v>
      </c>
      <c r="F158" s="169">
        <v>0</v>
      </c>
      <c r="G158" s="167" t="s">
        <v>84</v>
      </c>
      <c r="H158" s="169">
        <v>0</v>
      </c>
      <c r="I158" s="167" t="s">
        <v>84</v>
      </c>
      <c r="J158" s="169">
        <v>0</v>
      </c>
      <c r="K158" s="167" t="s">
        <v>84</v>
      </c>
      <c r="L158" s="169">
        <v>0</v>
      </c>
      <c r="M158" s="167" t="s">
        <v>84</v>
      </c>
      <c r="N158" s="169">
        <v>0</v>
      </c>
      <c r="O158" s="167" t="s">
        <v>84</v>
      </c>
      <c r="P158" s="169">
        <v>0</v>
      </c>
      <c r="Q158" s="167" t="s">
        <v>84</v>
      </c>
      <c r="R158" s="169">
        <v>11.480483746884159</v>
      </c>
      <c r="S158" s="167" t="s">
        <v>84</v>
      </c>
      <c r="T158" s="169">
        <v>20.844329582579171</v>
      </c>
      <c r="U158" s="167" t="s">
        <v>84</v>
      </c>
      <c r="V158" s="169">
        <v>27.334416515339768</v>
      </c>
      <c r="W158" s="167" t="s">
        <v>84</v>
      </c>
      <c r="X158" s="169">
        <v>20.090695138051782</v>
      </c>
      <c r="Y158" s="167" t="s">
        <v>84</v>
      </c>
      <c r="Z158" s="169">
        <v>20.28203509174751</v>
      </c>
      <c r="AA158" s="167" t="s">
        <v>84</v>
      </c>
      <c r="AB158" s="169">
        <v>14.7331764345713</v>
      </c>
      <c r="AC158" s="167" t="s">
        <v>84</v>
      </c>
      <c r="AD158" s="169">
        <v>26.21357365631518</v>
      </c>
      <c r="AE158" s="167" t="s">
        <v>84</v>
      </c>
      <c r="AF158" s="169">
        <v>17.10106680162956</v>
      </c>
      <c r="AG158" s="169"/>
      <c r="AH158" s="169">
        <v>14.828081051604389</v>
      </c>
      <c r="AI158" s="169"/>
      <c r="AJ158" s="169">
        <v>12.491576723202559</v>
      </c>
      <c r="AK158" s="169"/>
      <c r="AL158" s="169">
        <v>10.23128319342128</v>
      </c>
      <c r="AM158" s="169"/>
      <c r="AN158" s="169">
        <v>7.9709896636400002</v>
      </c>
      <c r="AO158" s="169"/>
      <c r="AP158" s="169">
        <v>5.7106961338587174</v>
      </c>
      <c r="AQ158" s="169"/>
      <c r="AR158" s="169">
        <v>5.2357144210905373</v>
      </c>
      <c r="AS158" s="169"/>
      <c r="AT158" s="169">
        <v>4.7856262911509946</v>
      </c>
      <c r="AU158" s="169"/>
      <c r="AV158" s="169">
        <v>4.3355381612114554</v>
      </c>
      <c r="AW158" s="169"/>
      <c r="AX158" s="169">
        <v>3.885450031271914</v>
      </c>
      <c r="AY158" s="169"/>
      <c r="AZ158" s="169">
        <v>3.6010082823190501</v>
      </c>
      <c r="BA158" s="169"/>
      <c r="BC158" s="24" t="str">
        <f t="shared" si="2"/>
        <v>YKYOUT5_05_I_PR24</v>
      </c>
    </row>
    <row r="159" spans="1:55">
      <c r="A159" s="5" t="s">
        <v>120</v>
      </c>
      <c r="B159" s="5" t="s">
        <v>101</v>
      </c>
      <c r="C159" s="5" t="s">
        <v>102</v>
      </c>
      <c r="D159" s="5" t="s">
        <v>103</v>
      </c>
      <c r="E159" s="5" t="s">
        <v>74</v>
      </c>
      <c r="F159" s="167" t="s">
        <v>84</v>
      </c>
      <c r="G159" s="169">
        <v>30449.572425097602</v>
      </c>
      <c r="H159" s="167" t="s">
        <v>84</v>
      </c>
      <c r="I159" s="169">
        <v>30484.801426892798</v>
      </c>
      <c r="J159" s="167" t="s">
        <v>84</v>
      </c>
      <c r="K159" s="169">
        <v>30531.153489795201</v>
      </c>
      <c r="L159" s="167" t="s">
        <v>84</v>
      </c>
      <c r="M159" s="169">
        <v>30563.4289964325</v>
      </c>
      <c r="N159" s="167" t="s">
        <v>84</v>
      </c>
      <c r="O159" s="169">
        <v>30620.001818508299</v>
      </c>
      <c r="P159" s="167" t="s">
        <v>84</v>
      </c>
      <c r="Q159" s="169">
        <v>30669.304116934101</v>
      </c>
      <c r="R159" s="167" t="s">
        <v>84</v>
      </c>
      <c r="S159" s="169">
        <v>30704</v>
      </c>
      <c r="T159" s="167" t="s">
        <v>84</v>
      </c>
      <c r="U159" s="169">
        <v>30732.399027838099</v>
      </c>
      <c r="V159" s="167" t="s">
        <v>84</v>
      </c>
      <c r="W159" s="169">
        <v>30755</v>
      </c>
      <c r="X159" s="167" t="s">
        <v>84</v>
      </c>
      <c r="Y159" s="169">
        <v>30823</v>
      </c>
      <c r="Z159" s="167" t="s">
        <v>84</v>
      </c>
      <c r="AA159" s="169">
        <v>30871</v>
      </c>
      <c r="AB159" s="169">
        <v>30973</v>
      </c>
      <c r="AC159" s="169">
        <v>30973</v>
      </c>
      <c r="AD159" s="169">
        <v>31047</v>
      </c>
      <c r="AE159" s="169">
        <v>31047</v>
      </c>
      <c r="AF159" s="169">
        <v>31076.341250698661</v>
      </c>
      <c r="AG159" s="169"/>
      <c r="AH159" s="169">
        <v>31134.5692370707</v>
      </c>
      <c r="AI159" s="169"/>
      <c r="AJ159" s="169">
        <v>31192.797223442729</v>
      </c>
      <c r="AK159" s="169"/>
      <c r="AL159" s="169">
        <v>31251.025209814761</v>
      </c>
      <c r="AM159" s="169"/>
      <c r="AN159" s="169">
        <v>31309.25319618679</v>
      </c>
      <c r="AO159" s="169"/>
      <c r="AP159" s="169">
        <v>31367.481182558819</v>
      </c>
      <c r="AQ159" s="169"/>
      <c r="AR159" s="167" t="s">
        <v>84</v>
      </c>
      <c r="AS159" s="167"/>
      <c r="AT159" s="167" t="s">
        <v>84</v>
      </c>
      <c r="AU159" s="167"/>
      <c r="AV159" s="167" t="s">
        <v>84</v>
      </c>
      <c r="AW159" s="167"/>
      <c r="AX159" s="167" t="s">
        <v>84</v>
      </c>
      <c r="AY159" s="167"/>
      <c r="AZ159" s="167" t="s">
        <v>84</v>
      </c>
      <c r="BA159" s="167"/>
      <c r="BC159" s="24" t="str">
        <f t="shared" si="2"/>
        <v>YKYBN13535_21</v>
      </c>
    </row>
    <row r="160" spans="1:55">
      <c r="A160" s="5" t="s">
        <v>120</v>
      </c>
      <c r="B160" s="5" t="s">
        <v>104</v>
      </c>
      <c r="C160" s="5" t="s">
        <v>105</v>
      </c>
      <c r="D160" s="5" t="s">
        <v>103</v>
      </c>
      <c r="E160" s="5" t="s">
        <v>74</v>
      </c>
      <c r="F160" s="167" t="s">
        <v>84</v>
      </c>
      <c r="G160" s="168">
        <v>21560</v>
      </c>
      <c r="H160" s="167" t="s">
        <v>84</v>
      </c>
      <c r="I160" s="168">
        <v>21560</v>
      </c>
      <c r="J160" s="167" t="s">
        <v>84</v>
      </c>
      <c r="K160" s="168">
        <v>21560</v>
      </c>
      <c r="L160" s="167" t="s">
        <v>84</v>
      </c>
      <c r="M160" s="168">
        <v>21560</v>
      </c>
      <c r="N160" s="167" t="s">
        <v>84</v>
      </c>
      <c r="O160" s="168">
        <v>21560</v>
      </c>
      <c r="P160" s="167" t="s">
        <v>84</v>
      </c>
      <c r="Q160" s="168">
        <v>21560</v>
      </c>
      <c r="R160" s="167" t="s">
        <v>84</v>
      </c>
      <c r="S160" s="168">
        <v>21560</v>
      </c>
      <c r="T160" s="167" t="s">
        <v>84</v>
      </c>
      <c r="U160" s="168">
        <v>21560</v>
      </c>
      <c r="V160" s="167" t="s">
        <v>84</v>
      </c>
      <c r="W160" s="168">
        <v>21560</v>
      </c>
      <c r="X160" s="167" t="s">
        <v>84</v>
      </c>
      <c r="Y160" s="168">
        <v>21560</v>
      </c>
      <c r="Z160" s="167" t="s">
        <v>84</v>
      </c>
      <c r="AA160" s="168">
        <v>21560</v>
      </c>
      <c r="AB160" s="168">
        <v>21560</v>
      </c>
      <c r="AC160" s="168">
        <v>21560</v>
      </c>
      <c r="AD160" s="168">
        <v>21560</v>
      </c>
      <c r="AE160" s="168">
        <v>21560</v>
      </c>
      <c r="AF160" s="168">
        <v>21560</v>
      </c>
      <c r="AG160" s="168"/>
      <c r="AH160" s="168">
        <v>21560</v>
      </c>
      <c r="AI160" s="168"/>
      <c r="AJ160" s="168">
        <v>21560</v>
      </c>
      <c r="AK160" s="168"/>
      <c r="AL160" s="168">
        <v>21560</v>
      </c>
      <c r="AM160" s="168"/>
      <c r="AN160" s="168">
        <v>21560</v>
      </c>
      <c r="AO160" s="168"/>
      <c r="AP160" s="168">
        <v>21560</v>
      </c>
      <c r="AQ160" s="168"/>
      <c r="AR160" s="167" t="s">
        <v>84</v>
      </c>
      <c r="AS160" s="167"/>
      <c r="AT160" s="167" t="s">
        <v>84</v>
      </c>
      <c r="AU160" s="167"/>
      <c r="AV160" s="167" t="s">
        <v>84</v>
      </c>
      <c r="AW160" s="167"/>
      <c r="AX160" s="167" t="s">
        <v>84</v>
      </c>
      <c r="AY160" s="167"/>
      <c r="AZ160" s="167" t="s">
        <v>84</v>
      </c>
      <c r="BA160" s="167"/>
      <c r="BC160" s="24" t="str">
        <f t="shared" si="2"/>
        <v>YKYBN13528</v>
      </c>
    </row>
    <row r="161" spans="1:55">
      <c r="A161" s="5" t="s">
        <v>120</v>
      </c>
      <c r="B161" s="5" t="s">
        <v>106</v>
      </c>
      <c r="C161" s="5" t="s">
        <v>107</v>
      </c>
      <c r="D161" s="5" t="s">
        <v>83</v>
      </c>
      <c r="E161" s="5" t="s">
        <v>74</v>
      </c>
      <c r="F161" s="168">
        <v>289</v>
      </c>
      <c r="G161" s="167" t="s">
        <v>84</v>
      </c>
      <c r="H161" s="168">
        <v>253</v>
      </c>
      <c r="I161" s="167" t="s">
        <v>84</v>
      </c>
      <c r="J161" s="168">
        <v>239</v>
      </c>
      <c r="K161" s="167" t="s">
        <v>84</v>
      </c>
      <c r="L161" s="168">
        <v>180</v>
      </c>
      <c r="M161" s="167" t="s">
        <v>84</v>
      </c>
      <c r="N161" s="168">
        <v>219</v>
      </c>
      <c r="O161" s="167" t="s">
        <v>84</v>
      </c>
      <c r="P161" s="168">
        <v>239</v>
      </c>
      <c r="Q161" s="167" t="s">
        <v>84</v>
      </c>
      <c r="R161" s="168">
        <v>225</v>
      </c>
      <c r="S161" s="167" t="s">
        <v>84</v>
      </c>
      <c r="T161" s="168">
        <v>229</v>
      </c>
      <c r="U161" s="167" t="s">
        <v>84</v>
      </c>
      <c r="V161" s="168">
        <v>181</v>
      </c>
      <c r="W161" s="167" t="s">
        <v>84</v>
      </c>
      <c r="X161" s="168">
        <v>125</v>
      </c>
      <c r="Y161" s="167" t="s">
        <v>84</v>
      </c>
      <c r="Z161" s="168">
        <v>143</v>
      </c>
      <c r="AA161" s="167" t="s">
        <v>84</v>
      </c>
      <c r="AB161" s="168">
        <v>117</v>
      </c>
      <c r="AC161" s="167" t="s">
        <v>84</v>
      </c>
      <c r="AD161" s="168">
        <v>137</v>
      </c>
      <c r="AE161" s="167" t="s">
        <v>84</v>
      </c>
      <c r="AF161" s="168">
        <v>162</v>
      </c>
      <c r="AG161" s="168"/>
      <c r="AH161" s="168">
        <v>119</v>
      </c>
      <c r="AI161" s="168"/>
      <c r="AJ161" s="168">
        <v>107</v>
      </c>
      <c r="AK161" s="168"/>
      <c r="AL161" s="168">
        <v>97</v>
      </c>
      <c r="AM161" s="168"/>
      <c r="AN161" s="168">
        <v>83</v>
      </c>
      <c r="AO161" s="168"/>
      <c r="AP161" s="168">
        <v>71</v>
      </c>
      <c r="AQ161" s="168"/>
      <c r="AR161" s="168">
        <v>64</v>
      </c>
      <c r="AS161" s="168"/>
      <c r="AT161" s="168">
        <v>59</v>
      </c>
      <c r="AU161" s="168"/>
      <c r="AV161" s="168">
        <v>54</v>
      </c>
      <c r="AW161" s="168"/>
      <c r="AX161" s="168">
        <v>49</v>
      </c>
      <c r="AY161" s="168"/>
      <c r="AZ161" s="168">
        <v>44</v>
      </c>
      <c r="BA161" s="168"/>
      <c r="BC161" s="24" t="str">
        <f t="shared" si="2"/>
        <v>YKYC_OUT5_05_J_PR24_COMPANY</v>
      </c>
    </row>
    <row r="162" spans="1:55">
      <c r="A162" s="5" t="s">
        <v>120</v>
      </c>
      <c r="B162" s="5" t="s">
        <v>108</v>
      </c>
      <c r="C162" s="5" t="s">
        <v>109</v>
      </c>
      <c r="D162" s="5" t="s">
        <v>83</v>
      </c>
      <c r="E162" s="5" t="s">
        <v>74</v>
      </c>
      <c r="F162" s="168">
        <v>289</v>
      </c>
      <c r="G162" s="167" t="s">
        <v>84</v>
      </c>
      <c r="H162" s="168">
        <v>253</v>
      </c>
      <c r="I162" s="167" t="s">
        <v>84</v>
      </c>
      <c r="J162" s="168">
        <v>239</v>
      </c>
      <c r="K162" s="167" t="s">
        <v>84</v>
      </c>
      <c r="L162" s="168">
        <v>180</v>
      </c>
      <c r="M162" s="167" t="s">
        <v>84</v>
      </c>
      <c r="N162" s="168">
        <v>219</v>
      </c>
      <c r="O162" s="167" t="s">
        <v>84</v>
      </c>
      <c r="P162" s="168">
        <v>239</v>
      </c>
      <c r="Q162" s="167" t="s">
        <v>84</v>
      </c>
      <c r="R162" s="168">
        <v>225</v>
      </c>
      <c r="S162" s="167" t="s">
        <v>84</v>
      </c>
      <c r="T162" s="168">
        <v>229</v>
      </c>
      <c r="U162" s="167" t="s">
        <v>84</v>
      </c>
      <c r="V162" s="168">
        <v>181</v>
      </c>
      <c r="W162" s="167" t="s">
        <v>84</v>
      </c>
      <c r="X162" s="168">
        <v>125</v>
      </c>
      <c r="Y162" s="167" t="s">
        <v>84</v>
      </c>
      <c r="Z162" s="168">
        <v>143</v>
      </c>
      <c r="AA162" s="167" t="s">
        <v>84</v>
      </c>
      <c r="AB162" s="168">
        <v>117</v>
      </c>
      <c r="AC162" s="167" t="s">
        <v>84</v>
      </c>
      <c r="AD162" s="168">
        <v>137</v>
      </c>
      <c r="AE162" s="167" t="s">
        <v>84</v>
      </c>
      <c r="AF162" s="168">
        <v>162</v>
      </c>
      <c r="AG162" s="168"/>
      <c r="AH162" s="168">
        <v>119</v>
      </c>
      <c r="AI162" s="168"/>
      <c r="AJ162" s="168">
        <v>107</v>
      </c>
      <c r="AK162" s="168"/>
      <c r="AL162" s="168">
        <v>97</v>
      </c>
      <c r="AM162" s="168"/>
      <c r="AN162" s="168">
        <v>83</v>
      </c>
      <c r="AO162" s="168"/>
      <c r="AP162" s="168">
        <v>71</v>
      </c>
      <c r="AQ162" s="168"/>
      <c r="AR162" s="168">
        <v>64</v>
      </c>
      <c r="AS162" s="168"/>
      <c r="AT162" s="168">
        <v>59</v>
      </c>
      <c r="AU162" s="168"/>
      <c r="AV162" s="168">
        <v>54</v>
      </c>
      <c r="AW162" s="168"/>
      <c r="AX162" s="168">
        <v>49</v>
      </c>
      <c r="AY162" s="168"/>
      <c r="AZ162" s="168">
        <v>44</v>
      </c>
      <c r="BA162" s="168"/>
      <c r="BC162" s="24" t="str">
        <f t="shared" si="2"/>
        <v>YKYC_OUT5_05_J_PR24_OFWAT</v>
      </c>
    </row>
    <row r="164" spans="1:55">
      <c r="A164" s="8"/>
      <c r="B164" s="9" t="s">
        <v>18</v>
      </c>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row>
  </sheetData>
  <autoFilter ref="A6:BB162" xr:uid="{00000000-0001-0000-04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629B3-54C9-493F-AA54-97274DAD51B3}">
  <sheetPr>
    <tabColor theme="6" tint="0.79998168889431442"/>
  </sheetPr>
  <dimension ref="A1:AM176"/>
  <sheetViews>
    <sheetView showGridLines="0" zoomScale="80" zoomScaleNormal="80" workbookViewId="0">
      <pane xSplit="2" ySplit="4" topLeftCell="C141" activePane="bottomRight" state="frozen"/>
      <selection pane="bottomRight" sqref="A1:B1"/>
      <selection pane="bottomLeft"/>
      <selection pane="topRight"/>
    </sheetView>
  </sheetViews>
  <sheetFormatPr defaultRowHeight="14.25" zeroHeight="1"/>
  <cols>
    <col min="1" max="2" width="9.75" customWidth="1"/>
    <col min="3" max="3" width="18.375" customWidth="1"/>
    <col min="7" max="7" width="15" customWidth="1"/>
    <col min="8" max="8" width="28.125" customWidth="1"/>
    <col min="9" max="9" width="20.375" customWidth="1"/>
    <col min="10" max="10" width="16.25" customWidth="1"/>
    <col min="11" max="11" width="21.25" customWidth="1"/>
    <col min="12" max="12" width="20.375" customWidth="1"/>
    <col min="13" max="13" width="78.625" customWidth="1"/>
    <col min="14" max="15" width="20.375" customWidth="1"/>
    <col min="16" max="34" width="14.75" customWidth="1"/>
  </cols>
  <sheetData>
    <row r="1" spans="1:39" s="15" customFormat="1" ht="15">
      <c r="A1" s="217"/>
      <c r="B1" s="217"/>
      <c r="C1" s="44"/>
      <c r="D1" s="44"/>
      <c r="E1" s="44"/>
      <c r="F1" s="44"/>
      <c r="G1" s="45"/>
      <c r="H1" s="45"/>
      <c r="I1" s="45"/>
      <c r="J1" s="45"/>
      <c r="K1" s="45"/>
      <c r="L1" s="45"/>
      <c r="M1" s="45"/>
      <c r="N1" s="45"/>
      <c r="O1" s="45"/>
      <c r="P1" s="46"/>
      <c r="Q1" s="46"/>
      <c r="R1" s="46"/>
      <c r="S1" s="46"/>
      <c r="T1" s="46"/>
      <c r="U1" s="46"/>
      <c r="V1" s="46"/>
      <c r="W1" s="46"/>
      <c r="X1" s="46"/>
      <c r="Y1" s="46"/>
      <c r="Z1" s="46"/>
      <c r="AA1" s="46"/>
      <c r="AB1" s="46"/>
      <c r="AC1" s="46"/>
      <c r="AD1" s="46"/>
      <c r="AE1" s="46"/>
      <c r="AF1" s="46"/>
      <c r="AG1" s="46"/>
      <c r="AH1" s="46"/>
    </row>
    <row r="2" spans="1:39" s="15" customFormat="1" ht="34.9" customHeight="1">
      <c r="A2" s="13"/>
      <c r="B2" s="123" t="s">
        <v>121</v>
      </c>
      <c r="C2" s="124"/>
      <c r="D2" s="124"/>
      <c r="E2" s="124"/>
      <c r="F2" s="124"/>
      <c r="G2" s="124"/>
      <c r="H2" s="124"/>
      <c r="I2" s="124"/>
      <c r="J2" s="124"/>
      <c r="K2" s="124"/>
      <c r="L2" s="124"/>
      <c r="M2" s="124"/>
      <c r="N2" s="124"/>
      <c r="O2" s="124"/>
      <c r="P2" s="13"/>
      <c r="Q2" s="13"/>
      <c r="R2" s="13"/>
      <c r="S2" s="13"/>
      <c r="T2" s="13"/>
      <c r="U2" s="13"/>
      <c r="V2" s="13"/>
      <c r="W2" s="13"/>
      <c r="X2" s="13"/>
      <c r="Y2" s="13"/>
      <c r="Z2" s="13"/>
      <c r="AA2" s="13"/>
      <c r="AB2" s="13"/>
      <c r="AC2" s="13"/>
      <c r="AD2" s="13"/>
      <c r="AE2" s="13"/>
      <c r="AF2" s="13"/>
      <c r="AG2" s="13"/>
      <c r="AH2" s="13"/>
    </row>
    <row r="3" spans="1:39" s="5" customFormat="1" ht="15">
      <c r="A3" s="218"/>
      <c r="B3" s="218"/>
      <c r="C3" s="125"/>
      <c r="D3" s="125"/>
      <c r="E3" s="125"/>
      <c r="F3" s="125"/>
      <c r="G3" s="126"/>
      <c r="H3" s="126"/>
      <c r="I3" s="126"/>
      <c r="J3" s="126"/>
      <c r="K3" s="126"/>
      <c r="L3" s="126"/>
      <c r="M3" s="126"/>
      <c r="N3" s="126"/>
      <c r="O3" s="126"/>
      <c r="P3" s="2"/>
      <c r="Q3" s="2"/>
      <c r="R3" s="2"/>
      <c r="S3" s="2"/>
      <c r="T3" s="2"/>
      <c r="U3" s="2"/>
      <c r="V3" s="2"/>
      <c r="W3" s="2"/>
      <c r="X3" s="2"/>
      <c r="Y3" s="2"/>
      <c r="Z3" s="2"/>
      <c r="AA3" s="2"/>
      <c r="AB3" s="2"/>
      <c r="AC3" s="2"/>
      <c r="AD3" s="2"/>
      <c r="AE3" s="2"/>
      <c r="AF3" s="2"/>
      <c r="AG3" s="2"/>
      <c r="AH3" s="2"/>
    </row>
    <row r="4" spans="1:39" s="128" customFormat="1" ht="18.75">
      <c r="A4" s="49"/>
      <c r="B4" s="50" t="s">
        <v>122</v>
      </c>
      <c r="C4" s="50" t="s">
        <v>123</v>
      </c>
      <c r="D4" s="50" t="s">
        <v>124</v>
      </c>
      <c r="E4" s="50" t="s">
        <v>125</v>
      </c>
      <c r="F4" s="50" t="s">
        <v>126</v>
      </c>
      <c r="G4" s="51" t="s">
        <v>127</v>
      </c>
      <c r="H4" s="52" t="s">
        <v>128</v>
      </c>
      <c r="I4" s="52" t="s">
        <v>129</v>
      </c>
      <c r="J4" s="52" t="s">
        <v>130</v>
      </c>
      <c r="K4" s="52" t="s">
        <v>131</v>
      </c>
      <c r="L4" s="52" t="s">
        <v>132</v>
      </c>
      <c r="M4" s="52" t="s">
        <v>133</v>
      </c>
      <c r="N4" s="52" t="s">
        <v>134</v>
      </c>
      <c r="O4" s="52" t="s">
        <v>135</v>
      </c>
      <c r="P4" s="53" t="s">
        <v>26</v>
      </c>
      <c r="Q4" s="53" t="s">
        <v>27</v>
      </c>
      <c r="R4" s="53" t="s">
        <v>28</v>
      </c>
      <c r="S4" s="53" t="s">
        <v>29</v>
      </c>
      <c r="T4" s="53" t="s">
        <v>30</v>
      </c>
      <c r="U4" s="53" t="s">
        <v>31</v>
      </c>
      <c r="V4" s="53" t="s">
        <v>32</v>
      </c>
      <c r="W4" s="53" t="s">
        <v>33</v>
      </c>
      <c r="X4" s="53" t="s">
        <v>34</v>
      </c>
      <c r="Y4" s="53" t="s">
        <v>35</v>
      </c>
      <c r="Z4" s="53" t="s">
        <v>36</v>
      </c>
      <c r="AA4" s="53" t="s">
        <v>37</v>
      </c>
      <c r="AB4" s="53" t="s">
        <v>38</v>
      </c>
      <c r="AC4" s="54" t="s">
        <v>39</v>
      </c>
      <c r="AD4" s="54" t="s">
        <v>40</v>
      </c>
      <c r="AE4" s="54" t="s">
        <v>41</v>
      </c>
      <c r="AF4" s="54" t="s">
        <v>42</v>
      </c>
      <c r="AG4" s="54" t="s">
        <v>43</v>
      </c>
      <c r="AH4" s="54" t="s">
        <v>44</v>
      </c>
      <c r="AI4" s="127" t="s">
        <v>45</v>
      </c>
      <c r="AJ4" s="127" t="s">
        <v>46</v>
      </c>
      <c r="AK4" s="127" t="s">
        <v>47</v>
      </c>
      <c r="AL4" s="127" t="s">
        <v>48</v>
      </c>
      <c r="AM4" s="127" t="s">
        <v>49</v>
      </c>
    </row>
    <row r="5" spans="1:39" s="5" customFormat="1" ht="15">
      <c r="A5" s="1"/>
      <c r="B5" s="129" t="s">
        <v>80</v>
      </c>
      <c r="C5" s="19" t="str">
        <f>_xlfn.XLOOKUP($B5,FD_Lists!$B$4:$B$25,FD_Lists!C$4:C$25)</f>
        <v>Anglian Water</v>
      </c>
      <c r="D5" s="19" t="str">
        <f>_xlfn.XLOOKUP($B5,FD_Lists!$B$4:$B$25,FD_Lists!D$4:D$25)</f>
        <v>England</v>
      </c>
      <c r="E5" s="19" t="str">
        <f>_xlfn.XLOOKUP($B5,FD_Lists!$B$4:$B$25,FD_Lists!E$4:E$25)</f>
        <v>Company</v>
      </c>
      <c r="F5" s="19" t="str">
        <f>_xlfn.XLOOKUP($B5,FD_Lists!$B$4:$B$25,FD_Lists!F$4:F$25)</f>
        <v>WaSC</v>
      </c>
      <c r="G5" s="18" t="s">
        <v>136</v>
      </c>
      <c r="H5" s="135" t="s">
        <v>81</v>
      </c>
      <c r="I5" s="55" t="str">
        <f>B5&amp;H5</f>
        <v>ANHOUT5_05_PR24</v>
      </c>
      <c r="J5" s="55" t="s">
        <v>137</v>
      </c>
      <c r="K5" s="55" t="s">
        <v>138</v>
      </c>
      <c r="L5" s="55" t="s">
        <v>139</v>
      </c>
      <c r="M5" s="130" t="s">
        <v>140</v>
      </c>
      <c r="N5" s="55" t="s">
        <v>83</v>
      </c>
      <c r="O5" s="55">
        <v>2</v>
      </c>
      <c r="P5" s="57" cm="1">
        <f t="array" ref="P5">IFERROR(ROUND(INDEX(F_Inputs!$A$2:$BC$162, MATCH(F_Inputs_Formatted!$B5&amp;F_Inputs_Formatted!$H5, F_Inputs!$A$2:$A$162&amp;F_Inputs!$B$2:$B$162, 0), MATCH(F_Inputs_Formatted!P$4, F_Inputs!$A$2:$BC$2, 0)),$O5),"-")</f>
        <v>118.35</v>
      </c>
      <c r="Q5" s="57" cm="1">
        <f t="array" ref="Q5">IFERROR(ROUND(INDEX(F_Inputs!$A$2:$BC$162, MATCH(F_Inputs_Formatted!$B5&amp;F_Inputs_Formatted!$H5, F_Inputs!$A$2:$A$162&amp;F_Inputs!$B$2:$B$162, 0), MATCH(F_Inputs_Formatted!Q$4, F_Inputs!$A$2:$BC$2, 0)),$O5),"-")</f>
        <v>102.59</v>
      </c>
      <c r="R5" s="57" cm="1">
        <f t="array" ref="R5">IFERROR(ROUND(INDEX(F_Inputs!$A$2:$BC$162, MATCH(F_Inputs_Formatted!$B5&amp;F_Inputs_Formatted!$H5, F_Inputs!$A$2:$A$162&amp;F_Inputs!$B$2:$B$162, 0), MATCH(F_Inputs_Formatted!R$4, F_Inputs!$A$2:$BC$2, 0)),$O5),"-")</f>
        <v>91.16</v>
      </c>
      <c r="S5" s="57" cm="1">
        <f t="array" ref="S5">IFERROR(ROUND(INDEX(F_Inputs!$A$2:$BC$162, MATCH(F_Inputs_Formatted!$B5&amp;F_Inputs_Formatted!$H5, F_Inputs!$A$2:$A$162&amp;F_Inputs!$B$2:$B$162, 0), MATCH(F_Inputs_Formatted!S$4, F_Inputs!$A$2:$BC$2, 0)),$O5),"-")</f>
        <v>90.94</v>
      </c>
      <c r="T5" s="57" cm="1">
        <f t="array" ref="T5">IFERROR(ROUND(INDEX(F_Inputs!$A$2:$BC$162, MATCH(F_Inputs_Formatted!$B5&amp;F_Inputs_Formatted!$H5, F_Inputs!$A$2:$A$162&amp;F_Inputs!$B$2:$B$162, 0), MATCH(F_Inputs_Formatted!T$4, F_Inputs!$A$2:$BC$2, 0)),$O5),"-")</f>
        <v>35.869999999999997</v>
      </c>
      <c r="U5" s="57" cm="1">
        <f t="array" ref="U5">IFERROR(ROUND(INDEX(F_Inputs!$A$2:$BC$162, MATCH(F_Inputs_Formatted!$B5&amp;F_Inputs_Formatted!$H5, F_Inputs!$A$2:$A$162&amp;F_Inputs!$B$2:$B$162, 0), MATCH(F_Inputs_Formatted!U$4, F_Inputs!$A$2:$BC$2, 0)),$O5),"-")</f>
        <v>29.76</v>
      </c>
      <c r="V5" s="57" cm="1">
        <f t="array" ref="V5">IFERROR(ROUND(INDEX(F_Inputs!$A$2:$BC$162, MATCH(F_Inputs_Formatted!$B5&amp;F_Inputs_Formatted!$H5, F_Inputs!$A$2:$A$162&amp;F_Inputs!$B$2:$B$162, 0), MATCH(F_Inputs_Formatted!V$4, F_Inputs!$A$2:$BC$2, 0)),$O5),"-")</f>
        <v>30.02</v>
      </c>
      <c r="W5" s="57" cm="1">
        <f t="array" ref="W5">IFERROR(ROUND(INDEX(F_Inputs!$A$2:$BC$162, MATCH(F_Inputs_Formatted!$B5&amp;F_Inputs_Formatted!$H5, F_Inputs!$A$2:$A$162&amp;F_Inputs!$B$2:$B$162, 0), MATCH(F_Inputs_Formatted!W$4, F_Inputs!$A$2:$BC$2, 0)),$O5),"-")</f>
        <v>25.15</v>
      </c>
      <c r="X5" s="57" cm="1">
        <f t="array" ref="X5">IFERROR(ROUND(INDEX(F_Inputs!$A$2:$BC$162, MATCH(F_Inputs_Formatted!$B5&amp;F_Inputs_Formatted!$H5, F_Inputs!$A$2:$A$162&amp;F_Inputs!$B$2:$B$162, 0), MATCH(F_Inputs_Formatted!X$4, F_Inputs!$A$2:$BC$2, 0)),$O5),"-")</f>
        <v>35.020000000000003</v>
      </c>
      <c r="Y5" s="57" cm="1">
        <f t="array" ref="Y5">IFERROR(ROUND(INDEX(F_Inputs!$A$2:$BC$162, MATCH(F_Inputs_Formatted!$B5&amp;F_Inputs_Formatted!$H5, F_Inputs!$A$2:$A$162&amp;F_Inputs!$B$2:$B$162, 0), MATCH(F_Inputs_Formatted!Y$4, F_Inputs!$A$2:$BC$2, 0)),$O5),"-")</f>
        <v>27.65</v>
      </c>
      <c r="Z5" s="57" cm="1">
        <f t="array" ref="Z5">IFERROR(ROUND(INDEX(F_Inputs!$A$2:$BC$162, MATCH(F_Inputs_Formatted!$B5&amp;F_Inputs_Formatted!$H5, F_Inputs!$A$2:$A$162&amp;F_Inputs!$B$2:$B$162, 0), MATCH(F_Inputs_Formatted!Z$4, F_Inputs!$A$2:$BC$2, 0)),$O5),"-")</f>
        <v>33.75</v>
      </c>
      <c r="AA5" s="57" cm="1">
        <f t="array" ref="AA5">IFERROR(ROUND(INDEX(F_Inputs!$A$2:$BC$162, MATCH(F_Inputs_Formatted!$B5&amp;F_Inputs_Formatted!$H5, F_Inputs!$A$2:$A$162&amp;F_Inputs!$B$2:$B$162, 0), MATCH(F_Inputs_Formatted!AA$4, F_Inputs!$A$2:$BC$2, 0)),$O5),"-")</f>
        <v>33.36</v>
      </c>
      <c r="AB5" s="57" cm="1">
        <f t="array" ref="AB5">IFERROR(ROUND(INDEX(F_Inputs!$A$2:$BC$162, MATCH(F_Inputs_Formatted!$B5&amp;F_Inputs_Formatted!$H5, F_Inputs!$A$2:$A$162&amp;F_Inputs!$B$2:$B$162, 0), MATCH(F_Inputs_Formatted!AB$4, F_Inputs!$A$2:$BC$2, 0)),$O5),"-")</f>
        <v>40.159999999999997</v>
      </c>
      <c r="AC5" s="57" cm="1">
        <f t="array" ref="AC5">IFERROR(ROUND(INDEX(F_Inputs!$A$2:$BC$162, MATCH(F_Inputs_Formatted!$B5&amp;F_Inputs_Formatted!$H5, F_Inputs!$A$2:$A$162&amp;F_Inputs!$B$2:$B$162, 0), MATCH(F_Inputs_Formatted!AC$4, F_Inputs!$A$2:$BC$2, 0)),$O5),"-")</f>
        <v>40.159999999999997</v>
      </c>
      <c r="AD5" s="57" cm="1">
        <f t="array" ref="AD5">IFERROR(ROUND(INDEX(F_Inputs!$A$2:$BC$162, MATCH(F_Inputs_Formatted!$B5&amp;F_Inputs_Formatted!$H5, F_Inputs!$A$2:$A$162&amp;F_Inputs!$B$2:$B$162, 0), MATCH(F_Inputs_Formatted!AD$4, F_Inputs!$A$2:$BC$2, 0)),$O5),"-")</f>
        <v>26.52</v>
      </c>
      <c r="AE5" s="57" cm="1">
        <f t="array" ref="AE5">IFERROR(ROUND(INDEX(F_Inputs!$A$2:$BC$162, MATCH(F_Inputs_Formatted!$B5&amp;F_Inputs_Formatted!$H5, F_Inputs!$A$2:$A$162&amp;F_Inputs!$B$2:$B$162, 0), MATCH(F_Inputs_Formatted!AE$4, F_Inputs!$A$2:$BC$2, 0)),$O5),"-")</f>
        <v>24.27</v>
      </c>
      <c r="AF5" s="57" cm="1">
        <f t="array" ref="AF5">IFERROR(ROUND(INDEX(F_Inputs!$A$2:$BC$162, MATCH(F_Inputs_Formatted!$B5&amp;F_Inputs_Formatted!$H5, F_Inputs!$A$2:$A$162&amp;F_Inputs!$B$2:$B$162, 0), MATCH(F_Inputs_Formatted!AF$4, F_Inputs!$A$2:$BC$2, 0)),$O5),"-")</f>
        <v>22.02</v>
      </c>
      <c r="AG5" s="57" cm="1">
        <f t="array" ref="AG5">IFERROR(ROUND(INDEX(F_Inputs!$A$2:$BC$162, MATCH(F_Inputs_Formatted!$B5&amp;F_Inputs_Formatted!$H5, F_Inputs!$A$2:$A$162&amp;F_Inputs!$B$2:$B$162, 0), MATCH(F_Inputs_Formatted!AG$4, F_Inputs!$A$2:$BC$2, 0)),$O5),"-")</f>
        <v>19.760000000000002</v>
      </c>
      <c r="AH5" s="57" cm="1">
        <f t="array" ref="AH5">IFERROR(ROUND(INDEX(F_Inputs!$A$2:$BC$162, MATCH(F_Inputs_Formatted!$B5&amp;F_Inputs_Formatted!$H5, F_Inputs!$A$2:$A$162&amp;F_Inputs!$B$2:$B$162, 0), MATCH(F_Inputs_Formatted!AH$4, F_Inputs!$A$2:$BC$2, 0)),$O5),"-")</f>
        <v>16.38</v>
      </c>
      <c r="AI5" s="57" cm="1">
        <f t="array" ref="AI5">IFERROR(ROUND(INDEX(F_Inputs!$A$2:$BC$162, MATCH(F_Inputs_Formatted!$B5&amp;F_Inputs_Formatted!$H5, F_Inputs!$A$2:$A$162&amp;F_Inputs!$B$2:$B$162, 0), MATCH(F_Inputs_Formatted!AI$4, F_Inputs!$A$2:$BC$2, 0)),$O5),"-")</f>
        <v>16.05</v>
      </c>
      <c r="AJ5" s="57" cm="1">
        <f t="array" ref="AJ5">IFERROR(ROUND(INDEX(F_Inputs!$A$2:$BC$162, MATCH(F_Inputs_Formatted!$B5&amp;F_Inputs_Formatted!$H5, F_Inputs!$A$2:$A$162&amp;F_Inputs!$B$2:$B$162, 0), MATCH(F_Inputs_Formatted!AJ$4, F_Inputs!$A$2:$BC$2, 0)),$O5),"-")</f>
        <v>15.73</v>
      </c>
      <c r="AK5" s="57" cm="1">
        <f t="array" ref="AK5">IFERROR(ROUND(INDEX(F_Inputs!$A$2:$BC$162, MATCH(F_Inputs_Formatted!$B5&amp;F_Inputs_Formatted!$H5, F_Inputs!$A$2:$A$162&amp;F_Inputs!$B$2:$B$162, 0), MATCH(F_Inputs_Formatted!AK$4, F_Inputs!$A$2:$BC$2, 0)),$O5),"-")</f>
        <v>15.4</v>
      </c>
      <c r="AL5" s="57" cm="1">
        <f t="array" ref="AL5">IFERROR(ROUND(INDEX(F_Inputs!$A$2:$BC$162, MATCH(F_Inputs_Formatted!$B5&amp;F_Inputs_Formatted!$H5, F_Inputs!$A$2:$A$162&amp;F_Inputs!$B$2:$B$162, 0), MATCH(F_Inputs_Formatted!AL$4, F_Inputs!$A$2:$BC$2, 0)),$O5),"-")</f>
        <v>15.08</v>
      </c>
      <c r="AM5" s="57" cm="1">
        <f t="array" ref="AM5">IFERROR(ROUND(INDEX(F_Inputs!$A$2:$BC$162, MATCH(F_Inputs_Formatted!$B5&amp;F_Inputs_Formatted!$H5, F_Inputs!$A$2:$A$162&amp;F_Inputs!$B$2:$B$162, 0), MATCH(F_Inputs_Formatted!AM$4, F_Inputs!$A$2:$BC$2, 0)),$O5),"-")</f>
        <v>14.75</v>
      </c>
    </row>
    <row r="6" spans="1:39" s="5" customFormat="1" ht="15">
      <c r="A6" s="1"/>
      <c r="B6" s="19" t="s">
        <v>110</v>
      </c>
      <c r="C6" s="19" t="str">
        <f>_xlfn.XLOOKUP($B6,FD_Lists!$B$4:$B$25,FD_Lists!C$4:C$25)</f>
        <v>Dŵr Cymru</v>
      </c>
      <c r="D6" s="19" t="str">
        <f>_xlfn.XLOOKUP($B6,FD_Lists!$B$4:$B$25,FD_Lists!D$4:D$25)</f>
        <v>Wales</v>
      </c>
      <c r="E6" s="19" t="str">
        <f>_xlfn.XLOOKUP($B6,FD_Lists!$B$4:$B$25,FD_Lists!E$4:E$25)</f>
        <v>Company</v>
      </c>
      <c r="F6" s="19" t="str">
        <f>_xlfn.XLOOKUP($B6,FD_Lists!$B$4:$B$25,FD_Lists!F$4:F$25)</f>
        <v>WaSC</v>
      </c>
      <c r="G6" s="18" t="s">
        <v>136</v>
      </c>
      <c r="H6" s="135" t="s">
        <v>81</v>
      </c>
      <c r="I6" s="55" t="str">
        <f t="shared" ref="I6:I35" si="0">B6&amp;H6</f>
        <v>WSHOUT5_05_PR24</v>
      </c>
      <c r="J6" s="55" t="s">
        <v>137</v>
      </c>
      <c r="K6" s="55" t="s">
        <v>138</v>
      </c>
      <c r="L6" s="55" t="s">
        <v>139</v>
      </c>
      <c r="M6" s="130" t="s">
        <v>140</v>
      </c>
      <c r="N6" s="55" t="s">
        <v>83</v>
      </c>
      <c r="O6" s="55">
        <v>2</v>
      </c>
      <c r="P6" s="57" cm="1">
        <f t="array" ref="P6">IFERROR(ROUND(INDEX(F_Inputs!$A$2:$BC$162, MATCH(F_Inputs_Formatted!$B6&amp;F_Inputs_Formatted!$H6, F_Inputs!$A$2:$A$162&amp;F_Inputs!$B$2:$B$162, 0), MATCH(F_Inputs_Formatted!P$4, F_Inputs!$A$2:$BC$2, 0)),$O6),"-")</f>
        <v>65.930000000000007</v>
      </c>
      <c r="Q6" s="57" cm="1">
        <f t="array" ref="Q6">IFERROR(ROUND(INDEX(F_Inputs!$A$2:$BC$162, MATCH(F_Inputs_Formatted!$B6&amp;F_Inputs_Formatted!$H6, F_Inputs!$A$2:$A$162&amp;F_Inputs!$B$2:$B$162, 0), MATCH(F_Inputs_Formatted!Q$4, F_Inputs!$A$2:$BC$2, 0)),$O6),"-")</f>
        <v>57.93</v>
      </c>
      <c r="R6" s="57" cm="1">
        <f t="array" ref="R6">IFERROR(ROUND(INDEX(F_Inputs!$A$2:$BC$162, MATCH(F_Inputs_Formatted!$B6&amp;F_Inputs_Formatted!$H6, F_Inputs!$A$2:$A$162&amp;F_Inputs!$B$2:$B$162, 0), MATCH(F_Inputs_Formatted!R$4, F_Inputs!$A$2:$BC$2, 0)),$O6),"-")</f>
        <v>38.619999999999997</v>
      </c>
      <c r="S6" s="57" cm="1">
        <f t="array" ref="S6">IFERROR(ROUND(INDEX(F_Inputs!$A$2:$BC$162, MATCH(F_Inputs_Formatted!$B6&amp;F_Inputs_Formatted!$H6, F_Inputs!$A$2:$A$162&amp;F_Inputs!$B$2:$B$162, 0), MATCH(F_Inputs_Formatted!S$4, F_Inputs!$A$2:$BC$2, 0)),$O6),"-")</f>
        <v>32.83</v>
      </c>
      <c r="T6" s="57" cm="1">
        <f t="array" ref="T6">IFERROR(ROUND(INDEX(F_Inputs!$A$2:$BC$162, MATCH(F_Inputs_Formatted!$B6&amp;F_Inputs_Formatted!$H6, F_Inputs!$A$2:$A$162&amp;F_Inputs!$B$2:$B$162, 0), MATCH(F_Inputs_Formatted!T$4, F_Inputs!$A$2:$BC$2, 0)),$O6),"-")</f>
        <v>30.9</v>
      </c>
      <c r="U6" s="57" cm="1">
        <f t="array" ref="U6">IFERROR(ROUND(INDEX(F_Inputs!$A$2:$BC$162, MATCH(F_Inputs_Formatted!$B6&amp;F_Inputs_Formatted!$H6, F_Inputs!$A$2:$A$162&amp;F_Inputs!$B$2:$B$162, 0), MATCH(F_Inputs_Formatted!U$4, F_Inputs!$A$2:$BC$2, 0)),$O6),"-")</f>
        <v>29.52</v>
      </c>
      <c r="V6" s="57" cm="1">
        <f t="array" ref="V6">IFERROR(ROUND(INDEX(F_Inputs!$A$2:$BC$162, MATCH(F_Inputs_Formatted!$B6&amp;F_Inputs_Formatted!$H6, F_Inputs!$A$2:$A$162&amp;F_Inputs!$B$2:$B$162, 0), MATCH(F_Inputs_Formatted!V$4, F_Inputs!$A$2:$BC$2, 0)),$O6),"-")</f>
        <v>28.41</v>
      </c>
      <c r="W6" s="57" cm="1">
        <f t="array" ref="W6">IFERROR(ROUND(INDEX(F_Inputs!$A$2:$BC$162, MATCH(F_Inputs_Formatted!$B6&amp;F_Inputs_Formatted!$H6, F_Inputs!$A$2:$A$162&amp;F_Inputs!$B$2:$B$162, 0), MATCH(F_Inputs_Formatted!W$4, F_Inputs!$A$2:$BC$2, 0)),$O6),"-")</f>
        <v>28.14</v>
      </c>
      <c r="X6" s="57" cm="1">
        <f t="array" ref="X6">IFERROR(ROUND(INDEX(F_Inputs!$A$2:$BC$162, MATCH(F_Inputs_Formatted!$B6&amp;F_Inputs_Formatted!$H6, F_Inputs!$A$2:$A$162&amp;F_Inputs!$B$2:$B$162, 0), MATCH(F_Inputs_Formatted!X$4, F_Inputs!$A$2:$BC$2, 0)),$O6),"-")</f>
        <v>25.93</v>
      </c>
      <c r="Y6" s="57" cm="1">
        <f t="array" ref="Y6">IFERROR(ROUND(INDEX(F_Inputs!$A$2:$BC$162, MATCH(F_Inputs_Formatted!$B6&amp;F_Inputs_Formatted!$H6, F_Inputs!$A$2:$A$162&amp;F_Inputs!$B$2:$B$162, 0), MATCH(F_Inputs_Formatted!Y$4, F_Inputs!$A$2:$BC$2, 0)),$O6),"-")</f>
        <v>21.24</v>
      </c>
      <c r="Z6" s="57" cm="1">
        <f t="array" ref="Z6">IFERROR(ROUND(INDEX(F_Inputs!$A$2:$BC$162, MATCH(F_Inputs_Formatted!$B6&amp;F_Inputs_Formatted!$H6, F_Inputs!$A$2:$A$162&amp;F_Inputs!$B$2:$B$162, 0), MATCH(F_Inputs_Formatted!Z$4, F_Inputs!$A$2:$BC$2, 0)),$O6),"-")</f>
        <v>22.9</v>
      </c>
      <c r="AA6" s="57" cm="1">
        <f t="array" ref="AA6">IFERROR(ROUND(INDEX(F_Inputs!$A$2:$BC$162, MATCH(F_Inputs_Formatted!$B6&amp;F_Inputs_Formatted!$H6, F_Inputs!$A$2:$A$162&amp;F_Inputs!$B$2:$B$162, 0), MATCH(F_Inputs_Formatted!AA$4, F_Inputs!$A$2:$BC$2, 0)),$O6),"-")</f>
        <v>24.55</v>
      </c>
      <c r="AB6" s="57" cm="1">
        <f t="array" ref="AB6">IFERROR(ROUND(INDEX(F_Inputs!$A$2:$BC$162, MATCH(F_Inputs_Formatted!$B6&amp;F_Inputs_Formatted!$H6, F_Inputs!$A$2:$A$162&amp;F_Inputs!$B$2:$B$162, 0), MATCH(F_Inputs_Formatted!AB$4, F_Inputs!$A$2:$BC$2, 0)),$O6),"-")</f>
        <v>29.52</v>
      </c>
      <c r="AC6" s="57" cm="1">
        <f t="array" ref="AC6">IFERROR(ROUND(INDEX(F_Inputs!$A$2:$BC$162, MATCH(F_Inputs_Formatted!$B6&amp;F_Inputs_Formatted!$H6, F_Inputs!$A$2:$A$162&amp;F_Inputs!$B$2:$B$162, 0), MATCH(F_Inputs_Formatted!AC$4, F_Inputs!$A$2:$BC$2, 0)),$O6),"-")</f>
        <v>21.52</v>
      </c>
      <c r="AD6" s="57" cm="1">
        <f t="array" ref="AD6">IFERROR(ROUND(INDEX(F_Inputs!$A$2:$BC$162, MATCH(F_Inputs_Formatted!$B6&amp;F_Inputs_Formatted!$H6, F_Inputs!$A$2:$A$162&amp;F_Inputs!$B$2:$B$162, 0), MATCH(F_Inputs_Formatted!AD$4, F_Inputs!$A$2:$BC$2, 0)),$O6),"-")</f>
        <v>19.309999999999999</v>
      </c>
      <c r="AE6" s="57" cm="1">
        <f t="array" ref="AE6">IFERROR(ROUND(INDEX(F_Inputs!$A$2:$BC$162, MATCH(F_Inputs_Formatted!$B6&amp;F_Inputs_Formatted!$H6, F_Inputs!$A$2:$A$162&amp;F_Inputs!$B$2:$B$162, 0), MATCH(F_Inputs_Formatted!AE$4, F_Inputs!$A$2:$BC$2, 0)),$O6),"-")</f>
        <v>19.309999999999999</v>
      </c>
      <c r="AF6" s="57" cm="1">
        <f t="array" ref="AF6">IFERROR(ROUND(INDEX(F_Inputs!$A$2:$BC$162, MATCH(F_Inputs_Formatted!$B6&amp;F_Inputs_Formatted!$H6, F_Inputs!$A$2:$A$162&amp;F_Inputs!$B$2:$B$162, 0), MATCH(F_Inputs_Formatted!AF$4, F_Inputs!$A$2:$BC$2, 0)),$O6),"-")</f>
        <v>19.04</v>
      </c>
      <c r="AG6" s="57" cm="1">
        <f t="array" ref="AG6">IFERROR(ROUND(INDEX(F_Inputs!$A$2:$BC$162, MATCH(F_Inputs_Formatted!$B6&amp;F_Inputs_Formatted!$H6, F_Inputs!$A$2:$A$162&amp;F_Inputs!$B$2:$B$162, 0), MATCH(F_Inputs_Formatted!AG$4, F_Inputs!$A$2:$BC$2, 0)),$O6),"-")</f>
        <v>19.04</v>
      </c>
      <c r="AH6" s="57" cm="1">
        <f t="array" ref="AH6">IFERROR(ROUND(INDEX(F_Inputs!$A$2:$BC$162, MATCH(F_Inputs_Formatted!$B6&amp;F_Inputs_Formatted!$H6, F_Inputs!$A$2:$A$162&amp;F_Inputs!$B$2:$B$162, 0), MATCH(F_Inputs_Formatted!AH$4, F_Inputs!$A$2:$BC$2, 0)),$O6),"-")</f>
        <v>18.760000000000002</v>
      </c>
      <c r="AI6" s="57" cm="1">
        <f t="array" ref="AI6">IFERROR(ROUND(INDEX(F_Inputs!$A$2:$BC$162, MATCH(F_Inputs_Formatted!$B6&amp;F_Inputs_Formatted!$H6, F_Inputs!$A$2:$A$162&amp;F_Inputs!$B$2:$B$162, 0), MATCH(F_Inputs_Formatted!AI$4, F_Inputs!$A$2:$BC$2, 0)),$O6),"-")</f>
        <v>18.760000000000002</v>
      </c>
      <c r="AJ6" s="57" cm="1">
        <f t="array" ref="AJ6">IFERROR(ROUND(INDEX(F_Inputs!$A$2:$BC$162, MATCH(F_Inputs_Formatted!$B6&amp;F_Inputs_Formatted!$H6, F_Inputs!$A$2:$A$162&amp;F_Inputs!$B$2:$B$162, 0), MATCH(F_Inputs_Formatted!AJ$4, F_Inputs!$A$2:$BC$2, 0)),$O6),"-")</f>
        <v>18.760000000000002</v>
      </c>
      <c r="AK6" s="57" cm="1">
        <f t="array" ref="AK6">IFERROR(ROUND(INDEX(F_Inputs!$A$2:$BC$162, MATCH(F_Inputs_Formatted!$B6&amp;F_Inputs_Formatted!$H6, F_Inputs!$A$2:$A$162&amp;F_Inputs!$B$2:$B$162, 0), MATCH(F_Inputs_Formatted!AK$4, F_Inputs!$A$2:$BC$2, 0)),$O6),"-")</f>
        <v>18.760000000000002</v>
      </c>
      <c r="AL6" s="57" cm="1">
        <f t="array" ref="AL6">IFERROR(ROUND(INDEX(F_Inputs!$A$2:$BC$162, MATCH(F_Inputs_Formatted!$B6&amp;F_Inputs_Formatted!$H6, F_Inputs!$A$2:$A$162&amp;F_Inputs!$B$2:$B$162, 0), MATCH(F_Inputs_Formatted!AL$4, F_Inputs!$A$2:$BC$2, 0)),$O6),"-")</f>
        <v>18.760000000000002</v>
      </c>
      <c r="AM6" s="57" cm="1">
        <f t="array" ref="AM6">IFERROR(ROUND(INDEX(F_Inputs!$A$2:$BC$162, MATCH(F_Inputs_Formatted!$B6&amp;F_Inputs_Formatted!$H6, F_Inputs!$A$2:$A$162&amp;F_Inputs!$B$2:$B$162, 0), MATCH(F_Inputs_Formatted!AM$4, F_Inputs!$A$2:$BC$2, 0)),$O6),"-")</f>
        <v>18.760000000000002</v>
      </c>
    </row>
    <row r="7" spans="1:39" s="5" customFormat="1" ht="15">
      <c r="A7" s="1"/>
      <c r="B7" s="19" t="s">
        <v>111</v>
      </c>
      <c r="C7" s="19" t="str">
        <f>_xlfn.XLOOKUP($B7,FD_Lists!$B$4:$B$25,FD_Lists!C$4:C$25)</f>
        <v>Hafren Dyfrdwy</v>
      </c>
      <c r="D7" s="19" t="str">
        <f>_xlfn.XLOOKUP($B7,FD_Lists!$B$4:$B$25,FD_Lists!D$4:D$25)</f>
        <v>Wales</v>
      </c>
      <c r="E7" s="19" t="str">
        <f>_xlfn.XLOOKUP($B7,FD_Lists!$B$4:$B$25,FD_Lists!E$4:E$25)</f>
        <v>Company</v>
      </c>
      <c r="F7" s="19" t="str">
        <f>_xlfn.XLOOKUP($B7,FD_Lists!$B$4:$B$25,FD_Lists!F$4:F$25)</f>
        <v>WaSC</v>
      </c>
      <c r="G7" s="18" t="s">
        <v>136</v>
      </c>
      <c r="H7" s="135" t="s">
        <v>81</v>
      </c>
      <c r="I7" s="55" t="str">
        <f t="shared" si="0"/>
        <v>HDDOUT5_05_PR24</v>
      </c>
      <c r="J7" s="55" t="s">
        <v>137</v>
      </c>
      <c r="K7" s="55" t="s">
        <v>138</v>
      </c>
      <c r="L7" s="55" t="s">
        <v>139</v>
      </c>
      <c r="M7" s="130" t="s">
        <v>140</v>
      </c>
      <c r="N7" s="55" t="s">
        <v>83</v>
      </c>
      <c r="O7" s="55">
        <v>2</v>
      </c>
      <c r="P7" s="57" cm="1">
        <f t="array" ref="P7">IFERROR(ROUND(INDEX(F_Inputs!$A$2:$BC$162, MATCH(F_Inputs_Formatted!$B7&amp;F_Inputs_Formatted!$H7, F_Inputs!$A$2:$A$162&amp;F_Inputs!$B$2:$B$162, 0), MATCH(F_Inputs_Formatted!P$4, F_Inputs!$A$2:$BC$2, 0)),$O7),"-")</f>
        <v>239.04</v>
      </c>
      <c r="Q7" s="57" cm="1">
        <f t="array" ref="Q7">IFERROR(ROUND(INDEX(F_Inputs!$A$2:$BC$162, MATCH(F_Inputs_Formatted!$B7&amp;F_Inputs_Formatted!$H7, F_Inputs!$A$2:$A$162&amp;F_Inputs!$B$2:$B$162, 0), MATCH(F_Inputs_Formatted!Q$4, F_Inputs!$A$2:$BC$2, 0)),$O7),"-")</f>
        <v>59.76</v>
      </c>
      <c r="R7" s="57" cm="1">
        <f t="array" ref="R7">IFERROR(ROUND(INDEX(F_Inputs!$A$2:$BC$162, MATCH(F_Inputs_Formatted!$B7&amp;F_Inputs_Formatted!$H7, F_Inputs!$A$2:$A$162&amp;F_Inputs!$B$2:$B$162, 0), MATCH(F_Inputs_Formatted!R$4, F_Inputs!$A$2:$BC$2, 0)),$O7),"-")</f>
        <v>159.36000000000001</v>
      </c>
      <c r="S7" s="57" cm="1">
        <f t="array" ref="S7">IFERROR(ROUND(INDEX(F_Inputs!$A$2:$BC$162, MATCH(F_Inputs_Formatted!$B7&amp;F_Inputs_Formatted!$H7, F_Inputs!$A$2:$A$162&amp;F_Inputs!$B$2:$B$162, 0), MATCH(F_Inputs_Formatted!S$4, F_Inputs!$A$2:$BC$2, 0)),$O7),"-")</f>
        <v>318.73</v>
      </c>
      <c r="T7" s="57" cm="1">
        <f t="array" ref="T7">IFERROR(ROUND(INDEX(F_Inputs!$A$2:$BC$162, MATCH(F_Inputs_Formatted!$B7&amp;F_Inputs_Formatted!$H7, F_Inputs!$A$2:$A$162&amp;F_Inputs!$B$2:$B$162, 0), MATCH(F_Inputs_Formatted!T$4, F_Inputs!$A$2:$BC$2, 0)),$O7),"-")</f>
        <v>179.28</v>
      </c>
      <c r="U7" s="57" cm="1">
        <f t="array" ref="U7">IFERROR(ROUND(INDEX(F_Inputs!$A$2:$BC$162, MATCH(F_Inputs_Formatted!$B7&amp;F_Inputs_Formatted!$H7, F_Inputs!$A$2:$A$162&amp;F_Inputs!$B$2:$B$162, 0), MATCH(F_Inputs_Formatted!U$4, F_Inputs!$A$2:$BC$2, 0)),$O7),"-")</f>
        <v>159.36000000000001</v>
      </c>
      <c r="V7" s="57" cm="1">
        <f t="array" ref="V7">IFERROR(ROUND(INDEX(F_Inputs!$A$2:$BC$162, MATCH(F_Inputs_Formatted!$B7&amp;F_Inputs_Formatted!$H7, F_Inputs!$A$2:$A$162&amp;F_Inputs!$B$2:$B$162, 0), MATCH(F_Inputs_Formatted!V$4, F_Inputs!$A$2:$BC$2, 0)),$O7),"-")</f>
        <v>119.52</v>
      </c>
      <c r="W7" s="57" cm="1">
        <f t="array" ref="W7">IFERROR(ROUND(INDEX(F_Inputs!$A$2:$BC$162, MATCH(F_Inputs_Formatted!$B7&amp;F_Inputs_Formatted!$H7, F_Inputs!$A$2:$A$162&amp;F_Inputs!$B$2:$B$162, 0), MATCH(F_Inputs_Formatted!W$4, F_Inputs!$A$2:$BC$2, 0)),$O7),"-")</f>
        <v>79.680000000000007</v>
      </c>
      <c r="X7" s="57" cm="1">
        <f t="array" ref="X7">IFERROR(ROUND(INDEX(F_Inputs!$A$2:$BC$162, MATCH(F_Inputs_Formatted!$B7&amp;F_Inputs_Formatted!$H7, F_Inputs!$A$2:$A$162&amp;F_Inputs!$B$2:$B$162, 0), MATCH(F_Inputs_Formatted!X$4, F_Inputs!$A$2:$BC$2, 0)),$O7),"-")</f>
        <v>39.840000000000003</v>
      </c>
      <c r="Y7" s="57" cm="1">
        <f t="array" ref="Y7">IFERROR(ROUND(INDEX(F_Inputs!$A$2:$BC$162, MATCH(F_Inputs_Formatted!$B7&amp;F_Inputs_Formatted!$H7, F_Inputs!$A$2:$A$162&amp;F_Inputs!$B$2:$B$162, 0), MATCH(F_Inputs_Formatted!Y$4, F_Inputs!$A$2:$BC$2, 0)),$O7),"-")</f>
        <v>99.6</v>
      </c>
      <c r="Z7" s="57" cm="1">
        <f t="array" ref="Z7">IFERROR(ROUND(INDEX(F_Inputs!$A$2:$BC$162, MATCH(F_Inputs_Formatted!$B7&amp;F_Inputs_Formatted!$H7, F_Inputs!$A$2:$A$162&amp;F_Inputs!$B$2:$B$162, 0), MATCH(F_Inputs_Formatted!Z$4, F_Inputs!$A$2:$BC$2, 0)),$O7),"-")</f>
        <v>39.840000000000003</v>
      </c>
      <c r="AA7" s="57" cm="1">
        <f t="array" ref="AA7">IFERROR(ROUND(INDEX(F_Inputs!$A$2:$BC$162, MATCH(F_Inputs_Formatted!$B7&amp;F_Inputs_Formatted!$H7, F_Inputs!$A$2:$A$162&amp;F_Inputs!$B$2:$B$162, 0), MATCH(F_Inputs_Formatted!AA$4, F_Inputs!$A$2:$BC$2, 0)),$O7),"-")</f>
        <v>39.840000000000003</v>
      </c>
      <c r="AB7" s="57" cm="1">
        <f t="array" ref="AB7">IFERROR(ROUND(INDEX(F_Inputs!$A$2:$BC$162, MATCH(F_Inputs_Formatted!$B7&amp;F_Inputs_Formatted!$H7, F_Inputs!$A$2:$A$162&amp;F_Inputs!$B$2:$B$162, 0), MATCH(F_Inputs_Formatted!AB$4, F_Inputs!$A$2:$BC$2, 0)),$O7),"-")</f>
        <v>19.920000000000002</v>
      </c>
      <c r="AC7" s="57" cm="1">
        <f t="array" ref="AC7">IFERROR(ROUND(INDEX(F_Inputs!$A$2:$BC$162, MATCH(F_Inputs_Formatted!$B7&amp;F_Inputs_Formatted!$H7, F_Inputs!$A$2:$A$162&amp;F_Inputs!$B$2:$B$162, 0), MATCH(F_Inputs_Formatted!AC$4, F_Inputs!$A$2:$BC$2, 0)),$O7),"-")</f>
        <v>39.840000000000003</v>
      </c>
      <c r="AD7" s="57" cm="1">
        <f t="array" ref="AD7">IFERROR(ROUND(INDEX(F_Inputs!$A$2:$BC$162, MATCH(F_Inputs_Formatted!$B7&amp;F_Inputs_Formatted!$H7, F_Inputs!$A$2:$A$162&amp;F_Inputs!$B$2:$B$162, 0), MATCH(F_Inputs_Formatted!AD$4, F_Inputs!$A$2:$BC$2, 0)),$O7),"-")</f>
        <v>79.680000000000007</v>
      </c>
      <c r="AE7" s="57" cm="1">
        <f t="array" ref="AE7">IFERROR(ROUND(INDEX(F_Inputs!$A$2:$BC$162, MATCH(F_Inputs_Formatted!$B7&amp;F_Inputs_Formatted!$H7, F_Inputs!$A$2:$A$162&amp;F_Inputs!$B$2:$B$162, 0), MATCH(F_Inputs_Formatted!AE$4, F_Inputs!$A$2:$BC$2, 0)),$O7),"-")</f>
        <v>79.680000000000007</v>
      </c>
      <c r="AF7" s="57" cm="1">
        <f t="array" ref="AF7">IFERROR(ROUND(INDEX(F_Inputs!$A$2:$BC$162, MATCH(F_Inputs_Formatted!$B7&amp;F_Inputs_Formatted!$H7, F_Inputs!$A$2:$A$162&amp;F_Inputs!$B$2:$B$162, 0), MATCH(F_Inputs_Formatted!AF$4, F_Inputs!$A$2:$BC$2, 0)),$O7),"-")</f>
        <v>79.680000000000007</v>
      </c>
      <c r="AG7" s="57" cm="1">
        <f t="array" ref="AG7">IFERROR(ROUND(INDEX(F_Inputs!$A$2:$BC$162, MATCH(F_Inputs_Formatted!$B7&amp;F_Inputs_Formatted!$H7, F_Inputs!$A$2:$A$162&amp;F_Inputs!$B$2:$B$162, 0), MATCH(F_Inputs_Formatted!AG$4, F_Inputs!$A$2:$BC$2, 0)),$O7),"-")</f>
        <v>79.680000000000007</v>
      </c>
      <c r="AH7" s="57" cm="1">
        <f t="array" ref="AH7">IFERROR(ROUND(INDEX(F_Inputs!$A$2:$BC$162, MATCH(F_Inputs_Formatted!$B7&amp;F_Inputs_Formatted!$H7, F_Inputs!$A$2:$A$162&amp;F_Inputs!$B$2:$B$162, 0), MATCH(F_Inputs_Formatted!AH$4, F_Inputs!$A$2:$BC$2, 0)),$O7),"-")</f>
        <v>79.680000000000007</v>
      </c>
      <c r="AI7" s="57" cm="1">
        <f t="array" ref="AI7">IFERROR(ROUND(INDEX(F_Inputs!$A$2:$BC$162, MATCH(F_Inputs_Formatted!$B7&amp;F_Inputs_Formatted!$H7, F_Inputs!$A$2:$A$162&amp;F_Inputs!$B$2:$B$162, 0), MATCH(F_Inputs_Formatted!AI$4, F_Inputs!$A$2:$BC$2, 0)),$O7),"-")</f>
        <v>99.6</v>
      </c>
      <c r="AJ7" s="57" cm="1">
        <f t="array" ref="AJ7">IFERROR(ROUND(INDEX(F_Inputs!$A$2:$BC$162, MATCH(F_Inputs_Formatted!$B7&amp;F_Inputs_Formatted!$H7, F_Inputs!$A$2:$A$162&amp;F_Inputs!$B$2:$B$162, 0), MATCH(F_Inputs_Formatted!AJ$4, F_Inputs!$A$2:$BC$2, 0)),$O7),"-")</f>
        <v>99.6</v>
      </c>
      <c r="AK7" s="57" cm="1">
        <f t="array" ref="AK7">IFERROR(ROUND(INDEX(F_Inputs!$A$2:$BC$162, MATCH(F_Inputs_Formatted!$B7&amp;F_Inputs_Formatted!$H7, F_Inputs!$A$2:$A$162&amp;F_Inputs!$B$2:$B$162, 0), MATCH(F_Inputs_Formatted!AK$4, F_Inputs!$A$2:$BC$2, 0)),$O7),"-")</f>
        <v>99.6</v>
      </c>
      <c r="AL7" s="57" cm="1">
        <f t="array" ref="AL7">IFERROR(ROUND(INDEX(F_Inputs!$A$2:$BC$162, MATCH(F_Inputs_Formatted!$B7&amp;F_Inputs_Formatted!$H7, F_Inputs!$A$2:$A$162&amp;F_Inputs!$B$2:$B$162, 0), MATCH(F_Inputs_Formatted!AL$4, F_Inputs!$A$2:$BC$2, 0)),$O7),"-")</f>
        <v>99.6</v>
      </c>
      <c r="AM7" s="57" cm="1">
        <f t="array" ref="AM7">IFERROR(ROUND(INDEX(F_Inputs!$A$2:$BC$162, MATCH(F_Inputs_Formatted!$B7&amp;F_Inputs_Formatted!$H7, F_Inputs!$A$2:$A$162&amp;F_Inputs!$B$2:$B$162, 0), MATCH(F_Inputs_Formatted!AM$4, F_Inputs!$A$2:$BC$2, 0)),$O7),"-")</f>
        <v>99.6</v>
      </c>
    </row>
    <row r="8" spans="1:39" s="5" customFormat="1" ht="15">
      <c r="A8" s="1"/>
      <c r="B8" s="19" t="s">
        <v>112</v>
      </c>
      <c r="C8" s="19" t="str">
        <f>_xlfn.XLOOKUP($B8,FD_Lists!$B$4:$B$25,FD_Lists!C$4:C$25)</f>
        <v>Northumbrian Water</v>
      </c>
      <c r="D8" s="19" t="str">
        <f>_xlfn.XLOOKUP($B8,FD_Lists!$B$4:$B$25,FD_Lists!D$4:D$25)</f>
        <v>England</v>
      </c>
      <c r="E8" s="19" t="str">
        <f>_xlfn.XLOOKUP($B8,FD_Lists!$B$4:$B$25,FD_Lists!E$4:E$25)</f>
        <v>Company</v>
      </c>
      <c r="F8" s="19" t="str">
        <f>_xlfn.XLOOKUP($B8,FD_Lists!$B$4:$B$25,FD_Lists!F$4:F$25)</f>
        <v>WaSC</v>
      </c>
      <c r="G8" s="18" t="s">
        <v>136</v>
      </c>
      <c r="H8" s="135" t="s">
        <v>81</v>
      </c>
      <c r="I8" s="55" t="str">
        <f t="shared" si="0"/>
        <v>NESOUT5_05_PR24</v>
      </c>
      <c r="J8" s="55" t="s">
        <v>137</v>
      </c>
      <c r="K8" s="55" t="s">
        <v>138</v>
      </c>
      <c r="L8" s="55" t="s">
        <v>139</v>
      </c>
      <c r="M8" s="130" t="s">
        <v>140</v>
      </c>
      <c r="N8" s="55" t="s">
        <v>83</v>
      </c>
      <c r="O8" s="55">
        <v>2</v>
      </c>
      <c r="P8" s="57" cm="1">
        <f t="array" ref="P8">IFERROR(ROUND(INDEX(F_Inputs!$A$2:$BC$162, MATCH(F_Inputs_Formatted!$B8&amp;F_Inputs_Formatted!$H8, F_Inputs!$A$2:$A$162&amp;F_Inputs!$B$2:$B$162, 0), MATCH(F_Inputs_Formatted!P$4, F_Inputs!$A$2:$BC$2, 0)),$O8),"-")</f>
        <v>59.15</v>
      </c>
      <c r="Q8" s="57" cm="1">
        <f t="array" ref="Q8">IFERROR(ROUND(INDEX(F_Inputs!$A$2:$BC$162, MATCH(F_Inputs_Formatted!$B8&amp;F_Inputs_Formatted!$H8, F_Inputs!$A$2:$A$162&amp;F_Inputs!$B$2:$B$162, 0), MATCH(F_Inputs_Formatted!Q$4, F_Inputs!$A$2:$BC$2, 0)),$O8),"-")</f>
        <v>119.55</v>
      </c>
      <c r="R8" s="57" cm="1">
        <f t="array" ref="R8">IFERROR(ROUND(INDEX(F_Inputs!$A$2:$BC$162, MATCH(F_Inputs_Formatted!$B8&amp;F_Inputs_Formatted!$H8, F_Inputs!$A$2:$A$162&amp;F_Inputs!$B$2:$B$162, 0), MATCH(F_Inputs_Formatted!R$4, F_Inputs!$A$2:$BC$2, 0)),$O8),"-")</f>
        <v>79.08</v>
      </c>
      <c r="S8" s="57" cm="1">
        <f t="array" ref="S8">IFERROR(ROUND(INDEX(F_Inputs!$A$2:$BC$162, MATCH(F_Inputs_Formatted!$B8&amp;F_Inputs_Formatted!$H8, F_Inputs!$A$2:$A$162&amp;F_Inputs!$B$2:$B$162, 0), MATCH(F_Inputs_Formatted!S$4, F_Inputs!$A$2:$BC$2, 0)),$O8),"-")</f>
        <v>54.17</v>
      </c>
      <c r="T8" s="57" cm="1">
        <f t="array" ref="T8">IFERROR(ROUND(INDEX(F_Inputs!$A$2:$BC$162, MATCH(F_Inputs_Formatted!$B8&amp;F_Inputs_Formatted!$H8, F_Inputs!$A$2:$A$162&amp;F_Inputs!$B$2:$B$162, 0), MATCH(F_Inputs_Formatted!T$4, F_Inputs!$A$2:$BC$2, 0)),$O8),"-")</f>
        <v>97.14</v>
      </c>
      <c r="U8" s="57" cm="1">
        <f t="array" ref="U8">IFERROR(ROUND(INDEX(F_Inputs!$A$2:$BC$162, MATCH(F_Inputs_Formatted!$B8&amp;F_Inputs_Formatted!$H8, F_Inputs!$A$2:$A$162&amp;F_Inputs!$B$2:$B$162, 0), MATCH(F_Inputs_Formatted!U$4, F_Inputs!$A$2:$BC$2, 0)),$O8),"-")</f>
        <v>37.700000000000003</v>
      </c>
      <c r="V8" s="57" cm="1">
        <f t="array" ref="V8">IFERROR(ROUND(INDEX(F_Inputs!$A$2:$BC$162, MATCH(F_Inputs_Formatted!$B8&amp;F_Inputs_Formatted!$H8, F_Inputs!$A$2:$A$162&amp;F_Inputs!$B$2:$B$162, 0), MATCH(F_Inputs_Formatted!V$4, F_Inputs!$A$2:$BC$2, 0)),$O8),"-")</f>
        <v>16.75</v>
      </c>
      <c r="W8" s="57" cm="1">
        <f t="array" ref="W8">IFERROR(ROUND(INDEX(F_Inputs!$A$2:$BC$162, MATCH(F_Inputs_Formatted!$B8&amp;F_Inputs_Formatted!$H8, F_Inputs!$A$2:$A$162&amp;F_Inputs!$B$2:$B$162, 0), MATCH(F_Inputs_Formatted!W$4, F_Inputs!$A$2:$BC$2, 0)),$O8),"-")</f>
        <v>12.4</v>
      </c>
      <c r="X8" s="57" cm="1">
        <f t="array" ref="X8">IFERROR(ROUND(INDEX(F_Inputs!$A$2:$BC$162, MATCH(F_Inputs_Formatted!$B8&amp;F_Inputs_Formatted!$H8, F_Inputs!$A$2:$A$162&amp;F_Inputs!$B$2:$B$162, 0), MATCH(F_Inputs_Formatted!X$4, F_Inputs!$A$2:$BC$2, 0)),$O8),"-")</f>
        <v>15.41</v>
      </c>
      <c r="Y8" s="57" cm="1">
        <f t="array" ref="Y8">IFERROR(ROUND(INDEX(F_Inputs!$A$2:$BC$162, MATCH(F_Inputs_Formatted!$B8&amp;F_Inputs_Formatted!$H8, F_Inputs!$A$2:$A$162&amp;F_Inputs!$B$2:$B$162, 0), MATCH(F_Inputs_Formatted!Y$4, F_Inputs!$A$2:$BC$2, 0)),$O8),"-")</f>
        <v>14.41</v>
      </c>
      <c r="Z8" s="57" cm="1">
        <f t="array" ref="Z8">IFERROR(ROUND(INDEX(F_Inputs!$A$2:$BC$162, MATCH(F_Inputs_Formatted!$B8&amp;F_Inputs_Formatted!$H8, F_Inputs!$A$2:$A$162&amp;F_Inputs!$B$2:$B$162, 0), MATCH(F_Inputs_Formatted!Z$4, F_Inputs!$A$2:$BC$2, 0)),$O8),"-")</f>
        <v>22.98</v>
      </c>
      <c r="AA8" s="57" cm="1">
        <f t="array" ref="AA8">IFERROR(ROUND(INDEX(F_Inputs!$A$2:$BC$162, MATCH(F_Inputs_Formatted!$B8&amp;F_Inputs_Formatted!$H8, F_Inputs!$A$2:$A$162&amp;F_Inputs!$B$2:$B$162, 0), MATCH(F_Inputs_Formatted!AA$4, F_Inputs!$A$2:$BC$2, 0)),$O8),"-")</f>
        <v>19.98</v>
      </c>
      <c r="AB8" s="57" cm="1">
        <f t="array" ref="AB8">IFERROR(ROUND(INDEX(F_Inputs!$A$2:$BC$162, MATCH(F_Inputs_Formatted!$B8&amp;F_Inputs_Formatted!$H8, F_Inputs!$A$2:$A$162&amp;F_Inputs!$B$2:$B$162, 0), MATCH(F_Inputs_Formatted!AB$4, F_Inputs!$A$2:$BC$2, 0)),$O8),"-")</f>
        <v>32.97</v>
      </c>
      <c r="AC8" s="57" cm="1">
        <f t="array" ref="AC8">IFERROR(ROUND(INDEX(F_Inputs!$A$2:$BC$162, MATCH(F_Inputs_Formatted!$B8&amp;F_Inputs_Formatted!$H8, F_Inputs!$A$2:$A$162&amp;F_Inputs!$B$2:$B$162, 0), MATCH(F_Inputs_Formatted!AC$4, F_Inputs!$A$2:$BC$2, 0)),$O8),"-")</f>
        <v>26.64</v>
      </c>
      <c r="AD8" s="57" cm="1">
        <f t="array" ref="AD8">IFERROR(ROUND(INDEX(F_Inputs!$A$2:$BC$162, MATCH(F_Inputs_Formatted!$B8&amp;F_Inputs_Formatted!$H8, F_Inputs!$A$2:$A$162&amp;F_Inputs!$B$2:$B$162, 0), MATCH(F_Inputs_Formatted!AD$4, F_Inputs!$A$2:$BC$2, 0)),$O8),"-")</f>
        <v>18.98</v>
      </c>
      <c r="AE8" s="57" cm="1">
        <f t="array" ref="AE8">IFERROR(ROUND(INDEX(F_Inputs!$A$2:$BC$162, MATCH(F_Inputs_Formatted!$B8&amp;F_Inputs_Formatted!$H8, F_Inputs!$A$2:$A$162&amp;F_Inputs!$B$2:$B$162, 0), MATCH(F_Inputs_Formatted!AE$4, F_Inputs!$A$2:$BC$2, 0)),$O8),"-")</f>
        <v>17.649999999999999</v>
      </c>
      <c r="AF8" s="57" cm="1">
        <f t="array" ref="AF8">IFERROR(ROUND(INDEX(F_Inputs!$A$2:$BC$162, MATCH(F_Inputs_Formatted!$B8&amp;F_Inputs_Formatted!$H8, F_Inputs!$A$2:$A$162&amp;F_Inputs!$B$2:$B$162, 0), MATCH(F_Inputs_Formatted!AF$4, F_Inputs!$A$2:$BC$2, 0)),$O8),"-")</f>
        <v>16.32</v>
      </c>
      <c r="AG8" s="57" cm="1">
        <f t="array" ref="AG8">IFERROR(ROUND(INDEX(F_Inputs!$A$2:$BC$162, MATCH(F_Inputs_Formatted!$B8&amp;F_Inputs_Formatted!$H8, F_Inputs!$A$2:$A$162&amp;F_Inputs!$B$2:$B$162, 0), MATCH(F_Inputs_Formatted!AG$4, F_Inputs!$A$2:$BC$2, 0)),$O8),"-")</f>
        <v>14.65</v>
      </c>
      <c r="AH8" s="57" cm="1">
        <f t="array" ref="AH8">IFERROR(ROUND(INDEX(F_Inputs!$A$2:$BC$162, MATCH(F_Inputs_Formatted!$B8&amp;F_Inputs_Formatted!$H8, F_Inputs!$A$2:$A$162&amp;F_Inputs!$B$2:$B$162, 0), MATCH(F_Inputs_Formatted!AH$4, F_Inputs!$A$2:$BC$2, 0)),$O8),"-")</f>
        <v>13.32</v>
      </c>
      <c r="AI8" s="57" cm="1">
        <f t="array" ref="AI8">IFERROR(ROUND(INDEX(F_Inputs!$A$2:$BC$162, MATCH(F_Inputs_Formatted!$B8&amp;F_Inputs_Formatted!$H8, F_Inputs!$A$2:$A$162&amp;F_Inputs!$B$2:$B$162, 0), MATCH(F_Inputs_Formatted!AI$4, F_Inputs!$A$2:$BC$2, 0)),$O8),"-")</f>
        <v>12.99</v>
      </c>
      <c r="AJ8" s="57" cm="1">
        <f t="array" ref="AJ8">IFERROR(ROUND(INDEX(F_Inputs!$A$2:$BC$162, MATCH(F_Inputs_Formatted!$B8&amp;F_Inputs_Formatted!$H8, F_Inputs!$A$2:$A$162&amp;F_Inputs!$B$2:$B$162, 0), MATCH(F_Inputs_Formatted!AJ$4, F_Inputs!$A$2:$BC$2, 0)),$O8),"-")</f>
        <v>12.66</v>
      </c>
      <c r="AK8" s="57" cm="1">
        <f t="array" ref="AK8">IFERROR(ROUND(INDEX(F_Inputs!$A$2:$BC$162, MATCH(F_Inputs_Formatted!$B8&amp;F_Inputs_Formatted!$H8, F_Inputs!$A$2:$A$162&amp;F_Inputs!$B$2:$B$162, 0), MATCH(F_Inputs_Formatted!AK$4, F_Inputs!$A$2:$BC$2, 0)),$O8),"-")</f>
        <v>12.32</v>
      </c>
      <c r="AL8" s="57" cm="1">
        <f t="array" ref="AL8">IFERROR(ROUND(INDEX(F_Inputs!$A$2:$BC$162, MATCH(F_Inputs_Formatted!$B8&amp;F_Inputs_Formatted!$H8, F_Inputs!$A$2:$A$162&amp;F_Inputs!$B$2:$B$162, 0), MATCH(F_Inputs_Formatted!AL$4, F_Inputs!$A$2:$BC$2, 0)),$O8),"-")</f>
        <v>11.99</v>
      </c>
      <c r="AM8" s="57" cm="1">
        <f t="array" ref="AM8">IFERROR(ROUND(INDEX(F_Inputs!$A$2:$BC$162, MATCH(F_Inputs_Formatted!$B8&amp;F_Inputs_Formatted!$H8, F_Inputs!$A$2:$A$162&amp;F_Inputs!$B$2:$B$162, 0), MATCH(F_Inputs_Formatted!AM$4, F_Inputs!$A$2:$BC$2, 0)),$O8),"-")</f>
        <v>11.66</v>
      </c>
    </row>
    <row r="9" spans="1:39" s="5" customFormat="1" ht="15">
      <c r="A9" s="1"/>
      <c r="B9" s="19" t="s">
        <v>113</v>
      </c>
      <c r="C9" s="19" t="str">
        <f>_xlfn.XLOOKUP($B9,FD_Lists!$B$4:$B$25,FD_Lists!C$4:C$25)</f>
        <v>Severn Trent Water</v>
      </c>
      <c r="D9" s="19" t="str">
        <f>_xlfn.XLOOKUP($B9,FD_Lists!$B$4:$B$25,FD_Lists!D$4:D$25)</f>
        <v>England</v>
      </c>
      <c r="E9" s="19" t="str">
        <f>_xlfn.XLOOKUP($B9,FD_Lists!$B$4:$B$25,FD_Lists!E$4:E$25)</f>
        <v>Company</v>
      </c>
      <c r="F9" s="19" t="str">
        <f>_xlfn.XLOOKUP($B9,FD_Lists!$B$4:$B$25,FD_Lists!F$4:F$25)</f>
        <v>WaSC</v>
      </c>
      <c r="G9" s="18" t="s">
        <v>136</v>
      </c>
      <c r="H9" s="135" t="s">
        <v>81</v>
      </c>
      <c r="I9" s="55" t="str">
        <f t="shared" si="0"/>
        <v>SVEOUT5_05_PR24</v>
      </c>
      <c r="J9" s="55" t="s">
        <v>137</v>
      </c>
      <c r="K9" s="55" t="s">
        <v>138</v>
      </c>
      <c r="L9" s="55" t="s">
        <v>139</v>
      </c>
      <c r="M9" s="130" t="s">
        <v>140</v>
      </c>
      <c r="N9" s="55" t="s">
        <v>83</v>
      </c>
      <c r="O9" s="55">
        <v>2</v>
      </c>
      <c r="P9" s="57" cm="1">
        <f t="array" ref="P9">IFERROR(ROUND(INDEX(F_Inputs!$A$2:$BC$162, MATCH(F_Inputs_Formatted!$B9&amp;F_Inputs_Formatted!$H9, F_Inputs!$A$2:$A$162&amp;F_Inputs!$B$2:$B$162, 0), MATCH(F_Inputs_Formatted!P$4, F_Inputs!$A$2:$BC$2, 0)),$O9),"-")</f>
        <v>47.05</v>
      </c>
      <c r="Q9" s="57" cm="1">
        <f t="array" ref="Q9">IFERROR(ROUND(INDEX(F_Inputs!$A$2:$BC$162, MATCH(F_Inputs_Formatted!$B9&amp;F_Inputs_Formatted!$H9, F_Inputs!$A$2:$A$162&amp;F_Inputs!$B$2:$B$162, 0), MATCH(F_Inputs_Formatted!Q$4, F_Inputs!$A$2:$BC$2, 0)),$O9),"-")</f>
        <v>40.1</v>
      </c>
      <c r="R9" s="57" cm="1">
        <f t="array" ref="R9">IFERROR(ROUND(INDEX(F_Inputs!$A$2:$BC$162, MATCH(F_Inputs_Formatted!$B9&amp;F_Inputs_Formatted!$H9, F_Inputs!$A$2:$A$162&amp;F_Inputs!$B$2:$B$162, 0), MATCH(F_Inputs_Formatted!R$4, F_Inputs!$A$2:$BC$2, 0)),$O9),"-")</f>
        <v>47.79</v>
      </c>
      <c r="S9" s="57" cm="1">
        <f t="array" ref="S9">IFERROR(ROUND(INDEX(F_Inputs!$A$2:$BC$162, MATCH(F_Inputs_Formatted!$B9&amp;F_Inputs_Formatted!$H9, F_Inputs!$A$2:$A$162&amp;F_Inputs!$B$2:$B$162, 0), MATCH(F_Inputs_Formatted!S$4, F_Inputs!$A$2:$BC$2, 0)),$O9),"-")</f>
        <v>37.32</v>
      </c>
      <c r="T9" s="57" cm="1">
        <f t="array" ref="T9">IFERROR(ROUND(INDEX(F_Inputs!$A$2:$BC$162, MATCH(F_Inputs_Formatted!$B9&amp;F_Inputs_Formatted!$H9, F_Inputs!$A$2:$A$162&amp;F_Inputs!$B$2:$B$162, 0), MATCH(F_Inputs_Formatted!T$4, F_Inputs!$A$2:$BC$2, 0)),$O9),"-")</f>
        <v>27.8</v>
      </c>
      <c r="U9" s="57" cm="1">
        <f t="array" ref="U9">IFERROR(ROUND(INDEX(F_Inputs!$A$2:$BC$162, MATCH(F_Inputs_Formatted!$B9&amp;F_Inputs_Formatted!$H9, F_Inputs!$A$2:$A$162&amp;F_Inputs!$B$2:$B$162, 0), MATCH(F_Inputs_Formatted!U$4, F_Inputs!$A$2:$BC$2, 0)),$O9),"-")</f>
        <v>29.3</v>
      </c>
      <c r="V9" s="57" cm="1">
        <f t="array" ref="V9">IFERROR(ROUND(INDEX(F_Inputs!$A$2:$BC$162, MATCH(F_Inputs_Formatted!$B9&amp;F_Inputs_Formatted!$H9, F_Inputs!$A$2:$A$162&amp;F_Inputs!$B$2:$B$162, 0), MATCH(F_Inputs_Formatted!V$4, F_Inputs!$A$2:$BC$2, 0)),$O9),"-")</f>
        <v>29.94</v>
      </c>
      <c r="W9" s="57" cm="1">
        <f t="array" ref="W9">IFERROR(ROUND(INDEX(F_Inputs!$A$2:$BC$162, MATCH(F_Inputs_Formatted!$B9&amp;F_Inputs_Formatted!$H9, F_Inputs!$A$2:$A$162&amp;F_Inputs!$B$2:$B$162, 0), MATCH(F_Inputs_Formatted!W$4, F_Inputs!$A$2:$BC$2, 0)),$O9),"-")</f>
        <v>31.11</v>
      </c>
      <c r="X9" s="57" cm="1">
        <f t="array" ref="X9">IFERROR(ROUND(INDEX(F_Inputs!$A$2:$BC$162, MATCH(F_Inputs_Formatted!$B9&amp;F_Inputs_Formatted!$H9, F_Inputs!$A$2:$A$162&amp;F_Inputs!$B$2:$B$162, 0), MATCH(F_Inputs_Formatted!X$4, F_Inputs!$A$2:$BC$2, 0)),$O9),"-")</f>
        <v>26.52</v>
      </c>
      <c r="Y9" s="57" cm="1">
        <f t="array" ref="Y9">IFERROR(ROUND(INDEX(F_Inputs!$A$2:$BC$162, MATCH(F_Inputs_Formatted!$B9&amp;F_Inputs_Formatted!$H9, F_Inputs!$A$2:$A$162&amp;F_Inputs!$B$2:$B$162, 0), MATCH(F_Inputs_Formatted!Y$4, F_Inputs!$A$2:$BC$2, 0)),$O9),"-")</f>
        <v>20.32</v>
      </c>
      <c r="Z9" s="57" cm="1">
        <f t="array" ref="Z9">IFERROR(ROUND(INDEX(F_Inputs!$A$2:$BC$162, MATCH(F_Inputs_Formatted!$B9&amp;F_Inputs_Formatted!$H9, F_Inputs!$A$2:$A$162&amp;F_Inputs!$B$2:$B$162, 0), MATCH(F_Inputs_Formatted!Z$4, F_Inputs!$A$2:$BC$2, 0)),$O9),"-")</f>
        <v>21.81</v>
      </c>
      <c r="AA9" s="57" cm="1">
        <f t="array" ref="AA9">IFERROR(ROUND(INDEX(F_Inputs!$A$2:$BC$162, MATCH(F_Inputs_Formatted!$B9&amp;F_Inputs_Formatted!$H9, F_Inputs!$A$2:$A$162&amp;F_Inputs!$B$2:$B$162, 0), MATCH(F_Inputs_Formatted!AA$4, F_Inputs!$A$2:$BC$2, 0)),$O9),"-")</f>
        <v>20.64</v>
      </c>
      <c r="AB9" s="57" cm="1">
        <f t="array" ref="AB9">IFERROR(ROUND(INDEX(F_Inputs!$A$2:$BC$162, MATCH(F_Inputs_Formatted!$B9&amp;F_Inputs_Formatted!$H9, F_Inputs!$A$2:$A$162&amp;F_Inputs!$B$2:$B$162, 0), MATCH(F_Inputs_Formatted!AB$4, F_Inputs!$A$2:$BC$2, 0)),$O9),"-")</f>
        <v>25.55</v>
      </c>
      <c r="AC9" s="57" cm="1">
        <f t="array" ref="AC9">IFERROR(ROUND(INDEX(F_Inputs!$A$2:$BC$162, MATCH(F_Inputs_Formatted!$B9&amp;F_Inputs_Formatted!$H9, F_Inputs!$A$2:$A$162&amp;F_Inputs!$B$2:$B$162, 0), MATCH(F_Inputs_Formatted!AC$4, F_Inputs!$A$2:$BC$2, 0)),$O9),"-")</f>
        <v>25.45</v>
      </c>
      <c r="AD9" s="57" cm="1">
        <f t="array" ref="AD9">IFERROR(ROUND(INDEX(F_Inputs!$A$2:$BC$162, MATCH(F_Inputs_Formatted!$B9&amp;F_Inputs_Formatted!$H9, F_Inputs!$A$2:$A$162&amp;F_Inputs!$B$2:$B$162, 0), MATCH(F_Inputs_Formatted!AD$4, F_Inputs!$A$2:$BC$2, 0)),$O9),"-")</f>
        <v>18.52</v>
      </c>
      <c r="AE9" s="57" cm="1">
        <f t="array" ref="AE9">IFERROR(ROUND(INDEX(F_Inputs!$A$2:$BC$162, MATCH(F_Inputs_Formatted!$B9&amp;F_Inputs_Formatted!$H9, F_Inputs!$A$2:$A$162&amp;F_Inputs!$B$2:$B$162, 0), MATCH(F_Inputs_Formatted!AE$4, F_Inputs!$A$2:$BC$2, 0)),$O9),"-")</f>
        <v>17.29</v>
      </c>
      <c r="AF9" s="57" cm="1">
        <f t="array" ref="AF9">IFERROR(ROUND(INDEX(F_Inputs!$A$2:$BC$162, MATCH(F_Inputs_Formatted!$B9&amp;F_Inputs_Formatted!$H9, F_Inputs!$A$2:$A$162&amp;F_Inputs!$B$2:$B$162, 0), MATCH(F_Inputs_Formatted!AF$4, F_Inputs!$A$2:$BC$2, 0)),$O9),"-")</f>
        <v>16.02</v>
      </c>
      <c r="AG9" s="57" cm="1">
        <f t="array" ref="AG9">IFERROR(ROUND(INDEX(F_Inputs!$A$2:$BC$162, MATCH(F_Inputs_Formatted!$B9&amp;F_Inputs_Formatted!$H9, F_Inputs!$A$2:$A$162&amp;F_Inputs!$B$2:$B$162, 0), MATCH(F_Inputs_Formatted!AG$4, F_Inputs!$A$2:$BC$2, 0)),$O9),"-")</f>
        <v>14.6</v>
      </c>
      <c r="AH9" s="57" cm="1">
        <f t="array" ref="AH9">IFERROR(ROUND(INDEX(F_Inputs!$A$2:$BC$162, MATCH(F_Inputs_Formatted!$B9&amp;F_Inputs_Formatted!$H9, F_Inputs!$A$2:$A$162&amp;F_Inputs!$B$2:$B$162, 0), MATCH(F_Inputs_Formatted!AH$4, F_Inputs!$A$2:$BC$2, 0)),$O9),"-")</f>
        <v>13.58</v>
      </c>
      <c r="AI9" s="57" cm="1">
        <f t="array" ref="AI9">IFERROR(ROUND(INDEX(F_Inputs!$A$2:$BC$162, MATCH(F_Inputs_Formatted!$B9&amp;F_Inputs_Formatted!$H9, F_Inputs!$A$2:$A$162&amp;F_Inputs!$B$2:$B$162, 0), MATCH(F_Inputs_Formatted!AI$4, F_Inputs!$A$2:$BC$2, 0)),$O9),"-")</f>
        <v>13.01</v>
      </c>
      <c r="AJ9" s="57" cm="1">
        <f t="array" ref="AJ9">IFERROR(ROUND(INDEX(F_Inputs!$A$2:$BC$162, MATCH(F_Inputs_Formatted!$B9&amp;F_Inputs_Formatted!$H9, F_Inputs!$A$2:$A$162&amp;F_Inputs!$B$2:$B$162, 0), MATCH(F_Inputs_Formatted!AJ$4, F_Inputs!$A$2:$BC$2, 0)),$O9),"-")</f>
        <v>12.37</v>
      </c>
      <c r="AK9" s="57" cm="1">
        <f t="array" ref="AK9">IFERROR(ROUND(INDEX(F_Inputs!$A$2:$BC$162, MATCH(F_Inputs_Formatted!$B9&amp;F_Inputs_Formatted!$H9, F_Inputs!$A$2:$A$162&amp;F_Inputs!$B$2:$B$162, 0), MATCH(F_Inputs_Formatted!AK$4, F_Inputs!$A$2:$BC$2, 0)),$O9),"-")</f>
        <v>11.73</v>
      </c>
      <c r="AL9" s="57" cm="1">
        <f t="array" ref="AL9">IFERROR(ROUND(INDEX(F_Inputs!$A$2:$BC$162, MATCH(F_Inputs_Formatted!$B9&amp;F_Inputs_Formatted!$H9, F_Inputs!$A$2:$A$162&amp;F_Inputs!$B$2:$B$162, 0), MATCH(F_Inputs_Formatted!AL$4, F_Inputs!$A$2:$BC$2, 0)),$O9),"-")</f>
        <v>11.08</v>
      </c>
      <c r="AM9" s="57" cm="1">
        <f t="array" ref="AM9">IFERROR(ROUND(INDEX(F_Inputs!$A$2:$BC$162, MATCH(F_Inputs_Formatted!$B9&amp;F_Inputs_Formatted!$H9, F_Inputs!$A$2:$A$162&amp;F_Inputs!$B$2:$B$162, 0), MATCH(F_Inputs_Formatted!AM$4, F_Inputs!$A$2:$BC$2, 0)),$O9),"-")</f>
        <v>10.44</v>
      </c>
    </row>
    <row r="10" spans="1:39" s="5" customFormat="1" ht="15">
      <c r="A10" s="1"/>
      <c r="B10" s="19" t="s">
        <v>116</v>
      </c>
      <c r="C10" s="19" t="str">
        <f>_xlfn.XLOOKUP($B10,FD_Lists!$B$4:$B$25,FD_Lists!C$4:C$25)</f>
        <v>Southern Water</v>
      </c>
      <c r="D10" s="19" t="str">
        <f>_xlfn.XLOOKUP($B10,FD_Lists!$B$4:$B$25,FD_Lists!D$4:D$25)</f>
        <v>England</v>
      </c>
      <c r="E10" s="19" t="str">
        <f>_xlfn.XLOOKUP($B10,FD_Lists!$B$4:$B$25,FD_Lists!E$4:E$25)</f>
        <v>Company</v>
      </c>
      <c r="F10" s="19" t="str">
        <f>_xlfn.XLOOKUP($B10,FD_Lists!$B$4:$B$25,FD_Lists!F$4:F$25)</f>
        <v>WaSC</v>
      </c>
      <c r="G10" s="18" t="s">
        <v>136</v>
      </c>
      <c r="H10" s="135" t="s">
        <v>81</v>
      </c>
      <c r="I10" s="55" t="str">
        <f t="shared" si="0"/>
        <v>SRNOUT5_05_PR24</v>
      </c>
      <c r="J10" s="55" t="s">
        <v>137</v>
      </c>
      <c r="K10" s="55" t="s">
        <v>138</v>
      </c>
      <c r="L10" s="55" t="s">
        <v>139</v>
      </c>
      <c r="M10" s="130" t="s">
        <v>140</v>
      </c>
      <c r="N10" s="55" t="s">
        <v>83</v>
      </c>
      <c r="O10" s="55">
        <v>2</v>
      </c>
      <c r="P10" s="57" cm="1">
        <f t="array" ref="P10">IFERROR(ROUND(INDEX(F_Inputs!$A$2:$BC$162, MATCH(F_Inputs_Formatted!$B10&amp;F_Inputs_Formatted!$H10, F_Inputs!$A$2:$A$162&amp;F_Inputs!$B$2:$B$162, 0), MATCH(F_Inputs_Formatted!P$4, F_Inputs!$A$2:$BC$2, 0)),$O10),"-")</f>
        <v>128.47999999999999</v>
      </c>
      <c r="Q10" s="57" cm="1">
        <f t="array" ref="Q10">IFERROR(ROUND(INDEX(F_Inputs!$A$2:$BC$162, MATCH(F_Inputs_Formatted!$B10&amp;F_Inputs_Formatted!$H10, F_Inputs!$A$2:$A$162&amp;F_Inputs!$B$2:$B$162, 0), MATCH(F_Inputs_Formatted!Q$4, F_Inputs!$A$2:$BC$2, 0)),$O10),"-")</f>
        <v>107.92</v>
      </c>
      <c r="R10" s="57" cm="1">
        <f t="array" ref="R10">IFERROR(ROUND(INDEX(F_Inputs!$A$2:$BC$162, MATCH(F_Inputs_Formatted!$B10&amp;F_Inputs_Formatted!$H10, F_Inputs!$A$2:$A$162&amp;F_Inputs!$B$2:$B$162, 0), MATCH(F_Inputs_Formatted!R$4, F_Inputs!$A$2:$BC$2, 0)),$O10),"-")</f>
        <v>84.79</v>
      </c>
      <c r="S10" s="57" cm="1">
        <f t="array" ref="S10">IFERROR(ROUND(INDEX(F_Inputs!$A$2:$BC$162, MATCH(F_Inputs_Formatted!$B10&amp;F_Inputs_Formatted!$H10, F_Inputs!$A$2:$A$162&amp;F_Inputs!$B$2:$B$162, 0), MATCH(F_Inputs_Formatted!S$4, F_Inputs!$A$2:$BC$2, 0)),$O10),"-")</f>
        <v>78.11</v>
      </c>
      <c r="T10" s="57" cm="1">
        <f t="array" ref="T10">IFERROR(ROUND(INDEX(F_Inputs!$A$2:$BC$162, MATCH(F_Inputs_Formatted!$B10&amp;F_Inputs_Formatted!$H10, F_Inputs!$A$2:$A$162&amp;F_Inputs!$B$2:$B$162, 0), MATCH(F_Inputs_Formatted!T$4, F_Inputs!$A$2:$BC$2, 0)),$O10),"-")</f>
        <v>42.91</v>
      </c>
      <c r="U10" s="57" cm="1">
        <f t="array" ref="U10">IFERROR(ROUND(INDEX(F_Inputs!$A$2:$BC$162, MATCH(F_Inputs_Formatted!$B10&amp;F_Inputs_Formatted!$H10, F_Inputs!$A$2:$A$162&amp;F_Inputs!$B$2:$B$162, 0), MATCH(F_Inputs_Formatted!U$4, F_Inputs!$A$2:$BC$2, 0)),$O10),"-")</f>
        <v>37.51</v>
      </c>
      <c r="V10" s="57" cm="1">
        <f t="array" ref="V10">IFERROR(ROUND(INDEX(F_Inputs!$A$2:$BC$162, MATCH(F_Inputs_Formatted!$B10&amp;F_Inputs_Formatted!$H10, F_Inputs!$A$2:$A$162&amp;F_Inputs!$B$2:$B$162, 0), MATCH(F_Inputs_Formatted!V$4, F_Inputs!$A$2:$BC$2, 0)),$O10),"-")</f>
        <v>35.1</v>
      </c>
      <c r="W10" s="57" cm="1">
        <f t="array" ref="W10">IFERROR(ROUND(INDEX(F_Inputs!$A$2:$BC$162, MATCH(F_Inputs_Formatted!$B10&amp;F_Inputs_Formatted!$H10, F_Inputs!$A$2:$A$162&amp;F_Inputs!$B$2:$B$162, 0), MATCH(F_Inputs_Formatted!W$4, F_Inputs!$A$2:$BC$2, 0)),$O10),"-")</f>
        <v>38.130000000000003</v>
      </c>
      <c r="X10" s="57" cm="1">
        <f t="array" ref="X10">IFERROR(ROUND(INDEX(F_Inputs!$A$2:$BC$162, MATCH(F_Inputs_Formatted!$B10&amp;F_Inputs_Formatted!$H10, F_Inputs!$A$2:$A$162&amp;F_Inputs!$B$2:$B$162, 0), MATCH(F_Inputs_Formatted!X$4, F_Inputs!$A$2:$BC$2, 0)),$O10),"-")</f>
        <v>109.6</v>
      </c>
      <c r="Y10" s="57" cm="1">
        <f t="array" ref="Y10">IFERROR(ROUND(INDEX(F_Inputs!$A$2:$BC$162, MATCH(F_Inputs_Formatted!$B10&amp;F_Inputs_Formatted!$H10, F_Inputs!$A$2:$A$162&amp;F_Inputs!$B$2:$B$162, 0), MATCH(F_Inputs_Formatted!Y$4, F_Inputs!$A$2:$BC$2, 0)),$O10),"-")</f>
        <v>101.52</v>
      </c>
      <c r="Z10" s="57" cm="1">
        <f t="array" ref="Z10">IFERROR(ROUND(INDEX(F_Inputs!$A$2:$BC$162, MATCH(F_Inputs_Formatted!$B10&amp;F_Inputs_Formatted!$H10, F_Inputs!$A$2:$A$162&amp;F_Inputs!$B$2:$B$162, 0), MATCH(F_Inputs_Formatted!Z$4, F_Inputs!$A$2:$BC$2, 0)),$O10),"-")</f>
        <v>93.63</v>
      </c>
      <c r="AA10" s="57" cm="1">
        <f t="array" ref="AA10">IFERROR(ROUND(INDEX(F_Inputs!$A$2:$BC$162, MATCH(F_Inputs_Formatted!$B10&amp;F_Inputs_Formatted!$H10, F_Inputs!$A$2:$A$162&amp;F_Inputs!$B$2:$B$162, 0), MATCH(F_Inputs_Formatted!AA$4, F_Inputs!$A$2:$BC$2, 0)),$O10),"-")</f>
        <v>90.11</v>
      </c>
      <c r="AB10" s="57" cm="1">
        <f t="array" ref="AB10">IFERROR(ROUND(INDEX(F_Inputs!$A$2:$BC$162, MATCH(F_Inputs_Formatted!$B10&amp;F_Inputs_Formatted!$H10, F_Inputs!$A$2:$A$162&amp;F_Inputs!$B$2:$B$162, 0), MATCH(F_Inputs_Formatted!AB$4, F_Inputs!$A$2:$BC$2, 0)),$O10),"-")</f>
        <v>58.9</v>
      </c>
      <c r="AC10" s="57" cm="1">
        <f t="array" ref="AC10">IFERROR(ROUND(INDEX(F_Inputs!$A$2:$BC$162, MATCH(F_Inputs_Formatted!$B10&amp;F_Inputs_Formatted!$H10, F_Inputs!$A$2:$A$162&amp;F_Inputs!$B$2:$B$162, 0), MATCH(F_Inputs_Formatted!AC$4, F_Inputs!$A$2:$BC$2, 0)),$O10),"-")</f>
        <v>56.38</v>
      </c>
      <c r="AD10" s="57" cm="1">
        <f t="array" ref="AD10">IFERROR(ROUND(INDEX(F_Inputs!$A$2:$BC$162, MATCH(F_Inputs_Formatted!$B10&amp;F_Inputs_Formatted!$H10, F_Inputs!$A$2:$A$162&amp;F_Inputs!$B$2:$B$162, 0), MATCH(F_Inputs_Formatted!AD$4, F_Inputs!$A$2:$BC$2, 0)),$O10),"-")</f>
        <v>37.76</v>
      </c>
      <c r="AE10" s="57" cm="1">
        <f t="array" ref="AE10">IFERROR(ROUND(INDEX(F_Inputs!$A$2:$BC$162, MATCH(F_Inputs_Formatted!$B10&amp;F_Inputs_Formatted!$H10, F_Inputs!$A$2:$A$162&amp;F_Inputs!$B$2:$B$162, 0), MATCH(F_Inputs_Formatted!AE$4, F_Inputs!$A$2:$BC$2, 0)),$O10),"-")</f>
        <v>31.27</v>
      </c>
      <c r="AF10" s="57" cm="1">
        <f t="array" ref="AF10">IFERROR(ROUND(INDEX(F_Inputs!$A$2:$BC$162, MATCH(F_Inputs_Formatted!$B10&amp;F_Inputs_Formatted!$H10, F_Inputs!$A$2:$A$162&amp;F_Inputs!$B$2:$B$162, 0), MATCH(F_Inputs_Formatted!AF$4, F_Inputs!$A$2:$BC$2, 0)),$O10),"-")</f>
        <v>27.52</v>
      </c>
      <c r="AG10" s="57" cm="1">
        <f t="array" ref="AG10">IFERROR(ROUND(INDEX(F_Inputs!$A$2:$BC$162, MATCH(F_Inputs_Formatted!$B10&amp;F_Inputs_Formatted!$H10, F_Inputs!$A$2:$A$162&amp;F_Inputs!$B$2:$B$162, 0), MATCH(F_Inputs_Formatted!AG$4, F_Inputs!$A$2:$BC$2, 0)),$O10),"-")</f>
        <v>25.02</v>
      </c>
      <c r="AH10" s="57" cm="1">
        <f t="array" ref="AH10">IFERROR(ROUND(INDEX(F_Inputs!$A$2:$BC$162, MATCH(F_Inputs_Formatted!$B10&amp;F_Inputs_Formatted!$H10, F_Inputs!$A$2:$A$162&amp;F_Inputs!$B$2:$B$162, 0), MATCH(F_Inputs_Formatted!AH$4, F_Inputs!$A$2:$BC$2, 0)),$O10),"-")</f>
        <v>24.02</v>
      </c>
      <c r="AI10" s="57" cm="1">
        <f t="array" ref="AI10">IFERROR(ROUND(INDEX(F_Inputs!$A$2:$BC$162, MATCH(F_Inputs_Formatted!$B10&amp;F_Inputs_Formatted!$H10, F_Inputs!$A$2:$A$162&amp;F_Inputs!$B$2:$B$162, 0), MATCH(F_Inputs_Formatted!AI$4, F_Inputs!$A$2:$BC$2, 0)),$O10),"-")</f>
        <v>21.76</v>
      </c>
      <c r="AJ10" s="57" cm="1">
        <f t="array" ref="AJ10">IFERROR(ROUND(INDEX(F_Inputs!$A$2:$BC$162, MATCH(F_Inputs_Formatted!$B10&amp;F_Inputs_Formatted!$H10, F_Inputs!$A$2:$A$162&amp;F_Inputs!$B$2:$B$162, 0), MATCH(F_Inputs_Formatted!AJ$4, F_Inputs!$A$2:$BC$2, 0)),$O10),"-")</f>
        <v>19.309999999999999</v>
      </c>
      <c r="AK10" s="57" cm="1">
        <f t="array" ref="AK10">IFERROR(ROUND(INDEX(F_Inputs!$A$2:$BC$162, MATCH(F_Inputs_Formatted!$B10&amp;F_Inputs_Formatted!$H10, F_Inputs!$A$2:$A$162&amp;F_Inputs!$B$2:$B$162, 0), MATCH(F_Inputs_Formatted!AK$4, F_Inputs!$A$2:$BC$2, 0)),$O10),"-")</f>
        <v>17.079999999999998</v>
      </c>
      <c r="AL10" s="57" cm="1">
        <f t="array" ref="AL10">IFERROR(ROUND(INDEX(F_Inputs!$A$2:$BC$162, MATCH(F_Inputs_Formatted!$B10&amp;F_Inputs_Formatted!$H10, F_Inputs!$A$2:$A$162&amp;F_Inputs!$B$2:$B$162, 0), MATCH(F_Inputs_Formatted!AL$4, F_Inputs!$A$2:$BC$2, 0)),$O10),"-")</f>
        <v>14.85</v>
      </c>
      <c r="AM10" s="57" cm="1">
        <f t="array" ref="AM10">IFERROR(ROUND(INDEX(F_Inputs!$A$2:$BC$162, MATCH(F_Inputs_Formatted!$B10&amp;F_Inputs_Formatted!$H10, F_Inputs!$A$2:$A$162&amp;F_Inputs!$B$2:$B$162, 0), MATCH(F_Inputs_Formatted!AM$4, F_Inputs!$A$2:$BC$2, 0)),$O10),"-")</f>
        <v>12.38</v>
      </c>
    </row>
    <row r="11" spans="1:39" s="5" customFormat="1" ht="15">
      <c r="A11" s="1"/>
      <c r="B11" s="19" t="s">
        <v>117</v>
      </c>
      <c r="C11" s="19" t="str">
        <f>_xlfn.XLOOKUP($B11,FD_Lists!$B$4:$B$25,FD_Lists!C$4:C$25)</f>
        <v>Thames Water</v>
      </c>
      <c r="D11" s="19" t="str">
        <f>_xlfn.XLOOKUP($B11,FD_Lists!$B$4:$B$25,FD_Lists!D$4:D$25)</f>
        <v>England</v>
      </c>
      <c r="E11" s="19" t="str">
        <f>_xlfn.XLOOKUP($B11,FD_Lists!$B$4:$B$25,FD_Lists!E$4:E$25)</f>
        <v>Company</v>
      </c>
      <c r="F11" s="19" t="str">
        <f>_xlfn.XLOOKUP($B11,FD_Lists!$B$4:$B$25,FD_Lists!F$4:F$25)</f>
        <v>WaSC</v>
      </c>
      <c r="G11" s="18" t="s">
        <v>136</v>
      </c>
      <c r="H11" s="135" t="s">
        <v>81</v>
      </c>
      <c r="I11" s="55" t="str">
        <f t="shared" si="0"/>
        <v>TMSOUT5_05_PR24</v>
      </c>
      <c r="J11" s="55" t="s">
        <v>137</v>
      </c>
      <c r="K11" s="55" t="s">
        <v>138</v>
      </c>
      <c r="L11" s="55" t="s">
        <v>139</v>
      </c>
      <c r="M11" s="130" t="s">
        <v>140</v>
      </c>
      <c r="N11" s="55" t="s">
        <v>83</v>
      </c>
      <c r="O11" s="55">
        <v>2</v>
      </c>
      <c r="P11" s="57" cm="1">
        <f t="array" ref="P11">IFERROR(ROUND(INDEX(F_Inputs!$A$2:$BC$162, MATCH(F_Inputs_Formatted!$B11&amp;F_Inputs_Formatted!$H11, F_Inputs!$A$2:$A$162&amp;F_Inputs!$B$2:$B$162, 0), MATCH(F_Inputs_Formatted!P$4, F_Inputs!$A$2:$BC$2, 0)),$O11),"-")</f>
        <v>23.84</v>
      </c>
      <c r="Q11" s="57" cm="1">
        <f t="array" ref="Q11">IFERROR(ROUND(INDEX(F_Inputs!$A$2:$BC$162, MATCH(F_Inputs_Formatted!$B11&amp;F_Inputs_Formatted!$H11, F_Inputs!$A$2:$A$162&amp;F_Inputs!$B$2:$B$162, 0), MATCH(F_Inputs_Formatted!Q$4, F_Inputs!$A$2:$BC$2, 0)),$O11),"-")</f>
        <v>43.67</v>
      </c>
      <c r="R11" s="57" cm="1">
        <f t="array" ref="R11">IFERROR(ROUND(INDEX(F_Inputs!$A$2:$BC$162, MATCH(F_Inputs_Formatted!$B11&amp;F_Inputs_Formatted!$H11, F_Inputs!$A$2:$A$162&amp;F_Inputs!$B$2:$B$162, 0), MATCH(F_Inputs_Formatted!R$4, F_Inputs!$A$2:$BC$2, 0)),$O11),"-")</f>
        <v>56.46</v>
      </c>
      <c r="S11" s="57" cm="1">
        <f t="array" ref="S11">IFERROR(ROUND(INDEX(F_Inputs!$A$2:$BC$162, MATCH(F_Inputs_Formatted!$B11&amp;F_Inputs_Formatted!$H11, F_Inputs!$A$2:$A$162&amp;F_Inputs!$B$2:$B$162, 0), MATCH(F_Inputs_Formatted!S$4, F_Inputs!$A$2:$BC$2, 0)),$O11),"-")</f>
        <v>47.98</v>
      </c>
      <c r="T11" s="57" cm="1">
        <f t="array" ref="T11">IFERROR(ROUND(INDEX(F_Inputs!$A$2:$BC$162, MATCH(F_Inputs_Formatted!$B11&amp;F_Inputs_Formatted!$H11, F_Inputs!$A$2:$A$162&amp;F_Inputs!$B$2:$B$162, 0), MATCH(F_Inputs_Formatted!T$4, F_Inputs!$A$2:$BC$2, 0)),$O11),"-")</f>
        <v>24.35</v>
      </c>
      <c r="U11" s="57" cm="1">
        <f t="array" ref="U11">IFERROR(ROUND(INDEX(F_Inputs!$A$2:$BC$162, MATCH(F_Inputs_Formatted!$B11&amp;F_Inputs_Formatted!$H11, F_Inputs!$A$2:$A$162&amp;F_Inputs!$B$2:$B$162, 0), MATCH(F_Inputs_Formatted!U$4, F_Inputs!$A$2:$BC$2, 0)),$O11),"-")</f>
        <v>32.78</v>
      </c>
      <c r="V11" s="57" cm="1">
        <f t="array" ref="V11">IFERROR(ROUND(INDEX(F_Inputs!$A$2:$BC$162, MATCH(F_Inputs_Formatted!$B11&amp;F_Inputs_Formatted!$H11, F_Inputs!$A$2:$A$162&amp;F_Inputs!$B$2:$B$162, 0), MATCH(F_Inputs_Formatted!V$4, F_Inputs!$A$2:$BC$2, 0)),$O11),"-")</f>
        <v>27.8</v>
      </c>
      <c r="W11" s="57" cm="1">
        <f t="array" ref="W11">IFERROR(ROUND(INDEX(F_Inputs!$A$2:$BC$162, MATCH(F_Inputs_Formatted!$B11&amp;F_Inputs_Formatted!$H11, F_Inputs!$A$2:$A$162&amp;F_Inputs!$B$2:$B$162, 0), MATCH(F_Inputs_Formatted!W$4, F_Inputs!$A$2:$BC$2, 0)),$O11),"-")</f>
        <v>27.23</v>
      </c>
      <c r="X11" s="57" cm="1">
        <f t="array" ref="X11">IFERROR(ROUND(INDEX(F_Inputs!$A$2:$BC$162, MATCH(F_Inputs_Formatted!$B11&amp;F_Inputs_Formatted!$H11, F_Inputs!$A$2:$A$162&amp;F_Inputs!$B$2:$B$162, 0), MATCH(F_Inputs_Formatted!X$4, F_Inputs!$A$2:$BC$2, 0)),$O11),"-")</f>
        <v>29.78</v>
      </c>
      <c r="Y11" s="57" cm="1">
        <f t="array" ref="Y11">IFERROR(ROUND(INDEX(F_Inputs!$A$2:$BC$162, MATCH(F_Inputs_Formatted!$B11&amp;F_Inputs_Formatted!$H11, F_Inputs!$A$2:$A$162&amp;F_Inputs!$B$2:$B$162, 0), MATCH(F_Inputs_Formatted!Y$4, F_Inputs!$A$2:$BC$2, 0)),$O11),"-")</f>
        <v>26.73</v>
      </c>
      <c r="Z11" s="57" cm="1">
        <f t="array" ref="Z11">IFERROR(ROUND(INDEX(F_Inputs!$A$2:$BC$162, MATCH(F_Inputs_Formatted!$B11&amp;F_Inputs_Formatted!$H11, F_Inputs!$A$2:$A$162&amp;F_Inputs!$B$2:$B$162, 0), MATCH(F_Inputs_Formatted!Z$4, F_Inputs!$A$2:$BC$2, 0)),$O11),"-")</f>
        <v>24.87</v>
      </c>
      <c r="AA11" s="57" cm="1">
        <f t="array" ref="AA11">IFERROR(ROUND(INDEX(F_Inputs!$A$2:$BC$162, MATCH(F_Inputs_Formatted!$B11&amp;F_Inputs_Formatted!$H11, F_Inputs!$A$2:$A$162&amp;F_Inputs!$B$2:$B$162, 0), MATCH(F_Inputs_Formatted!AA$4, F_Inputs!$A$2:$BC$2, 0)),$O11),"-")</f>
        <v>30.37</v>
      </c>
      <c r="AB11" s="57" cm="1">
        <f t="array" ref="AB11">IFERROR(ROUND(INDEX(F_Inputs!$A$2:$BC$162, MATCH(F_Inputs_Formatted!$B11&amp;F_Inputs_Formatted!$H11, F_Inputs!$A$2:$A$162&amp;F_Inputs!$B$2:$B$162, 0), MATCH(F_Inputs_Formatted!AB$4, F_Inputs!$A$2:$BC$2, 0)),$O11),"-")</f>
        <v>32.119999999999997</v>
      </c>
      <c r="AC11" s="57" cm="1">
        <f t="array" ref="AC11">IFERROR(ROUND(INDEX(F_Inputs!$A$2:$BC$162, MATCH(F_Inputs_Formatted!$B11&amp;F_Inputs_Formatted!$H11, F_Inputs!$A$2:$A$162&amp;F_Inputs!$B$2:$B$162, 0), MATCH(F_Inputs_Formatted!AC$4, F_Inputs!$A$2:$BC$2, 0)),$O11),"-")</f>
        <v>32.94</v>
      </c>
      <c r="AD11" s="57" cm="1">
        <f t="array" ref="AD11">IFERROR(ROUND(INDEX(F_Inputs!$A$2:$BC$162, MATCH(F_Inputs_Formatted!$B11&amp;F_Inputs_Formatted!$H11, F_Inputs!$A$2:$A$162&amp;F_Inputs!$B$2:$B$162, 0), MATCH(F_Inputs_Formatted!AD$4, F_Inputs!$A$2:$BC$2, 0)),$O11),"-")</f>
        <v>31.66</v>
      </c>
      <c r="AE11" s="57" cm="1">
        <f t="array" ref="AE11">IFERROR(ROUND(INDEX(F_Inputs!$A$2:$BC$162, MATCH(F_Inputs_Formatted!$B11&amp;F_Inputs_Formatted!$H11, F_Inputs!$A$2:$A$162&amp;F_Inputs!$B$2:$B$162, 0), MATCH(F_Inputs_Formatted!AE$4, F_Inputs!$A$2:$BC$2, 0)),$O11),"-")</f>
        <v>29.54</v>
      </c>
      <c r="AF11" s="57" cm="1">
        <f t="array" ref="AF11">IFERROR(ROUND(INDEX(F_Inputs!$A$2:$BC$162, MATCH(F_Inputs_Formatted!$B11&amp;F_Inputs_Formatted!$H11, F_Inputs!$A$2:$A$162&amp;F_Inputs!$B$2:$B$162, 0), MATCH(F_Inputs_Formatted!AF$4, F_Inputs!$A$2:$BC$2, 0)),$O11),"-")</f>
        <v>27.53</v>
      </c>
      <c r="AG11" s="57" cm="1">
        <f t="array" ref="AG11">IFERROR(ROUND(INDEX(F_Inputs!$A$2:$BC$162, MATCH(F_Inputs_Formatted!$B11&amp;F_Inputs_Formatted!$H11, F_Inputs!$A$2:$A$162&amp;F_Inputs!$B$2:$B$162, 0), MATCH(F_Inputs_Formatted!AG$4, F_Inputs!$A$2:$BC$2, 0)),$O11),"-")</f>
        <v>25.6</v>
      </c>
      <c r="AH11" s="57" cm="1">
        <f t="array" ref="AH11">IFERROR(ROUND(INDEX(F_Inputs!$A$2:$BC$162, MATCH(F_Inputs_Formatted!$B11&amp;F_Inputs_Formatted!$H11, F_Inputs!$A$2:$A$162&amp;F_Inputs!$B$2:$B$162, 0), MATCH(F_Inputs_Formatted!AH$4, F_Inputs!$A$2:$BC$2, 0)),$O11),"-")</f>
        <v>23.32</v>
      </c>
      <c r="AI11" s="57" cm="1">
        <f t="array" ref="AI11">IFERROR(ROUND(INDEX(F_Inputs!$A$2:$BC$162, MATCH(F_Inputs_Formatted!$B11&amp;F_Inputs_Formatted!$H11, F_Inputs!$A$2:$A$162&amp;F_Inputs!$B$2:$B$162, 0), MATCH(F_Inputs_Formatted!AI$4, F_Inputs!$A$2:$BC$2, 0)),$O11),"-")</f>
        <v>22.68</v>
      </c>
      <c r="AJ11" s="57" cm="1">
        <f t="array" ref="AJ11">IFERROR(ROUND(INDEX(F_Inputs!$A$2:$BC$162, MATCH(F_Inputs_Formatted!$B11&amp;F_Inputs_Formatted!$H11, F_Inputs!$A$2:$A$162&amp;F_Inputs!$B$2:$B$162, 0), MATCH(F_Inputs_Formatted!AJ$4, F_Inputs!$A$2:$BC$2, 0)),$O11),"-")</f>
        <v>21.91</v>
      </c>
      <c r="AK11" s="57" cm="1">
        <f t="array" ref="AK11">IFERROR(ROUND(INDEX(F_Inputs!$A$2:$BC$162, MATCH(F_Inputs_Formatted!$B11&amp;F_Inputs_Formatted!$H11, F_Inputs!$A$2:$A$162&amp;F_Inputs!$B$2:$B$162, 0), MATCH(F_Inputs_Formatted!AK$4, F_Inputs!$A$2:$BC$2, 0)),$O11),"-")</f>
        <v>21.27</v>
      </c>
      <c r="AL11" s="57" cm="1">
        <f t="array" ref="AL11">IFERROR(ROUND(INDEX(F_Inputs!$A$2:$BC$162, MATCH(F_Inputs_Formatted!$B11&amp;F_Inputs_Formatted!$H11, F_Inputs!$A$2:$A$162&amp;F_Inputs!$B$2:$B$162, 0), MATCH(F_Inputs_Formatted!AL$4, F_Inputs!$A$2:$BC$2, 0)),$O11),"-")</f>
        <v>20.54</v>
      </c>
      <c r="AM11" s="57" cm="1">
        <f t="array" ref="AM11">IFERROR(ROUND(INDEX(F_Inputs!$A$2:$BC$162, MATCH(F_Inputs_Formatted!$B11&amp;F_Inputs_Formatted!$H11, F_Inputs!$A$2:$A$162&amp;F_Inputs!$B$2:$B$162, 0), MATCH(F_Inputs_Formatted!AM$4, F_Inputs!$A$2:$BC$2, 0)),$O11),"-")</f>
        <v>19.809999999999999</v>
      </c>
    </row>
    <row r="12" spans="1:39" s="5" customFormat="1" ht="15">
      <c r="A12" s="12" t="s">
        <v>141</v>
      </c>
      <c r="B12" s="19" t="s">
        <v>118</v>
      </c>
      <c r="C12" s="19" t="str">
        <f>_xlfn.XLOOKUP($B12,FD_Lists!$B$4:$B$25,FD_Lists!C$4:C$25)</f>
        <v xml:space="preserve">United Utilities </v>
      </c>
      <c r="D12" s="19" t="str">
        <f>_xlfn.XLOOKUP($B12,FD_Lists!$B$4:$B$25,FD_Lists!D$4:D$25)</f>
        <v>England</v>
      </c>
      <c r="E12" s="19" t="str">
        <f>_xlfn.XLOOKUP($B12,FD_Lists!$B$4:$B$25,FD_Lists!E$4:E$25)</f>
        <v>Company</v>
      </c>
      <c r="F12" s="19" t="str">
        <f>_xlfn.XLOOKUP($B12,FD_Lists!$B$4:$B$25,FD_Lists!F$4:F$25)</f>
        <v>WaSC</v>
      </c>
      <c r="G12" s="18" t="s">
        <v>136</v>
      </c>
      <c r="H12" s="135" t="s">
        <v>81</v>
      </c>
      <c r="I12" s="55" t="str">
        <f t="shared" si="0"/>
        <v>NWTOUT5_05_PR24</v>
      </c>
      <c r="J12" s="55" t="s">
        <v>137</v>
      </c>
      <c r="K12" s="55" t="s">
        <v>138</v>
      </c>
      <c r="L12" s="55" t="s">
        <v>139</v>
      </c>
      <c r="M12" s="130" t="s">
        <v>140</v>
      </c>
      <c r="N12" s="55" t="s">
        <v>83</v>
      </c>
      <c r="O12" s="55">
        <v>2</v>
      </c>
      <c r="P12" s="57" cm="1">
        <f t="array" ref="P12">IFERROR(ROUND(INDEX(F_Inputs!$A$2:$BC$162, MATCH(F_Inputs_Formatted!$B12&amp;F_Inputs_Formatted!$H12, F_Inputs!$A$2:$A$162&amp;F_Inputs!$B$2:$B$162, 0), MATCH(F_Inputs_Formatted!P$4, F_Inputs!$A$2:$BC$2, 0)),$O12),"-")</f>
        <v>41.76</v>
      </c>
      <c r="Q12" s="57" cm="1">
        <f t="array" ref="Q12">IFERROR(ROUND(INDEX(F_Inputs!$A$2:$BC$162, MATCH(F_Inputs_Formatted!$B12&amp;F_Inputs_Formatted!$H12, F_Inputs!$A$2:$A$162&amp;F_Inputs!$B$2:$B$162, 0), MATCH(F_Inputs_Formatted!Q$4, F_Inputs!$A$2:$BC$2, 0)),$O12),"-")</f>
        <v>42.93</v>
      </c>
      <c r="R12" s="57" cm="1">
        <f t="array" ref="R12">IFERROR(ROUND(INDEX(F_Inputs!$A$2:$BC$162, MATCH(F_Inputs_Formatted!$B12&amp;F_Inputs_Formatted!$H12, F_Inputs!$A$2:$A$162&amp;F_Inputs!$B$2:$B$162, 0), MATCH(F_Inputs_Formatted!R$4, F_Inputs!$A$2:$BC$2, 0)),$O12),"-")</f>
        <v>27.28</v>
      </c>
      <c r="S12" s="57" cm="1">
        <f t="array" ref="S12">IFERROR(ROUND(INDEX(F_Inputs!$A$2:$BC$162, MATCH(F_Inputs_Formatted!$B12&amp;F_Inputs_Formatted!$H12, F_Inputs!$A$2:$A$162&amp;F_Inputs!$B$2:$B$162, 0), MATCH(F_Inputs_Formatted!S$4, F_Inputs!$A$2:$BC$2, 0)),$O12),"-")</f>
        <v>28.06</v>
      </c>
      <c r="T12" s="57" cm="1">
        <f t="array" ref="T12">IFERROR(ROUND(INDEX(F_Inputs!$A$2:$BC$162, MATCH(F_Inputs_Formatted!$B12&amp;F_Inputs_Formatted!$H12, F_Inputs!$A$2:$A$162&amp;F_Inputs!$B$2:$B$162, 0), MATCH(F_Inputs_Formatted!T$4, F_Inputs!$A$2:$BC$2, 0)),$O12),"-")</f>
        <v>23.27</v>
      </c>
      <c r="U12" s="57" cm="1">
        <f t="array" ref="U12">IFERROR(ROUND(INDEX(F_Inputs!$A$2:$BC$162, MATCH(F_Inputs_Formatted!$B12&amp;F_Inputs_Formatted!$H12, F_Inputs!$A$2:$A$162&amp;F_Inputs!$B$2:$B$162, 0), MATCH(F_Inputs_Formatted!U$4, F_Inputs!$A$2:$BC$2, 0)),$O12),"-")</f>
        <v>22.24</v>
      </c>
      <c r="V12" s="57" cm="1">
        <f t="array" ref="V12">IFERROR(ROUND(INDEX(F_Inputs!$A$2:$BC$162, MATCH(F_Inputs_Formatted!$B12&amp;F_Inputs_Formatted!$H12, F_Inputs!$A$2:$A$162&amp;F_Inputs!$B$2:$B$162, 0), MATCH(F_Inputs_Formatted!V$4, F_Inputs!$A$2:$BC$2, 0)),$O12),"-")</f>
        <v>22.11</v>
      </c>
      <c r="W12" s="57" cm="1">
        <f t="array" ref="W12">IFERROR(ROUND(INDEX(F_Inputs!$A$2:$BC$162, MATCH(F_Inputs_Formatted!$B12&amp;F_Inputs_Formatted!$H12, F_Inputs!$A$2:$A$162&amp;F_Inputs!$B$2:$B$162, 0), MATCH(F_Inputs_Formatted!W$4, F_Inputs!$A$2:$BC$2, 0)),$O12),"-")</f>
        <v>23.92</v>
      </c>
      <c r="X12" s="57" cm="1">
        <f t="array" ref="X12">IFERROR(ROUND(INDEX(F_Inputs!$A$2:$BC$162, MATCH(F_Inputs_Formatted!$B12&amp;F_Inputs_Formatted!$H12, F_Inputs!$A$2:$A$162&amp;F_Inputs!$B$2:$B$162, 0), MATCH(F_Inputs_Formatted!X$4, F_Inputs!$A$2:$BC$2, 0)),$O12),"-")</f>
        <v>26.77</v>
      </c>
      <c r="Y12" s="57" cm="1">
        <f t="array" ref="Y12">IFERROR(ROUND(INDEX(F_Inputs!$A$2:$BC$162, MATCH(F_Inputs_Formatted!$B12&amp;F_Inputs_Formatted!$H12, F_Inputs!$A$2:$A$162&amp;F_Inputs!$B$2:$B$162, 0), MATCH(F_Inputs_Formatted!Y$4, F_Inputs!$A$2:$BC$2, 0)),$O12),"-")</f>
        <v>18.489999999999998</v>
      </c>
      <c r="Z12" s="57" cm="1">
        <f t="array" ref="Z12">IFERROR(ROUND(INDEX(F_Inputs!$A$2:$BC$162, MATCH(F_Inputs_Formatted!$B12&amp;F_Inputs_Formatted!$H12, F_Inputs!$A$2:$A$162&amp;F_Inputs!$B$2:$B$162, 0), MATCH(F_Inputs_Formatted!Z$4, F_Inputs!$A$2:$BC$2, 0)),$O12),"-")</f>
        <v>17.71</v>
      </c>
      <c r="AA12" s="57" cm="1">
        <f t="array" ref="AA12">IFERROR(ROUND(INDEX(F_Inputs!$A$2:$BC$162, MATCH(F_Inputs_Formatted!$B12&amp;F_Inputs_Formatted!$H12, F_Inputs!$A$2:$A$162&amp;F_Inputs!$B$2:$B$162, 0), MATCH(F_Inputs_Formatted!AA$4, F_Inputs!$A$2:$BC$2, 0)),$O12),"-")</f>
        <v>16.29</v>
      </c>
      <c r="AB12" s="57" cm="1">
        <f t="array" ref="AB12">IFERROR(ROUND(INDEX(F_Inputs!$A$2:$BC$162, MATCH(F_Inputs_Formatted!$B12&amp;F_Inputs_Formatted!$H12, F_Inputs!$A$2:$A$162&amp;F_Inputs!$B$2:$B$162, 0), MATCH(F_Inputs_Formatted!AB$4, F_Inputs!$A$2:$BC$2, 0)),$O12),"-")</f>
        <v>27.93</v>
      </c>
      <c r="AC12" s="57" cm="1">
        <f t="array" ref="AC12">IFERROR(ROUND(INDEX(F_Inputs!$A$2:$BC$162, MATCH(F_Inputs_Formatted!$B12&amp;F_Inputs_Formatted!$H12, F_Inputs!$A$2:$A$162&amp;F_Inputs!$B$2:$B$162, 0), MATCH(F_Inputs_Formatted!AC$4, F_Inputs!$A$2:$BC$2, 0)),$O12),"-")</f>
        <v>19.52</v>
      </c>
      <c r="AD12" s="57" cm="1">
        <f t="array" ref="AD12">IFERROR(ROUND(INDEX(F_Inputs!$A$2:$BC$162, MATCH(F_Inputs_Formatted!$B12&amp;F_Inputs_Formatted!$H12, F_Inputs!$A$2:$A$162&amp;F_Inputs!$B$2:$B$162, 0), MATCH(F_Inputs_Formatted!AD$4, F_Inputs!$A$2:$BC$2, 0)),$O12),"-")</f>
        <v>18.329999999999998</v>
      </c>
      <c r="AE12" s="57" cm="1">
        <f t="array" ref="AE12">IFERROR(ROUND(INDEX(F_Inputs!$A$2:$BC$162, MATCH(F_Inputs_Formatted!$B12&amp;F_Inputs_Formatted!$H12, F_Inputs!$A$2:$A$162&amp;F_Inputs!$B$2:$B$162, 0), MATCH(F_Inputs_Formatted!AE$4, F_Inputs!$A$2:$BC$2, 0)),$O12),"-")</f>
        <v>17.16</v>
      </c>
      <c r="AF12" s="57" cm="1">
        <f t="array" ref="AF12">IFERROR(ROUND(INDEX(F_Inputs!$A$2:$BC$162, MATCH(F_Inputs_Formatted!$B12&amp;F_Inputs_Formatted!$H12, F_Inputs!$A$2:$A$162&amp;F_Inputs!$B$2:$B$162, 0), MATCH(F_Inputs_Formatted!AF$4, F_Inputs!$A$2:$BC$2, 0)),$O12),"-")</f>
        <v>15.99</v>
      </c>
      <c r="AG12" s="57" cm="1">
        <f t="array" ref="AG12">IFERROR(ROUND(INDEX(F_Inputs!$A$2:$BC$162, MATCH(F_Inputs_Formatted!$B12&amp;F_Inputs_Formatted!$H12, F_Inputs!$A$2:$A$162&amp;F_Inputs!$B$2:$B$162, 0), MATCH(F_Inputs_Formatted!AG$4, F_Inputs!$A$2:$BC$2, 0)),$O12),"-")</f>
        <v>14.82</v>
      </c>
      <c r="AH12" s="57" cm="1">
        <f t="array" ref="AH12">IFERROR(ROUND(INDEX(F_Inputs!$A$2:$BC$162, MATCH(F_Inputs_Formatted!$B12&amp;F_Inputs_Formatted!$H12, F_Inputs!$A$2:$A$162&amp;F_Inputs!$B$2:$B$162, 0), MATCH(F_Inputs_Formatted!AH$4, F_Inputs!$A$2:$BC$2, 0)),$O12),"-")</f>
        <v>13.65</v>
      </c>
      <c r="AI12" s="57" cm="1">
        <f t="array" ref="AI12">IFERROR(ROUND(INDEX(F_Inputs!$A$2:$BC$162, MATCH(F_Inputs_Formatted!$B12&amp;F_Inputs_Formatted!$H12, F_Inputs!$A$2:$A$162&amp;F_Inputs!$B$2:$B$162, 0), MATCH(F_Inputs_Formatted!AI$4, F_Inputs!$A$2:$BC$2, 0)),$O12),"-")</f>
        <v>11.72</v>
      </c>
      <c r="AJ12" s="57" cm="1">
        <f t="array" ref="AJ12">IFERROR(ROUND(INDEX(F_Inputs!$A$2:$BC$162, MATCH(F_Inputs_Formatted!$B12&amp;F_Inputs_Formatted!$H12, F_Inputs!$A$2:$A$162&amp;F_Inputs!$B$2:$B$162, 0), MATCH(F_Inputs_Formatted!AJ$4, F_Inputs!$A$2:$BC$2, 0)),$O12),"-")</f>
        <v>11.63</v>
      </c>
      <c r="AK12" s="57" cm="1">
        <f t="array" ref="AK12">IFERROR(ROUND(INDEX(F_Inputs!$A$2:$BC$162, MATCH(F_Inputs_Formatted!$B12&amp;F_Inputs_Formatted!$H12, F_Inputs!$A$2:$A$162&amp;F_Inputs!$B$2:$B$162, 0), MATCH(F_Inputs_Formatted!AK$4, F_Inputs!$A$2:$BC$2, 0)),$O12),"-")</f>
        <v>11.63</v>
      </c>
      <c r="AL12" s="57" cm="1">
        <f t="array" ref="AL12">IFERROR(ROUND(INDEX(F_Inputs!$A$2:$BC$162, MATCH(F_Inputs_Formatted!$B12&amp;F_Inputs_Formatted!$H12, F_Inputs!$A$2:$A$162&amp;F_Inputs!$B$2:$B$162, 0), MATCH(F_Inputs_Formatted!AL$4, F_Inputs!$A$2:$BC$2, 0)),$O12),"-")</f>
        <v>11.63</v>
      </c>
      <c r="AM12" s="57" cm="1">
        <f t="array" ref="AM12">IFERROR(ROUND(INDEX(F_Inputs!$A$2:$BC$162, MATCH(F_Inputs_Formatted!$B12&amp;F_Inputs_Formatted!$H12, F_Inputs!$A$2:$A$162&amp;F_Inputs!$B$2:$B$162, 0), MATCH(F_Inputs_Formatted!AM$4, F_Inputs!$A$2:$BC$2, 0)),$O12),"-")</f>
        <v>11.63</v>
      </c>
    </row>
    <row r="13" spans="1:39" s="5" customFormat="1" ht="15">
      <c r="A13" s="1"/>
      <c r="B13" s="19" t="s">
        <v>119</v>
      </c>
      <c r="C13" s="19" t="str">
        <f>_xlfn.XLOOKUP($B13,FD_Lists!$B$4:$B$25,FD_Lists!C$4:C$25)</f>
        <v>Wessex Water</v>
      </c>
      <c r="D13" s="19" t="str">
        <f>_xlfn.XLOOKUP($B13,FD_Lists!$B$4:$B$25,FD_Lists!D$4:D$25)</f>
        <v>England</v>
      </c>
      <c r="E13" s="19" t="str">
        <f>_xlfn.XLOOKUP($B13,FD_Lists!$B$4:$B$25,FD_Lists!E$4:E$25)</f>
        <v>Company</v>
      </c>
      <c r="F13" s="19" t="str">
        <f>_xlfn.XLOOKUP($B13,FD_Lists!$B$4:$B$25,FD_Lists!F$4:F$25)</f>
        <v>WaSC</v>
      </c>
      <c r="G13" s="18" t="s">
        <v>136</v>
      </c>
      <c r="H13" s="135" t="s">
        <v>81</v>
      </c>
      <c r="I13" s="55" t="str">
        <f t="shared" si="0"/>
        <v>WSXOUT5_05_PR24</v>
      </c>
      <c r="J13" s="55" t="s">
        <v>137</v>
      </c>
      <c r="K13" s="55" t="s">
        <v>138</v>
      </c>
      <c r="L13" s="55" t="s">
        <v>139</v>
      </c>
      <c r="M13" s="130" t="s">
        <v>140</v>
      </c>
      <c r="N13" s="55" t="s">
        <v>83</v>
      </c>
      <c r="O13" s="55">
        <v>2</v>
      </c>
      <c r="P13" s="57" cm="1">
        <f t="array" ref="P13">IFERROR(ROUND(INDEX(F_Inputs!$A$2:$BC$162, MATCH(F_Inputs_Formatted!$B13&amp;F_Inputs_Formatted!$H13, F_Inputs!$A$2:$A$162&amp;F_Inputs!$B$2:$B$162, 0), MATCH(F_Inputs_Formatted!P$4, F_Inputs!$A$2:$BC$2, 0)),$O13),"-")</f>
        <v>17.36</v>
      </c>
      <c r="Q13" s="57" cm="1">
        <f t="array" ref="Q13">IFERROR(ROUND(INDEX(F_Inputs!$A$2:$BC$162, MATCH(F_Inputs_Formatted!$B13&amp;F_Inputs_Formatted!$H13, F_Inputs!$A$2:$A$162&amp;F_Inputs!$B$2:$B$162, 0), MATCH(F_Inputs_Formatted!Q$4, F_Inputs!$A$2:$BC$2, 0)),$O13),"-")</f>
        <v>18.260000000000002</v>
      </c>
      <c r="R13" s="57" cm="1">
        <f t="array" ref="R13">IFERROR(ROUND(INDEX(F_Inputs!$A$2:$BC$162, MATCH(F_Inputs_Formatted!$B13&amp;F_Inputs_Formatted!$H13, F_Inputs!$A$2:$A$162&amp;F_Inputs!$B$2:$B$162, 0), MATCH(F_Inputs_Formatted!R$4, F_Inputs!$A$2:$BC$2, 0)),$O13),"-")</f>
        <v>24.84</v>
      </c>
      <c r="S13" s="57" cm="1">
        <f t="array" ref="S13">IFERROR(ROUND(INDEX(F_Inputs!$A$2:$BC$162, MATCH(F_Inputs_Formatted!$B13&amp;F_Inputs_Formatted!$H13, F_Inputs!$A$2:$A$162&amp;F_Inputs!$B$2:$B$162, 0), MATCH(F_Inputs_Formatted!S$4, F_Inputs!$A$2:$BC$2, 0)),$O13),"-")</f>
        <v>22.75</v>
      </c>
      <c r="T13" s="57" cm="1">
        <f t="array" ref="T13">IFERROR(ROUND(INDEX(F_Inputs!$A$2:$BC$162, MATCH(F_Inputs_Formatted!$B13&amp;F_Inputs_Formatted!$H13, F_Inputs!$A$2:$A$162&amp;F_Inputs!$B$2:$B$162, 0), MATCH(F_Inputs_Formatted!T$4, F_Inputs!$A$2:$BC$2, 0)),$O13),"-")</f>
        <v>24.84</v>
      </c>
      <c r="U13" s="57" cm="1">
        <f t="array" ref="U13">IFERROR(ROUND(INDEX(F_Inputs!$A$2:$BC$162, MATCH(F_Inputs_Formatted!$B13&amp;F_Inputs_Formatted!$H13, F_Inputs!$A$2:$A$162&amp;F_Inputs!$B$2:$B$162, 0), MATCH(F_Inputs_Formatted!U$4, F_Inputs!$A$2:$BC$2, 0)),$O13),"-")</f>
        <v>22.45</v>
      </c>
      <c r="V13" s="57" cm="1">
        <f t="array" ref="V13">IFERROR(ROUND(INDEX(F_Inputs!$A$2:$BC$162, MATCH(F_Inputs_Formatted!$B13&amp;F_Inputs_Formatted!$H13, F_Inputs!$A$2:$A$162&amp;F_Inputs!$B$2:$B$162, 0), MATCH(F_Inputs_Formatted!V$4, F_Inputs!$A$2:$BC$2, 0)),$O13),"-")</f>
        <v>23.94</v>
      </c>
      <c r="W13" s="57" cm="1">
        <f t="array" ref="W13">IFERROR(ROUND(INDEX(F_Inputs!$A$2:$BC$162, MATCH(F_Inputs_Formatted!$B13&amp;F_Inputs_Formatted!$H13, F_Inputs!$A$2:$A$162&amp;F_Inputs!$B$2:$B$162, 0), MATCH(F_Inputs_Formatted!W$4, F_Inputs!$A$2:$BC$2, 0)),$O13),"-")</f>
        <v>24.54</v>
      </c>
      <c r="X13" s="57" cm="1">
        <f t="array" ref="X13">IFERROR(ROUND(INDEX(F_Inputs!$A$2:$BC$162, MATCH(F_Inputs_Formatted!$B13&amp;F_Inputs_Formatted!$H13, F_Inputs!$A$2:$A$162&amp;F_Inputs!$B$2:$B$162, 0), MATCH(F_Inputs_Formatted!X$4, F_Inputs!$A$2:$BC$2, 0)),$O13),"-")</f>
        <v>22.75</v>
      </c>
      <c r="Y13" s="57" cm="1">
        <f t="array" ref="Y13">IFERROR(ROUND(INDEX(F_Inputs!$A$2:$BC$162, MATCH(F_Inputs_Formatted!$B13&amp;F_Inputs_Formatted!$H13, F_Inputs!$A$2:$A$162&amp;F_Inputs!$B$2:$B$162, 0), MATCH(F_Inputs_Formatted!Y$4, F_Inputs!$A$2:$BC$2, 0)),$O13),"-")</f>
        <v>26.04</v>
      </c>
      <c r="Z13" s="57" cm="1">
        <f t="array" ref="Z13">IFERROR(ROUND(INDEX(F_Inputs!$A$2:$BC$162, MATCH(F_Inputs_Formatted!$B13&amp;F_Inputs_Formatted!$H13, F_Inputs!$A$2:$A$162&amp;F_Inputs!$B$2:$B$162, 0), MATCH(F_Inputs_Formatted!Z$4, F_Inputs!$A$2:$BC$2, 0)),$O13),"-")</f>
        <v>20.6</v>
      </c>
      <c r="AA13" s="57" cm="1">
        <f t="array" ref="AA13">IFERROR(ROUND(INDEX(F_Inputs!$A$2:$BC$162, MATCH(F_Inputs_Formatted!$B13&amp;F_Inputs_Formatted!$H13, F_Inputs!$A$2:$A$162&amp;F_Inputs!$B$2:$B$162, 0), MATCH(F_Inputs_Formatted!AA$4, F_Inputs!$A$2:$BC$2, 0)),$O13),"-")</f>
        <v>31.48</v>
      </c>
      <c r="AB13" s="57" cm="1">
        <f t="array" ref="AB13">IFERROR(ROUND(INDEX(F_Inputs!$A$2:$BC$162, MATCH(F_Inputs_Formatted!$B13&amp;F_Inputs_Formatted!$H13, F_Inputs!$A$2:$A$162&amp;F_Inputs!$B$2:$B$162, 0), MATCH(F_Inputs_Formatted!AB$4, F_Inputs!$A$2:$BC$2, 0)),$O13),"-")</f>
        <v>36.06</v>
      </c>
      <c r="AC13" s="57" cm="1">
        <f t="array" ref="AC13">IFERROR(ROUND(INDEX(F_Inputs!$A$2:$BC$162, MATCH(F_Inputs_Formatted!$B13&amp;F_Inputs_Formatted!$H13, F_Inputs!$A$2:$A$162&amp;F_Inputs!$B$2:$B$162, 0), MATCH(F_Inputs_Formatted!AC$4, F_Inputs!$A$2:$BC$2, 0)),$O13),"-")</f>
        <v>35.49</v>
      </c>
      <c r="AD13" s="57" cm="1">
        <f t="array" ref="AD13">IFERROR(ROUND(INDEX(F_Inputs!$A$2:$BC$162, MATCH(F_Inputs_Formatted!$B13&amp;F_Inputs_Formatted!$H13, F_Inputs!$A$2:$A$162&amp;F_Inputs!$B$2:$B$162, 0), MATCH(F_Inputs_Formatted!AD$4, F_Inputs!$A$2:$BC$2, 0)),$O13),"-")</f>
        <v>31.19</v>
      </c>
      <c r="AE13" s="57" cm="1">
        <f t="array" ref="AE13">IFERROR(ROUND(INDEX(F_Inputs!$A$2:$BC$162, MATCH(F_Inputs_Formatted!$B13&amp;F_Inputs_Formatted!$H13, F_Inputs!$A$2:$A$162&amp;F_Inputs!$B$2:$B$162, 0), MATCH(F_Inputs_Formatted!AE$4, F_Inputs!$A$2:$BC$2, 0)),$O13),"-")</f>
        <v>26.79</v>
      </c>
      <c r="AF13" s="57" cm="1">
        <f t="array" ref="AF13">IFERROR(ROUND(INDEX(F_Inputs!$A$2:$BC$162, MATCH(F_Inputs_Formatted!$B13&amp;F_Inputs_Formatted!$H13, F_Inputs!$A$2:$A$162&amp;F_Inputs!$B$2:$B$162, 0), MATCH(F_Inputs_Formatted!AF$4, F_Inputs!$A$2:$BC$2, 0)),$O13),"-")</f>
        <v>22.51</v>
      </c>
      <c r="AG13" s="57" cm="1">
        <f t="array" ref="AG13">IFERROR(ROUND(INDEX(F_Inputs!$A$2:$BC$162, MATCH(F_Inputs_Formatted!$B13&amp;F_Inputs_Formatted!$H13, F_Inputs!$A$2:$A$162&amp;F_Inputs!$B$2:$B$162, 0), MATCH(F_Inputs_Formatted!AG$4, F_Inputs!$A$2:$BC$2, 0)),$O13),"-")</f>
        <v>17.95</v>
      </c>
      <c r="AH13" s="57" cm="1">
        <f t="array" ref="AH13">IFERROR(ROUND(INDEX(F_Inputs!$A$2:$BC$162, MATCH(F_Inputs_Formatted!$B13&amp;F_Inputs_Formatted!$H13, F_Inputs!$A$2:$A$162&amp;F_Inputs!$B$2:$B$162, 0), MATCH(F_Inputs_Formatted!AH$4, F_Inputs!$A$2:$BC$2, 0)),$O13),"-")</f>
        <v>13.68</v>
      </c>
      <c r="AI13" s="57" cm="1">
        <f t="array" ref="AI13">IFERROR(ROUND(INDEX(F_Inputs!$A$2:$BC$162, MATCH(F_Inputs_Formatted!$B13&amp;F_Inputs_Formatted!$H13, F_Inputs!$A$2:$A$162&amp;F_Inputs!$B$2:$B$162, 0), MATCH(F_Inputs_Formatted!AI$4, F_Inputs!$A$2:$BC$2, 0)),$O13),"-")</f>
        <v>13.68</v>
      </c>
      <c r="AJ13" s="57" cm="1">
        <f t="array" ref="AJ13">IFERROR(ROUND(INDEX(F_Inputs!$A$2:$BC$162, MATCH(F_Inputs_Formatted!$B13&amp;F_Inputs_Formatted!$H13, F_Inputs!$A$2:$A$162&amp;F_Inputs!$B$2:$B$162, 0), MATCH(F_Inputs_Formatted!AJ$4, F_Inputs!$A$2:$BC$2, 0)),$O13),"-")</f>
        <v>13.61</v>
      </c>
      <c r="AK13" s="57" cm="1">
        <f t="array" ref="AK13">IFERROR(ROUND(INDEX(F_Inputs!$A$2:$BC$162, MATCH(F_Inputs_Formatted!$B13&amp;F_Inputs_Formatted!$H13, F_Inputs!$A$2:$A$162&amp;F_Inputs!$B$2:$B$162, 0), MATCH(F_Inputs_Formatted!AK$4, F_Inputs!$A$2:$BC$2, 0)),$O13),"-")</f>
        <v>13.61</v>
      </c>
      <c r="AL13" s="57" cm="1">
        <f t="array" ref="AL13">IFERROR(ROUND(INDEX(F_Inputs!$A$2:$BC$162, MATCH(F_Inputs_Formatted!$B13&amp;F_Inputs_Formatted!$H13, F_Inputs!$A$2:$A$162&amp;F_Inputs!$B$2:$B$162, 0), MATCH(F_Inputs_Formatted!AL$4, F_Inputs!$A$2:$BC$2, 0)),$O13),"-")</f>
        <v>13.61</v>
      </c>
      <c r="AM13" s="57" cm="1">
        <f t="array" ref="AM13">IFERROR(ROUND(INDEX(F_Inputs!$A$2:$BC$162, MATCH(F_Inputs_Formatted!$B13&amp;F_Inputs_Formatted!$H13, F_Inputs!$A$2:$A$162&amp;F_Inputs!$B$2:$B$162, 0), MATCH(F_Inputs_Formatted!AM$4, F_Inputs!$A$2:$BC$2, 0)),$O13),"-")</f>
        <v>13.61</v>
      </c>
    </row>
    <row r="14" spans="1:39" s="5" customFormat="1" ht="15">
      <c r="A14" s="1"/>
      <c r="B14" s="19" t="s">
        <v>120</v>
      </c>
      <c r="C14" s="19" t="str">
        <f>_xlfn.XLOOKUP($B14,FD_Lists!$B$4:$B$25,FD_Lists!C$4:C$25)</f>
        <v>Yorkshire Water</v>
      </c>
      <c r="D14" s="19" t="str">
        <f>_xlfn.XLOOKUP($B14,FD_Lists!$B$4:$B$25,FD_Lists!D$4:D$25)</f>
        <v>England</v>
      </c>
      <c r="E14" s="19" t="str">
        <f>_xlfn.XLOOKUP($B14,FD_Lists!$B$4:$B$25,FD_Lists!E$4:E$25)</f>
        <v>Company</v>
      </c>
      <c r="F14" s="19" t="str">
        <f>_xlfn.XLOOKUP($B14,FD_Lists!$B$4:$B$25,FD_Lists!F$4:F$25)</f>
        <v>WaSC</v>
      </c>
      <c r="G14" s="18" t="s">
        <v>136</v>
      </c>
      <c r="H14" s="135" t="s">
        <v>81</v>
      </c>
      <c r="I14" s="55" t="str">
        <f t="shared" si="0"/>
        <v>YKYOUT5_05_PR24</v>
      </c>
      <c r="J14" s="55" t="s">
        <v>137</v>
      </c>
      <c r="K14" s="55" t="s">
        <v>138</v>
      </c>
      <c r="L14" s="55" t="s">
        <v>139</v>
      </c>
      <c r="M14" s="130" t="s">
        <v>140</v>
      </c>
      <c r="N14" s="55" t="s">
        <v>83</v>
      </c>
      <c r="O14" s="55">
        <v>2</v>
      </c>
      <c r="P14" s="57" cm="1">
        <f t="array" ref="P14">IFERROR(ROUND(INDEX(F_Inputs!$A$2:$BC$162, MATCH(F_Inputs_Formatted!$B14&amp;F_Inputs_Formatted!$H14, F_Inputs!$A$2:$A$162&amp;F_Inputs!$B$2:$B$162, 0), MATCH(F_Inputs_Formatted!P$4, F_Inputs!$A$2:$BC$2, 0)),$O14),"-")</f>
        <v>55.57</v>
      </c>
      <c r="Q14" s="57" cm="1">
        <f t="array" ref="Q14">IFERROR(ROUND(INDEX(F_Inputs!$A$2:$BC$162, MATCH(F_Inputs_Formatted!$B14&amp;F_Inputs_Formatted!$H14, F_Inputs!$A$2:$A$162&amp;F_Inputs!$B$2:$B$162, 0), MATCH(F_Inputs_Formatted!Q$4, F_Inputs!$A$2:$BC$2, 0)),$O14),"-")</f>
        <v>48.61</v>
      </c>
      <c r="R14" s="57" cm="1">
        <f t="array" ref="R14">IFERROR(ROUND(INDEX(F_Inputs!$A$2:$BC$162, MATCH(F_Inputs_Formatted!$B14&amp;F_Inputs_Formatted!$H14, F_Inputs!$A$2:$A$162&amp;F_Inputs!$B$2:$B$162, 0), MATCH(F_Inputs_Formatted!R$4, F_Inputs!$A$2:$BC$2, 0)),$O14),"-")</f>
        <v>45.88</v>
      </c>
      <c r="S14" s="57" cm="1">
        <f t="array" ref="S14">IFERROR(ROUND(INDEX(F_Inputs!$A$2:$BC$162, MATCH(F_Inputs_Formatted!$B14&amp;F_Inputs_Formatted!$H14, F_Inputs!$A$2:$A$162&amp;F_Inputs!$B$2:$B$162, 0), MATCH(F_Inputs_Formatted!S$4, F_Inputs!$A$2:$BC$2, 0)),$O14),"-")</f>
        <v>34.53</v>
      </c>
      <c r="T14" s="57" cm="1">
        <f t="array" ref="T14">IFERROR(ROUND(INDEX(F_Inputs!$A$2:$BC$162, MATCH(F_Inputs_Formatted!$B14&amp;F_Inputs_Formatted!$H14, F_Inputs!$A$2:$A$162&amp;F_Inputs!$B$2:$B$162, 0), MATCH(F_Inputs_Formatted!T$4, F_Inputs!$A$2:$BC$2, 0)),$O14),"-")</f>
        <v>41.97</v>
      </c>
      <c r="U14" s="57" cm="1">
        <f t="array" ref="U14">IFERROR(ROUND(INDEX(F_Inputs!$A$2:$BC$162, MATCH(F_Inputs_Formatted!$B14&amp;F_Inputs_Formatted!$H14, F_Inputs!$A$2:$A$162&amp;F_Inputs!$B$2:$B$162, 0), MATCH(F_Inputs_Formatted!U$4, F_Inputs!$A$2:$BC$2, 0)),$O14),"-")</f>
        <v>45.76</v>
      </c>
      <c r="V14" s="57" cm="1">
        <f t="array" ref="V14">IFERROR(ROUND(INDEX(F_Inputs!$A$2:$BC$162, MATCH(F_Inputs_Formatted!$B14&amp;F_Inputs_Formatted!$H14, F_Inputs!$A$2:$A$162&amp;F_Inputs!$B$2:$B$162, 0), MATCH(F_Inputs_Formatted!V$4, F_Inputs!$A$2:$BC$2, 0)),$O14),"-")</f>
        <v>43.05</v>
      </c>
      <c r="W14" s="57" cm="1">
        <f t="array" ref="W14">IFERROR(ROUND(INDEX(F_Inputs!$A$2:$BC$162, MATCH(F_Inputs_Formatted!$B14&amp;F_Inputs_Formatted!$H14, F_Inputs!$A$2:$A$162&amp;F_Inputs!$B$2:$B$162, 0), MATCH(F_Inputs_Formatted!W$4, F_Inputs!$A$2:$BC$2, 0)),$O14),"-")</f>
        <v>43.79</v>
      </c>
      <c r="X14" s="57" cm="1">
        <f t="array" ref="X14">IFERROR(ROUND(INDEX(F_Inputs!$A$2:$BC$162, MATCH(F_Inputs_Formatted!$B14&amp;F_Inputs_Formatted!$H14, F_Inputs!$A$2:$A$162&amp;F_Inputs!$B$2:$B$162, 0), MATCH(F_Inputs_Formatted!X$4, F_Inputs!$A$2:$BC$2, 0)),$O14),"-")</f>
        <v>34.6</v>
      </c>
      <c r="Y14" s="57" cm="1">
        <f t="array" ref="Y14">IFERROR(ROUND(INDEX(F_Inputs!$A$2:$BC$162, MATCH(F_Inputs_Formatted!$B14&amp;F_Inputs_Formatted!$H14, F_Inputs!$A$2:$A$162&amp;F_Inputs!$B$2:$B$162, 0), MATCH(F_Inputs_Formatted!Y$4, F_Inputs!$A$2:$BC$2, 0)),$O14),"-")</f>
        <v>23.92</v>
      </c>
      <c r="Z14" s="57" cm="1">
        <f t="array" ref="Z14">IFERROR(ROUND(INDEX(F_Inputs!$A$2:$BC$162, MATCH(F_Inputs_Formatted!$B14&amp;F_Inputs_Formatted!$H14, F_Inputs!$A$2:$A$162&amp;F_Inputs!$B$2:$B$162, 0), MATCH(F_Inputs_Formatted!Z$4, F_Inputs!$A$2:$BC$2, 0)),$O14),"-")</f>
        <v>27.36</v>
      </c>
      <c r="AA14" s="57" cm="1">
        <f t="array" ref="AA14">IFERROR(ROUND(INDEX(F_Inputs!$A$2:$BC$162, MATCH(F_Inputs_Formatted!$B14&amp;F_Inputs_Formatted!$H14, F_Inputs!$A$2:$A$162&amp;F_Inputs!$B$2:$B$162, 0), MATCH(F_Inputs_Formatted!AA$4, F_Inputs!$A$2:$BC$2, 0)),$O14),"-")</f>
        <v>22.39</v>
      </c>
      <c r="AB14" s="57" cm="1">
        <f t="array" ref="AB14">IFERROR(ROUND(INDEX(F_Inputs!$A$2:$BC$162, MATCH(F_Inputs_Formatted!$B14&amp;F_Inputs_Formatted!$H14, F_Inputs!$A$2:$A$162&amp;F_Inputs!$B$2:$B$162, 0), MATCH(F_Inputs_Formatted!AB$4, F_Inputs!$A$2:$BC$2, 0)),$O14),"-")</f>
        <v>26.21</v>
      </c>
      <c r="AC14" s="57" cm="1">
        <f t="array" ref="AC14">IFERROR(ROUND(INDEX(F_Inputs!$A$2:$BC$162, MATCH(F_Inputs_Formatted!$B14&amp;F_Inputs_Formatted!$H14, F_Inputs!$A$2:$A$162&amp;F_Inputs!$B$2:$B$162, 0), MATCH(F_Inputs_Formatted!AC$4, F_Inputs!$A$2:$BC$2, 0)),$O14),"-")</f>
        <v>31</v>
      </c>
      <c r="AD14" s="57" cm="1">
        <f t="array" ref="AD14">IFERROR(ROUND(INDEX(F_Inputs!$A$2:$BC$162, MATCH(F_Inputs_Formatted!$B14&amp;F_Inputs_Formatted!$H14, F_Inputs!$A$2:$A$162&amp;F_Inputs!$B$2:$B$162, 0), MATCH(F_Inputs_Formatted!AD$4, F_Inputs!$A$2:$BC$2, 0)),$O14),"-")</f>
        <v>22.77</v>
      </c>
      <c r="AE14" s="57" cm="1">
        <f t="array" ref="AE14">IFERROR(ROUND(INDEX(F_Inputs!$A$2:$BC$162, MATCH(F_Inputs_Formatted!$B14&amp;F_Inputs_Formatted!$H14, F_Inputs!$A$2:$A$162&amp;F_Inputs!$B$2:$B$162, 0), MATCH(F_Inputs_Formatted!AE$4, F_Inputs!$A$2:$BC$2, 0)),$O14),"-")</f>
        <v>20.37</v>
      </c>
      <c r="AF14" s="57" cm="1">
        <f t="array" ref="AF14">IFERROR(ROUND(INDEX(F_Inputs!$A$2:$BC$162, MATCH(F_Inputs_Formatted!$B14&amp;F_Inputs_Formatted!$H14, F_Inputs!$A$2:$A$162&amp;F_Inputs!$B$2:$B$162, 0), MATCH(F_Inputs_Formatted!AF$4, F_Inputs!$A$2:$BC$2, 0)),$O14),"-")</f>
        <v>18.46</v>
      </c>
      <c r="AG14" s="57" cm="1">
        <f t="array" ref="AG14">IFERROR(ROUND(INDEX(F_Inputs!$A$2:$BC$162, MATCH(F_Inputs_Formatted!$B14&amp;F_Inputs_Formatted!$H14, F_Inputs!$A$2:$A$162&amp;F_Inputs!$B$2:$B$162, 0), MATCH(F_Inputs_Formatted!AG$4, F_Inputs!$A$2:$BC$2, 0)),$O14),"-")</f>
        <v>15.8</v>
      </c>
      <c r="AH14" s="57" cm="1">
        <f t="array" ref="AH14">IFERROR(ROUND(INDEX(F_Inputs!$A$2:$BC$162, MATCH(F_Inputs_Formatted!$B14&amp;F_Inputs_Formatted!$H14, F_Inputs!$A$2:$A$162&amp;F_Inputs!$B$2:$B$162, 0), MATCH(F_Inputs_Formatted!AH$4, F_Inputs!$A$2:$BC$2, 0)),$O14),"-")</f>
        <v>13.52</v>
      </c>
      <c r="AI14" s="57" cm="1">
        <f t="array" ref="AI14">IFERROR(ROUND(INDEX(F_Inputs!$A$2:$BC$162, MATCH(F_Inputs_Formatted!$B14&amp;F_Inputs_Formatted!$H14, F_Inputs!$A$2:$A$162&amp;F_Inputs!$B$2:$B$162, 0), MATCH(F_Inputs_Formatted!AI$4, F_Inputs!$A$2:$BC$2, 0)),$O14),"-")</f>
        <v>12.13</v>
      </c>
      <c r="AJ14" s="57" cm="1">
        <f t="array" ref="AJ14">IFERROR(ROUND(INDEX(F_Inputs!$A$2:$BC$162, MATCH(F_Inputs_Formatted!$B14&amp;F_Inputs_Formatted!$H14, F_Inputs!$A$2:$A$162&amp;F_Inputs!$B$2:$B$162, 0), MATCH(F_Inputs_Formatted!AJ$4, F_Inputs!$A$2:$BC$2, 0)),$O14),"-")</f>
        <v>11.18</v>
      </c>
      <c r="AK14" s="57" cm="1">
        <f t="array" ref="AK14">IFERROR(ROUND(INDEX(F_Inputs!$A$2:$BC$162, MATCH(F_Inputs_Formatted!$B14&amp;F_Inputs_Formatted!$H14, F_Inputs!$A$2:$A$162&amp;F_Inputs!$B$2:$B$162, 0), MATCH(F_Inputs_Formatted!AK$4, F_Inputs!$A$2:$BC$2, 0)),$O14),"-")</f>
        <v>10.23</v>
      </c>
      <c r="AL14" s="57" cm="1">
        <f t="array" ref="AL14">IFERROR(ROUND(INDEX(F_Inputs!$A$2:$BC$162, MATCH(F_Inputs_Formatted!$B14&amp;F_Inputs_Formatted!$H14, F_Inputs!$A$2:$A$162&amp;F_Inputs!$B$2:$B$162, 0), MATCH(F_Inputs_Formatted!AL$4, F_Inputs!$A$2:$BC$2, 0)),$O14),"-")</f>
        <v>9.2899999999999991</v>
      </c>
      <c r="AM14" s="57" cm="1">
        <f t="array" ref="AM14">IFERROR(ROUND(INDEX(F_Inputs!$A$2:$BC$162, MATCH(F_Inputs_Formatted!$B14&amp;F_Inputs_Formatted!$H14, F_Inputs!$A$2:$A$162&amp;F_Inputs!$B$2:$B$162, 0), MATCH(F_Inputs_Formatted!AM$4, F_Inputs!$A$2:$BC$2, 0)),$O14),"-")</f>
        <v>8.34</v>
      </c>
    </row>
    <row r="15" spans="1:39" s="5" customFormat="1" ht="15">
      <c r="A15" s="1"/>
      <c r="B15" s="19" t="s">
        <v>142</v>
      </c>
      <c r="C15" s="19" t="str">
        <f>_xlfn.XLOOKUP($B15,FD_Lists!$B$4:$B$25,FD_Lists!C$4:C$25)</f>
        <v>Affinity Water</v>
      </c>
      <c r="D15" s="19" t="str">
        <f>_xlfn.XLOOKUP($B15,FD_Lists!$B$4:$B$25,FD_Lists!D$4:D$25)</f>
        <v>England</v>
      </c>
      <c r="E15" s="19" t="str">
        <f>_xlfn.XLOOKUP($B15,FD_Lists!$B$4:$B$25,FD_Lists!E$4:E$25)</f>
        <v>Company</v>
      </c>
      <c r="F15" s="19" t="str">
        <f>_xlfn.XLOOKUP($B15,FD_Lists!$B$4:$B$25,FD_Lists!F$4:F$25)</f>
        <v>WoC</v>
      </c>
      <c r="G15" s="18" t="s">
        <v>136</v>
      </c>
      <c r="H15" s="135" t="s">
        <v>81</v>
      </c>
      <c r="I15" s="55" t="str">
        <f t="shared" si="0"/>
        <v>AFWOUT5_05_PR24</v>
      </c>
      <c r="J15" s="55" t="s">
        <v>137</v>
      </c>
      <c r="K15" s="55" t="s">
        <v>138</v>
      </c>
      <c r="L15" s="55" t="s">
        <v>139</v>
      </c>
      <c r="M15" s="130" t="s">
        <v>140</v>
      </c>
      <c r="N15" s="55" t="s">
        <v>83</v>
      </c>
      <c r="O15" s="55">
        <v>2</v>
      </c>
      <c r="P15" s="57" t="str" cm="1">
        <f t="array" ref="P15">IFERROR(ROUND(INDEX(F_Inputs!$A$2:$BC$162, MATCH(F_Inputs_Formatted!$B15&amp;F_Inputs_Formatted!$H15, F_Inputs!$A$2:$A$162&amp;F_Inputs!$B$2:$B$162, 0), MATCH(F_Inputs_Formatted!P$4, F_Inputs!$A$2:$BC$2, 0)),$O15),"-")</f>
        <v>-</v>
      </c>
      <c r="Q15" s="57" t="str" cm="1">
        <f t="array" ref="Q15">IFERROR(ROUND(INDEX(F_Inputs!$A$2:$BC$162, MATCH(F_Inputs_Formatted!$B15&amp;F_Inputs_Formatted!$H15, F_Inputs!$A$2:$A$162&amp;F_Inputs!$B$2:$B$162, 0), MATCH(F_Inputs_Formatted!Q$4, F_Inputs!$A$2:$BC$2, 0)),$O15),"-")</f>
        <v>-</v>
      </c>
      <c r="R15" s="57" t="str" cm="1">
        <f t="array" ref="R15">IFERROR(ROUND(INDEX(F_Inputs!$A$2:$BC$162, MATCH(F_Inputs_Formatted!$B15&amp;F_Inputs_Formatted!$H15, F_Inputs!$A$2:$A$162&amp;F_Inputs!$B$2:$B$162, 0), MATCH(F_Inputs_Formatted!R$4, F_Inputs!$A$2:$BC$2, 0)),$O15),"-")</f>
        <v>-</v>
      </c>
      <c r="S15" s="57" t="str" cm="1">
        <f t="array" ref="S15">IFERROR(ROUND(INDEX(F_Inputs!$A$2:$BC$162, MATCH(F_Inputs_Formatted!$B15&amp;F_Inputs_Formatted!$H15, F_Inputs!$A$2:$A$162&amp;F_Inputs!$B$2:$B$162, 0), MATCH(F_Inputs_Formatted!S$4, F_Inputs!$A$2:$BC$2, 0)),$O15),"-")</f>
        <v>-</v>
      </c>
      <c r="T15" s="57" t="str" cm="1">
        <f t="array" ref="T15">IFERROR(ROUND(INDEX(F_Inputs!$A$2:$BC$162, MATCH(F_Inputs_Formatted!$B15&amp;F_Inputs_Formatted!$H15, F_Inputs!$A$2:$A$162&amp;F_Inputs!$B$2:$B$162, 0), MATCH(F_Inputs_Formatted!T$4, F_Inputs!$A$2:$BC$2, 0)),$O15),"-")</f>
        <v>-</v>
      </c>
      <c r="U15" s="57" t="str" cm="1">
        <f t="array" ref="U15">IFERROR(ROUND(INDEX(F_Inputs!$A$2:$BC$162, MATCH(F_Inputs_Formatted!$B15&amp;F_Inputs_Formatted!$H15, F_Inputs!$A$2:$A$162&amp;F_Inputs!$B$2:$B$162, 0), MATCH(F_Inputs_Formatted!U$4, F_Inputs!$A$2:$BC$2, 0)),$O15),"-")</f>
        <v>-</v>
      </c>
      <c r="V15" s="57" t="str" cm="1">
        <f t="array" ref="V15">IFERROR(ROUND(INDEX(F_Inputs!$A$2:$BC$162, MATCH(F_Inputs_Formatted!$B15&amp;F_Inputs_Formatted!$H15, F_Inputs!$A$2:$A$162&amp;F_Inputs!$B$2:$B$162, 0), MATCH(F_Inputs_Formatted!V$4, F_Inputs!$A$2:$BC$2, 0)),$O15),"-")</f>
        <v>-</v>
      </c>
      <c r="W15" s="57" t="str" cm="1">
        <f t="array" ref="W15">IFERROR(ROUND(INDEX(F_Inputs!$A$2:$BC$162, MATCH(F_Inputs_Formatted!$B15&amp;F_Inputs_Formatted!$H15, F_Inputs!$A$2:$A$162&amp;F_Inputs!$B$2:$B$162, 0), MATCH(F_Inputs_Formatted!W$4, F_Inputs!$A$2:$BC$2, 0)),$O15),"-")</f>
        <v>-</v>
      </c>
      <c r="X15" s="57" t="str" cm="1">
        <f t="array" ref="X15">IFERROR(ROUND(INDEX(F_Inputs!$A$2:$BC$162, MATCH(F_Inputs_Formatted!$B15&amp;F_Inputs_Formatted!$H15, F_Inputs!$A$2:$A$162&amp;F_Inputs!$B$2:$B$162, 0), MATCH(F_Inputs_Formatted!X$4, F_Inputs!$A$2:$BC$2, 0)),$O15),"-")</f>
        <v>-</v>
      </c>
      <c r="Y15" s="57" t="str" cm="1">
        <f t="array" ref="Y15">IFERROR(ROUND(INDEX(F_Inputs!$A$2:$BC$162, MATCH(F_Inputs_Formatted!$B15&amp;F_Inputs_Formatted!$H15, F_Inputs!$A$2:$A$162&amp;F_Inputs!$B$2:$B$162, 0), MATCH(F_Inputs_Formatted!Y$4, F_Inputs!$A$2:$BC$2, 0)),$O15),"-")</f>
        <v>-</v>
      </c>
      <c r="Z15" s="57" t="str" cm="1">
        <f t="array" ref="Z15">IFERROR(ROUND(INDEX(F_Inputs!$A$2:$BC$162, MATCH(F_Inputs_Formatted!$B15&amp;F_Inputs_Formatted!$H15, F_Inputs!$A$2:$A$162&amp;F_Inputs!$B$2:$B$162, 0), MATCH(F_Inputs_Formatted!Z$4, F_Inputs!$A$2:$BC$2, 0)),$O15),"-")</f>
        <v>-</v>
      </c>
      <c r="AA15" s="57" t="str" cm="1">
        <f t="array" ref="AA15">IFERROR(ROUND(INDEX(F_Inputs!$A$2:$BC$162, MATCH(F_Inputs_Formatted!$B15&amp;F_Inputs_Formatted!$H15, F_Inputs!$A$2:$A$162&amp;F_Inputs!$B$2:$B$162, 0), MATCH(F_Inputs_Formatted!AA$4, F_Inputs!$A$2:$BC$2, 0)),$O15),"-")</f>
        <v>-</v>
      </c>
      <c r="AB15" s="57" t="str" cm="1">
        <f t="array" ref="AB15">IFERROR(ROUND(INDEX(F_Inputs!$A$2:$BC$162, MATCH(F_Inputs_Formatted!$B15&amp;F_Inputs_Formatted!$H15, F_Inputs!$A$2:$A$162&amp;F_Inputs!$B$2:$B$162, 0), MATCH(F_Inputs_Formatted!AB$4, F_Inputs!$A$2:$BC$2, 0)),$O15),"-")</f>
        <v>-</v>
      </c>
      <c r="AC15" s="57" t="str" cm="1">
        <f t="array" ref="AC15">IFERROR(ROUND(INDEX(F_Inputs!$A$2:$BC$162, MATCH(F_Inputs_Formatted!$B15&amp;F_Inputs_Formatted!$H15, F_Inputs!$A$2:$A$162&amp;F_Inputs!$B$2:$B$162, 0), MATCH(F_Inputs_Formatted!AC$4, F_Inputs!$A$2:$BC$2, 0)),$O15),"-")</f>
        <v>-</v>
      </c>
      <c r="AD15" s="57" t="str" cm="1">
        <f t="array" ref="AD15">IFERROR(ROUND(INDEX(F_Inputs!$A$2:$BC$162, MATCH(F_Inputs_Formatted!$B15&amp;F_Inputs_Formatted!$H15, F_Inputs!$A$2:$A$162&amp;F_Inputs!$B$2:$B$162, 0), MATCH(F_Inputs_Formatted!AD$4, F_Inputs!$A$2:$BC$2, 0)),$O15),"-")</f>
        <v>-</v>
      </c>
      <c r="AE15" s="57" t="str" cm="1">
        <f t="array" ref="AE15">IFERROR(ROUND(INDEX(F_Inputs!$A$2:$BC$162, MATCH(F_Inputs_Formatted!$B15&amp;F_Inputs_Formatted!$H15, F_Inputs!$A$2:$A$162&amp;F_Inputs!$B$2:$B$162, 0), MATCH(F_Inputs_Formatted!AE$4, F_Inputs!$A$2:$BC$2, 0)),$O15),"-")</f>
        <v>-</v>
      </c>
      <c r="AF15" s="57" t="str" cm="1">
        <f t="array" ref="AF15">IFERROR(ROUND(INDEX(F_Inputs!$A$2:$BC$162, MATCH(F_Inputs_Formatted!$B15&amp;F_Inputs_Formatted!$H15, F_Inputs!$A$2:$A$162&amp;F_Inputs!$B$2:$B$162, 0), MATCH(F_Inputs_Formatted!AF$4, F_Inputs!$A$2:$BC$2, 0)),$O15),"-")</f>
        <v>-</v>
      </c>
      <c r="AG15" s="57" t="str" cm="1">
        <f t="array" ref="AG15">IFERROR(ROUND(INDEX(F_Inputs!$A$2:$BC$162, MATCH(F_Inputs_Formatted!$B15&amp;F_Inputs_Formatted!$H15, F_Inputs!$A$2:$A$162&amp;F_Inputs!$B$2:$B$162, 0), MATCH(F_Inputs_Formatted!AG$4, F_Inputs!$A$2:$BC$2, 0)),$O15),"-")</f>
        <v>-</v>
      </c>
      <c r="AH15" s="57" t="str" cm="1">
        <f t="array" ref="AH15">IFERROR(ROUND(INDEX(F_Inputs!$A$2:$BC$162, MATCH(F_Inputs_Formatted!$B15&amp;F_Inputs_Formatted!$H15, F_Inputs!$A$2:$A$162&amp;F_Inputs!$B$2:$B$162, 0), MATCH(F_Inputs_Formatted!AH$4, F_Inputs!$A$2:$BC$2, 0)),$O15),"-")</f>
        <v>-</v>
      </c>
      <c r="AI15" s="57" t="str" cm="1">
        <f t="array" ref="AI15">IFERROR(ROUND(INDEX(F_Inputs!$A$2:$BC$162, MATCH(F_Inputs_Formatted!$B15&amp;F_Inputs_Formatted!$H15, F_Inputs!$A$2:$A$162&amp;F_Inputs!$B$2:$B$162, 0), MATCH(F_Inputs_Formatted!AI$4, F_Inputs!$A$2:$BC$2, 0)),$O15),"-")</f>
        <v>-</v>
      </c>
      <c r="AJ15" s="57" t="str" cm="1">
        <f t="array" ref="AJ15">IFERROR(ROUND(INDEX(F_Inputs!$A$2:$BC$162, MATCH(F_Inputs_Formatted!$B15&amp;F_Inputs_Formatted!$H15, F_Inputs!$A$2:$A$162&amp;F_Inputs!$B$2:$B$162, 0), MATCH(F_Inputs_Formatted!AJ$4, F_Inputs!$A$2:$BC$2, 0)),$O15),"-")</f>
        <v>-</v>
      </c>
      <c r="AK15" s="57" t="str" cm="1">
        <f t="array" ref="AK15">IFERROR(ROUND(INDEX(F_Inputs!$A$2:$BC$162, MATCH(F_Inputs_Formatted!$B15&amp;F_Inputs_Formatted!$H15, F_Inputs!$A$2:$A$162&amp;F_Inputs!$B$2:$B$162, 0), MATCH(F_Inputs_Formatted!AK$4, F_Inputs!$A$2:$BC$2, 0)),$O15),"-")</f>
        <v>-</v>
      </c>
      <c r="AL15" s="57" t="str" cm="1">
        <f t="array" ref="AL15">IFERROR(ROUND(INDEX(F_Inputs!$A$2:$BC$162, MATCH(F_Inputs_Formatted!$B15&amp;F_Inputs_Formatted!$H15, F_Inputs!$A$2:$A$162&amp;F_Inputs!$B$2:$B$162, 0), MATCH(F_Inputs_Formatted!AL$4, F_Inputs!$A$2:$BC$2, 0)),$O15),"-")</f>
        <v>-</v>
      </c>
      <c r="AM15" s="57" t="str" cm="1">
        <f t="array" ref="AM15">IFERROR(ROUND(INDEX(F_Inputs!$A$2:$BC$162, MATCH(F_Inputs_Formatted!$B15&amp;F_Inputs_Formatted!$H15, F_Inputs!$A$2:$A$162&amp;F_Inputs!$B$2:$B$162, 0), MATCH(F_Inputs_Formatted!AM$4, F_Inputs!$A$2:$BC$2, 0)),$O15),"-")</f>
        <v>-</v>
      </c>
    </row>
    <row r="16" spans="1:39" s="5" customFormat="1" ht="15">
      <c r="B16" s="19" t="s">
        <v>143</v>
      </c>
      <c r="C16" s="19" t="str">
        <f>_xlfn.XLOOKUP($B16,FD_Lists!$B$4:$B$25,FD_Lists!C$4:C$25)</f>
        <v>Portsmouth Water</v>
      </c>
      <c r="D16" s="19" t="str">
        <f>_xlfn.XLOOKUP($B16,FD_Lists!$B$4:$B$25,FD_Lists!D$4:D$25)</f>
        <v>England</v>
      </c>
      <c r="E16" s="19" t="str">
        <f>_xlfn.XLOOKUP($B16,FD_Lists!$B$4:$B$25,FD_Lists!E$4:E$25)</f>
        <v>Company</v>
      </c>
      <c r="F16" s="19" t="str">
        <f>_xlfn.XLOOKUP($B16,FD_Lists!$B$4:$B$25,FD_Lists!F$4:F$25)</f>
        <v>WoC</v>
      </c>
      <c r="G16" s="18" t="s">
        <v>136</v>
      </c>
      <c r="H16" s="135" t="s">
        <v>81</v>
      </c>
      <c r="I16" s="55" t="str">
        <f t="shared" si="0"/>
        <v>PRTOUT5_05_PR24</v>
      </c>
      <c r="J16" s="55" t="s">
        <v>137</v>
      </c>
      <c r="K16" s="55" t="s">
        <v>138</v>
      </c>
      <c r="L16" s="55" t="s">
        <v>139</v>
      </c>
      <c r="M16" s="130" t="s">
        <v>140</v>
      </c>
      <c r="N16" s="55" t="s">
        <v>83</v>
      </c>
      <c r="O16" s="55">
        <v>2</v>
      </c>
      <c r="P16" s="57" t="str" cm="1">
        <f t="array" ref="P16">IFERROR(ROUND(INDEX(F_Inputs!$A$2:$BC$162, MATCH(F_Inputs_Formatted!$B16&amp;F_Inputs_Formatted!$H16, F_Inputs!$A$2:$A$162&amp;F_Inputs!$B$2:$B$162, 0), MATCH(F_Inputs_Formatted!P$4, F_Inputs!$A$2:$BC$2, 0)),$O16),"-")</f>
        <v>-</v>
      </c>
      <c r="Q16" s="57" t="str" cm="1">
        <f t="array" ref="Q16">IFERROR(ROUND(INDEX(F_Inputs!$A$2:$BC$162, MATCH(F_Inputs_Formatted!$B16&amp;F_Inputs_Formatted!$H16, F_Inputs!$A$2:$A$162&amp;F_Inputs!$B$2:$B$162, 0), MATCH(F_Inputs_Formatted!Q$4, F_Inputs!$A$2:$BC$2, 0)),$O16),"-")</f>
        <v>-</v>
      </c>
      <c r="R16" s="57" t="str" cm="1">
        <f t="array" ref="R16">IFERROR(ROUND(INDEX(F_Inputs!$A$2:$BC$162, MATCH(F_Inputs_Formatted!$B16&amp;F_Inputs_Formatted!$H16, F_Inputs!$A$2:$A$162&amp;F_Inputs!$B$2:$B$162, 0), MATCH(F_Inputs_Formatted!R$4, F_Inputs!$A$2:$BC$2, 0)),$O16),"-")</f>
        <v>-</v>
      </c>
      <c r="S16" s="57" t="str" cm="1">
        <f t="array" ref="S16">IFERROR(ROUND(INDEX(F_Inputs!$A$2:$BC$162, MATCH(F_Inputs_Formatted!$B16&amp;F_Inputs_Formatted!$H16, F_Inputs!$A$2:$A$162&amp;F_Inputs!$B$2:$B$162, 0), MATCH(F_Inputs_Formatted!S$4, F_Inputs!$A$2:$BC$2, 0)),$O16),"-")</f>
        <v>-</v>
      </c>
      <c r="T16" s="57" t="str" cm="1">
        <f t="array" ref="T16">IFERROR(ROUND(INDEX(F_Inputs!$A$2:$BC$162, MATCH(F_Inputs_Formatted!$B16&amp;F_Inputs_Formatted!$H16, F_Inputs!$A$2:$A$162&amp;F_Inputs!$B$2:$B$162, 0), MATCH(F_Inputs_Formatted!T$4, F_Inputs!$A$2:$BC$2, 0)),$O16),"-")</f>
        <v>-</v>
      </c>
      <c r="U16" s="57" t="str" cm="1">
        <f t="array" ref="U16">IFERROR(ROUND(INDEX(F_Inputs!$A$2:$BC$162, MATCH(F_Inputs_Formatted!$B16&amp;F_Inputs_Formatted!$H16, F_Inputs!$A$2:$A$162&amp;F_Inputs!$B$2:$B$162, 0), MATCH(F_Inputs_Formatted!U$4, F_Inputs!$A$2:$BC$2, 0)),$O16),"-")</f>
        <v>-</v>
      </c>
      <c r="V16" s="57" t="str" cm="1">
        <f t="array" ref="V16">IFERROR(ROUND(INDEX(F_Inputs!$A$2:$BC$162, MATCH(F_Inputs_Formatted!$B16&amp;F_Inputs_Formatted!$H16, F_Inputs!$A$2:$A$162&amp;F_Inputs!$B$2:$B$162, 0), MATCH(F_Inputs_Formatted!V$4, F_Inputs!$A$2:$BC$2, 0)),$O16),"-")</f>
        <v>-</v>
      </c>
      <c r="W16" s="57" t="str" cm="1">
        <f t="array" ref="W16">IFERROR(ROUND(INDEX(F_Inputs!$A$2:$BC$162, MATCH(F_Inputs_Formatted!$B16&amp;F_Inputs_Formatted!$H16, F_Inputs!$A$2:$A$162&amp;F_Inputs!$B$2:$B$162, 0), MATCH(F_Inputs_Formatted!W$4, F_Inputs!$A$2:$BC$2, 0)),$O16),"-")</f>
        <v>-</v>
      </c>
      <c r="X16" s="57" t="str" cm="1">
        <f t="array" ref="X16">IFERROR(ROUND(INDEX(F_Inputs!$A$2:$BC$162, MATCH(F_Inputs_Formatted!$B16&amp;F_Inputs_Formatted!$H16, F_Inputs!$A$2:$A$162&amp;F_Inputs!$B$2:$B$162, 0), MATCH(F_Inputs_Formatted!X$4, F_Inputs!$A$2:$BC$2, 0)),$O16),"-")</f>
        <v>-</v>
      </c>
      <c r="Y16" s="57" t="str" cm="1">
        <f t="array" ref="Y16">IFERROR(ROUND(INDEX(F_Inputs!$A$2:$BC$162, MATCH(F_Inputs_Formatted!$B16&amp;F_Inputs_Formatted!$H16, F_Inputs!$A$2:$A$162&amp;F_Inputs!$B$2:$B$162, 0), MATCH(F_Inputs_Formatted!Y$4, F_Inputs!$A$2:$BC$2, 0)),$O16),"-")</f>
        <v>-</v>
      </c>
      <c r="Z16" s="57" t="str" cm="1">
        <f t="array" ref="Z16">IFERROR(ROUND(INDEX(F_Inputs!$A$2:$BC$162, MATCH(F_Inputs_Formatted!$B16&amp;F_Inputs_Formatted!$H16, F_Inputs!$A$2:$A$162&amp;F_Inputs!$B$2:$B$162, 0), MATCH(F_Inputs_Formatted!Z$4, F_Inputs!$A$2:$BC$2, 0)),$O16),"-")</f>
        <v>-</v>
      </c>
      <c r="AA16" s="57" t="str" cm="1">
        <f t="array" ref="AA16">IFERROR(ROUND(INDEX(F_Inputs!$A$2:$BC$162, MATCH(F_Inputs_Formatted!$B16&amp;F_Inputs_Formatted!$H16, F_Inputs!$A$2:$A$162&amp;F_Inputs!$B$2:$B$162, 0), MATCH(F_Inputs_Formatted!AA$4, F_Inputs!$A$2:$BC$2, 0)),$O16),"-")</f>
        <v>-</v>
      </c>
      <c r="AB16" s="57" t="str" cm="1">
        <f t="array" ref="AB16">IFERROR(ROUND(INDEX(F_Inputs!$A$2:$BC$162, MATCH(F_Inputs_Formatted!$B16&amp;F_Inputs_Formatted!$H16, F_Inputs!$A$2:$A$162&amp;F_Inputs!$B$2:$B$162, 0), MATCH(F_Inputs_Formatted!AB$4, F_Inputs!$A$2:$BC$2, 0)),$O16),"-")</f>
        <v>-</v>
      </c>
      <c r="AC16" s="57" t="str" cm="1">
        <f t="array" ref="AC16">IFERROR(ROUND(INDEX(F_Inputs!$A$2:$BC$162, MATCH(F_Inputs_Formatted!$B16&amp;F_Inputs_Formatted!$H16, F_Inputs!$A$2:$A$162&amp;F_Inputs!$B$2:$B$162, 0), MATCH(F_Inputs_Formatted!AC$4, F_Inputs!$A$2:$BC$2, 0)),$O16),"-")</f>
        <v>-</v>
      </c>
      <c r="AD16" s="57" t="str" cm="1">
        <f t="array" ref="AD16">IFERROR(ROUND(INDEX(F_Inputs!$A$2:$BC$162, MATCH(F_Inputs_Formatted!$B16&amp;F_Inputs_Formatted!$H16, F_Inputs!$A$2:$A$162&amp;F_Inputs!$B$2:$B$162, 0), MATCH(F_Inputs_Formatted!AD$4, F_Inputs!$A$2:$BC$2, 0)),$O16),"-")</f>
        <v>-</v>
      </c>
      <c r="AE16" s="57" t="str" cm="1">
        <f t="array" ref="AE16">IFERROR(ROUND(INDEX(F_Inputs!$A$2:$BC$162, MATCH(F_Inputs_Formatted!$B16&amp;F_Inputs_Formatted!$H16, F_Inputs!$A$2:$A$162&amp;F_Inputs!$B$2:$B$162, 0), MATCH(F_Inputs_Formatted!AE$4, F_Inputs!$A$2:$BC$2, 0)),$O16),"-")</f>
        <v>-</v>
      </c>
      <c r="AF16" s="57" t="str" cm="1">
        <f t="array" ref="AF16">IFERROR(ROUND(INDEX(F_Inputs!$A$2:$BC$162, MATCH(F_Inputs_Formatted!$B16&amp;F_Inputs_Formatted!$H16, F_Inputs!$A$2:$A$162&amp;F_Inputs!$B$2:$B$162, 0), MATCH(F_Inputs_Formatted!AF$4, F_Inputs!$A$2:$BC$2, 0)),$O16),"-")</f>
        <v>-</v>
      </c>
      <c r="AG16" s="57" t="str" cm="1">
        <f t="array" ref="AG16">IFERROR(ROUND(INDEX(F_Inputs!$A$2:$BC$162, MATCH(F_Inputs_Formatted!$B16&amp;F_Inputs_Formatted!$H16, F_Inputs!$A$2:$A$162&amp;F_Inputs!$B$2:$B$162, 0), MATCH(F_Inputs_Formatted!AG$4, F_Inputs!$A$2:$BC$2, 0)),$O16),"-")</f>
        <v>-</v>
      </c>
      <c r="AH16" s="57" t="str" cm="1">
        <f t="array" ref="AH16">IFERROR(ROUND(INDEX(F_Inputs!$A$2:$BC$162, MATCH(F_Inputs_Formatted!$B16&amp;F_Inputs_Formatted!$H16, F_Inputs!$A$2:$A$162&amp;F_Inputs!$B$2:$B$162, 0), MATCH(F_Inputs_Formatted!AH$4, F_Inputs!$A$2:$BC$2, 0)),$O16),"-")</f>
        <v>-</v>
      </c>
      <c r="AI16" s="57" t="str" cm="1">
        <f t="array" ref="AI16">IFERROR(ROUND(INDEX(F_Inputs!$A$2:$BC$162, MATCH(F_Inputs_Formatted!$B16&amp;F_Inputs_Formatted!$H16, F_Inputs!$A$2:$A$162&amp;F_Inputs!$B$2:$B$162, 0), MATCH(F_Inputs_Formatted!AI$4, F_Inputs!$A$2:$BC$2, 0)),$O16),"-")</f>
        <v>-</v>
      </c>
      <c r="AJ16" s="57" t="str" cm="1">
        <f t="array" ref="AJ16">IFERROR(ROUND(INDEX(F_Inputs!$A$2:$BC$162, MATCH(F_Inputs_Formatted!$B16&amp;F_Inputs_Formatted!$H16, F_Inputs!$A$2:$A$162&amp;F_Inputs!$B$2:$B$162, 0), MATCH(F_Inputs_Formatted!AJ$4, F_Inputs!$A$2:$BC$2, 0)),$O16),"-")</f>
        <v>-</v>
      </c>
      <c r="AK16" s="57" t="str" cm="1">
        <f t="array" ref="AK16">IFERROR(ROUND(INDEX(F_Inputs!$A$2:$BC$162, MATCH(F_Inputs_Formatted!$B16&amp;F_Inputs_Formatted!$H16, F_Inputs!$A$2:$A$162&amp;F_Inputs!$B$2:$B$162, 0), MATCH(F_Inputs_Formatted!AK$4, F_Inputs!$A$2:$BC$2, 0)),$O16),"-")</f>
        <v>-</v>
      </c>
      <c r="AL16" s="57" t="str" cm="1">
        <f t="array" ref="AL16">IFERROR(ROUND(INDEX(F_Inputs!$A$2:$BC$162, MATCH(F_Inputs_Formatted!$B16&amp;F_Inputs_Formatted!$H16, F_Inputs!$A$2:$A$162&amp;F_Inputs!$B$2:$B$162, 0), MATCH(F_Inputs_Formatted!AL$4, F_Inputs!$A$2:$BC$2, 0)),$O16),"-")</f>
        <v>-</v>
      </c>
      <c r="AM16" s="57" t="str" cm="1">
        <f t="array" ref="AM16">IFERROR(ROUND(INDEX(F_Inputs!$A$2:$BC$162, MATCH(F_Inputs_Formatted!$B16&amp;F_Inputs_Formatted!$H16, F_Inputs!$A$2:$A$162&amp;F_Inputs!$B$2:$B$162, 0), MATCH(F_Inputs_Formatted!AM$4, F_Inputs!$A$2:$BC$2, 0)),$O16),"-")</f>
        <v>-</v>
      </c>
    </row>
    <row r="17" spans="1:39" s="5" customFormat="1" ht="15">
      <c r="A17" s="1"/>
      <c r="B17" s="19" t="s">
        <v>144</v>
      </c>
      <c r="C17" s="19" t="str">
        <f>_xlfn.XLOOKUP($B17,FD_Lists!$B$4:$B$25,FD_Lists!C$4:C$25)</f>
        <v>South East Water</v>
      </c>
      <c r="D17" s="19" t="str">
        <f>_xlfn.XLOOKUP($B17,FD_Lists!$B$4:$B$25,FD_Lists!D$4:D$25)</f>
        <v>England</v>
      </c>
      <c r="E17" s="19" t="str">
        <f>_xlfn.XLOOKUP($B17,FD_Lists!$B$4:$B$25,FD_Lists!E$4:E$25)</f>
        <v>Company</v>
      </c>
      <c r="F17" s="19" t="str">
        <f>_xlfn.XLOOKUP($B17,FD_Lists!$B$4:$B$25,FD_Lists!F$4:F$25)</f>
        <v>WoC</v>
      </c>
      <c r="G17" s="18" t="s">
        <v>136</v>
      </c>
      <c r="H17" s="135" t="s">
        <v>81</v>
      </c>
      <c r="I17" s="55" t="str">
        <f t="shared" si="0"/>
        <v>SEWOUT5_05_PR24</v>
      </c>
      <c r="J17" s="55" t="s">
        <v>137</v>
      </c>
      <c r="K17" s="55" t="s">
        <v>138</v>
      </c>
      <c r="L17" s="55" t="s">
        <v>139</v>
      </c>
      <c r="M17" s="130" t="s">
        <v>140</v>
      </c>
      <c r="N17" s="55" t="s">
        <v>83</v>
      </c>
      <c r="O17" s="55">
        <v>2</v>
      </c>
      <c r="P17" s="57" t="str" cm="1">
        <f t="array" ref="P17">IFERROR(ROUND(INDEX(F_Inputs!$A$2:$BC$162, MATCH(F_Inputs_Formatted!$B17&amp;F_Inputs_Formatted!$H17, F_Inputs!$A$2:$A$162&amp;F_Inputs!$B$2:$B$162, 0), MATCH(F_Inputs_Formatted!P$4, F_Inputs!$A$2:$BC$2, 0)),$O17),"-")</f>
        <v>-</v>
      </c>
      <c r="Q17" s="57" t="str" cm="1">
        <f t="array" ref="Q17">IFERROR(ROUND(INDEX(F_Inputs!$A$2:$BC$162, MATCH(F_Inputs_Formatted!$B17&amp;F_Inputs_Formatted!$H17, F_Inputs!$A$2:$A$162&amp;F_Inputs!$B$2:$B$162, 0), MATCH(F_Inputs_Formatted!Q$4, F_Inputs!$A$2:$BC$2, 0)),$O17),"-")</f>
        <v>-</v>
      </c>
      <c r="R17" s="57" t="str" cm="1">
        <f t="array" ref="R17">IFERROR(ROUND(INDEX(F_Inputs!$A$2:$BC$162, MATCH(F_Inputs_Formatted!$B17&amp;F_Inputs_Formatted!$H17, F_Inputs!$A$2:$A$162&amp;F_Inputs!$B$2:$B$162, 0), MATCH(F_Inputs_Formatted!R$4, F_Inputs!$A$2:$BC$2, 0)),$O17),"-")</f>
        <v>-</v>
      </c>
      <c r="S17" s="57" t="str" cm="1">
        <f t="array" ref="S17">IFERROR(ROUND(INDEX(F_Inputs!$A$2:$BC$162, MATCH(F_Inputs_Formatted!$B17&amp;F_Inputs_Formatted!$H17, F_Inputs!$A$2:$A$162&amp;F_Inputs!$B$2:$B$162, 0), MATCH(F_Inputs_Formatted!S$4, F_Inputs!$A$2:$BC$2, 0)),$O17),"-")</f>
        <v>-</v>
      </c>
      <c r="T17" s="57" t="str" cm="1">
        <f t="array" ref="T17">IFERROR(ROUND(INDEX(F_Inputs!$A$2:$BC$162, MATCH(F_Inputs_Formatted!$B17&amp;F_Inputs_Formatted!$H17, F_Inputs!$A$2:$A$162&amp;F_Inputs!$B$2:$B$162, 0), MATCH(F_Inputs_Formatted!T$4, F_Inputs!$A$2:$BC$2, 0)),$O17),"-")</f>
        <v>-</v>
      </c>
      <c r="U17" s="57" t="str" cm="1">
        <f t="array" ref="U17">IFERROR(ROUND(INDEX(F_Inputs!$A$2:$BC$162, MATCH(F_Inputs_Formatted!$B17&amp;F_Inputs_Formatted!$H17, F_Inputs!$A$2:$A$162&amp;F_Inputs!$B$2:$B$162, 0), MATCH(F_Inputs_Formatted!U$4, F_Inputs!$A$2:$BC$2, 0)),$O17),"-")</f>
        <v>-</v>
      </c>
      <c r="V17" s="57" t="str" cm="1">
        <f t="array" ref="V17">IFERROR(ROUND(INDEX(F_Inputs!$A$2:$BC$162, MATCH(F_Inputs_Formatted!$B17&amp;F_Inputs_Formatted!$H17, F_Inputs!$A$2:$A$162&amp;F_Inputs!$B$2:$B$162, 0), MATCH(F_Inputs_Formatted!V$4, F_Inputs!$A$2:$BC$2, 0)),$O17),"-")</f>
        <v>-</v>
      </c>
      <c r="W17" s="57" t="str" cm="1">
        <f t="array" ref="W17">IFERROR(ROUND(INDEX(F_Inputs!$A$2:$BC$162, MATCH(F_Inputs_Formatted!$B17&amp;F_Inputs_Formatted!$H17, F_Inputs!$A$2:$A$162&amp;F_Inputs!$B$2:$B$162, 0), MATCH(F_Inputs_Formatted!W$4, F_Inputs!$A$2:$BC$2, 0)),$O17),"-")</f>
        <v>-</v>
      </c>
      <c r="X17" s="57" t="str" cm="1">
        <f t="array" ref="X17">IFERROR(ROUND(INDEX(F_Inputs!$A$2:$BC$162, MATCH(F_Inputs_Formatted!$B17&amp;F_Inputs_Formatted!$H17, F_Inputs!$A$2:$A$162&amp;F_Inputs!$B$2:$B$162, 0), MATCH(F_Inputs_Formatted!X$4, F_Inputs!$A$2:$BC$2, 0)),$O17),"-")</f>
        <v>-</v>
      </c>
      <c r="Y17" s="57" t="str" cm="1">
        <f t="array" ref="Y17">IFERROR(ROUND(INDEX(F_Inputs!$A$2:$BC$162, MATCH(F_Inputs_Formatted!$B17&amp;F_Inputs_Formatted!$H17, F_Inputs!$A$2:$A$162&amp;F_Inputs!$B$2:$B$162, 0), MATCH(F_Inputs_Formatted!Y$4, F_Inputs!$A$2:$BC$2, 0)),$O17),"-")</f>
        <v>-</v>
      </c>
      <c r="Z17" s="57" t="str" cm="1">
        <f t="array" ref="Z17">IFERROR(ROUND(INDEX(F_Inputs!$A$2:$BC$162, MATCH(F_Inputs_Formatted!$B17&amp;F_Inputs_Formatted!$H17, F_Inputs!$A$2:$A$162&amp;F_Inputs!$B$2:$B$162, 0), MATCH(F_Inputs_Formatted!Z$4, F_Inputs!$A$2:$BC$2, 0)),$O17),"-")</f>
        <v>-</v>
      </c>
      <c r="AA17" s="57" t="str" cm="1">
        <f t="array" ref="AA17">IFERROR(ROUND(INDEX(F_Inputs!$A$2:$BC$162, MATCH(F_Inputs_Formatted!$B17&amp;F_Inputs_Formatted!$H17, F_Inputs!$A$2:$A$162&amp;F_Inputs!$B$2:$B$162, 0), MATCH(F_Inputs_Formatted!AA$4, F_Inputs!$A$2:$BC$2, 0)),$O17),"-")</f>
        <v>-</v>
      </c>
      <c r="AB17" s="57" t="str" cm="1">
        <f t="array" ref="AB17">IFERROR(ROUND(INDEX(F_Inputs!$A$2:$BC$162, MATCH(F_Inputs_Formatted!$B17&amp;F_Inputs_Formatted!$H17, F_Inputs!$A$2:$A$162&amp;F_Inputs!$B$2:$B$162, 0), MATCH(F_Inputs_Formatted!AB$4, F_Inputs!$A$2:$BC$2, 0)),$O17),"-")</f>
        <v>-</v>
      </c>
      <c r="AC17" s="57" t="str" cm="1">
        <f t="array" ref="AC17">IFERROR(ROUND(INDEX(F_Inputs!$A$2:$BC$162, MATCH(F_Inputs_Formatted!$B17&amp;F_Inputs_Formatted!$H17, F_Inputs!$A$2:$A$162&amp;F_Inputs!$B$2:$B$162, 0), MATCH(F_Inputs_Formatted!AC$4, F_Inputs!$A$2:$BC$2, 0)),$O17),"-")</f>
        <v>-</v>
      </c>
      <c r="AD17" s="57" t="str" cm="1">
        <f t="array" ref="AD17">IFERROR(ROUND(INDEX(F_Inputs!$A$2:$BC$162, MATCH(F_Inputs_Formatted!$B17&amp;F_Inputs_Formatted!$H17, F_Inputs!$A$2:$A$162&amp;F_Inputs!$B$2:$B$162, 0), MATCH(F_Inputs_Formatted!AD$4, F_Inputs!$A$2:$BC$2, 0)),$O17),"-")</f>
        <v>-</v>
      </c>
      <c r="AE17" s="57" t="str" cm="1">
        <f t="array" ref="AE17">IFERROR(ROUND(INDEX(F_Inputs!$A$2:$BC$162, MATCH(F_Inputs_Formatted!$B17&amp;F_Inputs_Formatted!$H17, F_Inputs!$A$2:$A$162&amp;F_Inputs!$B$2:$B$162, 0), MATCH(F_Inputs_Formatted!AE$4, F_Inputs!$A$2:$BC$2, 0)),$O17),"-")</f>
        <v>-</v>
      </c>
      <c r="AF17" s="57" t="str" cm="1">
        <f t="array" ref="AF17">IFERROR(ROUND(INDEX(F_Inputs!$A$2:$BC$162, MATCH(F_Inputs_Formatted!$B17&amp;F_Inputs_Formatted!$H17, F_Inputs!$A$2:$A$162&amp;F_Inputs!$B$2:$B$162, 0), MATCH(F_Inputs_Formatted!AF$4, F_Inputs!$A$2:$BC$2, 0)),$O17),"-")</f>
        <v>-</v>
      </c>
      <c r="AG17" s="57" t="str" cm="1">
        <f t="array" ref="AG17">IFERROR(ROUND(INDEX(F_Inputs!$A$2:$BC$162, MATCH(F_Inputs_Formatted!$B17&amp;F_Inputs_Formatted!$H17, F_Inputs!$A$2:$A$162&amp;F_Inputs!$B$2:$B$162, 0), MATCH(F_Inputs_Formatted!AG$4, F_Inputs!$A$2:$BC$2, 0)),$O17),"-")</f>
        <v>-</v>
      </c>
      <c r="AH17" s="57" t="str" cm="1">
        <f t="array" ref="AH17">IFERROR(ROUND(INDEX(F_Inputs!$A$2:$BC$162, MATCH(F_Inputs_Formatted!$B17&amp;F_Inputs_Formatted!$H17, F_Inputs!$A$2:$A$162&amp;F_Inputs!$B$2:$B$162, 0), MATCH(F_Inputs_Formatted!AH$4, F_Inputs!$A$2:$BC$2, 0)),$O17),"-")</f>
        <v>-</v>
      </c>
      <c r="AI17" s="57" t="str" cm="1">
        <f t="array" ref="AI17">IFERROR(ROUND(INDEX(F_Inputs!$A$2:$BC$162, MATCH(F_Inputs_Formatted!$B17&amp;F_Inputs_Formatted!$H17, F_Inputs!$A$2:$A$162&amp;F_Inputs!$B$2:$B$162, 0), MATCH(F_Inputs_Formatted!AI$4, F_Inputs!$A$2:$BC$2, 0)),$O17),"-")</f>
        <v>-</v>
      </c>
      <c r="AJ17" s="57" t="str" cm="1">
        <f t="array" ref="AJ17">IFERROR(ROUND(INDEX(F_Inputs!$A$2:$BC$162, MATCH(F_Inputs_Formatted!$B17&amp;F_Inputs_Formatted!$H17, F_Inputs!$A$2:$A$162&amp;F_Inputs!$B$2:$B$162, 0), MATCH(F_Inputs_Formatted!AJ$4, F_Inputs!$A$2:$BC$2, 0)),$O17),"-")</f>
        <v>-</v>
      </c>
      <c r="AK17" s="57" t="str" cm="1">
        <f t="array" ref="AK17">IFERROR(ROUND(INDEX(F_Inputs!$A$2:$BC$162, MATCH(F_Inputs_Formatted!$B17&amp;F_Inputs_Formatted!$H17, F_Inputs!$A$2:$A$162&amp;F_Inputs!$B$2:$B$162, 0), MATCH(F_Inputs_Formatted!AK$4, F_Inputs!$A$2:$BC$2, 0)),$O17),"-")</f>
        <v>-</v>
      </c>
      <c r="AL17" s="57" t="str" cm="1">
        <f t="array" ref="AL17">IFERROR(ROUND(INDEX(F_Inputs!$A$2:$BC$162, MATCH(F_Inputs_Formatted!$B17&amp;F_Inputs_Formatted!$H17, F_Inputs!$A$2:$A$162&amp;F_Inputs!$B$2:$B$162, 0), MATCH(F_Inputs_Formatted!AL$4, F_Inputs!$A$2:$BC$2, 0)),$O17),"-")</f>
        <v>-</v>
      </c>
      <c r="AM17" s="57" t="str" cm="1">
        <f t="array" ref="AM17">IFERROR(ROUND(INDEX(F_Inputs!$A$2:$BC$162, MATCH(F_Inputs_Formatted!$B17&amp;F_Inputs_Formatted!$H17, F_Inputs!$A$2:$A$162&amp;F_Inputs!$B$2:$B$162, 0), MATCH(F_Inputs_Formatted!AM$4, F_Inputs!$A$2:$BC$2, 0)),$O17),"-")</f>
        <v>-</v>
      </c>
    </row>
    <row r="18" spans="1:39" s="5" customFormat="1" ht="15">
      <c r="A18" s="1"/>
      <c r="B18" s="19" t="s">
        <v>145</v>
      </c>
      <c r="C18" s="19" t="str">
        <f>_xlfn.XLOOKUP($B18,FD_Lists!$B$4:$B$25,FD_Lists!C$4:C$25)</f>
        <v>South Staffordshire Water</v>
      </c>
      <c r="D18" s="19" t="str">
        <f>_xlfn.XLOOKUP($B18,FD_Lists!$B$4:$B$25,FD_Lists!D$4:D$25)</f>
        <v>England</v>
      </c>
      <c r="E18" s="19" t="str">
        <f>_xlfn.XLOOKUP($B18,FD_Lists!$B$4:$B$25,FD_Lists!E$4:E$25)</f>
        <v>Company</v>
      </c>
      <c r="F18" s="19" t="str">
        <f>_xlfn.XLOOKUP($B18,FD_Lists!$B$4:$B$25,FD_Lists!F$4:F$25)</f>
        <v>WoC</v>
      </c>
      <c r="G18" s="18" t="s">
        <v>136</v>
      </c>
      <c r="H18" s="135" t="s">
        <v>81</v>
      </c>
      <c r="I18" s="55" t="str">
        <f t="shared" si="0"/>
        <v>SSCOUT5_05_PR24</v>
      </c>
      <c r="J18" s="55" t="s">
        <v>137</v>
      </c>
      <c r="K18" s="55" t="s">
        <v>138</v>
      </c>
      <c r="L18" s="55" t="s">
        <v>139</v>
      </c>
      <c r="M18" s="130" t="s">
        <v>140</v>
      </c>
      <c r="N18" s="55" t="s">
        <v>83</v>
      </c>
      <c r="O18" s="55">
        <v>2</v>
      </c>
      <c r="P18" s="57" t="str" cm="1">
        <f t="array" ref="P18">IFERROR(ROUND(INDEX(F_Inputs!$A$2:$BC$162, MATCH(F_Inputs_Formatted!$B18&amp;F_Inputs_Formatted!$H18, F_Inputs!$A$2:$A$162&amp;F_Inputs!$B$2:$B$162, 0), MATCH(F_Inputs_Formatted!P$4, F_Inputs!$A$2:$BC$2, 0)),$O18),"-")</f>
        <v>-</v>
      </c>
      <c r="Q18" s="57" t="str" cm="1">
        <f t="array" ref="Q18">IFERROR(ROUND(INDEX(F_Inputs!$A$2:$BC$162, MATCH(F_Inputs_Formatted!$B18&amp;F_Inputs_Formatted!$H18, F_Inputs!$A$2:$A$162&amp;F_Inputs!$B$2:$B$162, 0), MATCH(F_Inputs_Formatted!Q$4, F_Inputs!$A$2:$BC$2, 0)),$O18),"-")</f>
        <v>-</v>
      </c>
      <c r="R18" s="57" t="str" cm="1">
        <f t="array" ref="R18">IFERROR(ROUND(INDEX(F_Inputs!$A$2:$BC$162, MATCH(F_Inputs_Formatted!$B18&amp;F_Inputs_Formatted!$H18, F_Inputs!$A$2:$A$162&amp;F_Inputs!$B$2:$B$162, 0), MATCH(F_Inputs_Formatted!R$4, F_Inputs!$A$2:$BC$2, 0)),$O18),"-")</f>
        <v>-</v>
      </c>
      <c r="S18" s="57" t="str" cm="1">
        <f t="array" ref="S18">IFERROR(ROUND(INDEX(F_Inputs!$A$2:$BC$162, MATCH(F_Inputs_Formatted!$B18&amp;F_Inputs_Formatted!$H18, F_Inputs!$A$2:$A$162&amp;F_Inputs!$B$2:$B$162, 0), MATCH(F_Inputs_Formatted!S$4, F_Inputs!$A$2:$BC$2, 0)),$O18),"-")</f>
        <v>-</v>
      </c>
      <c r="T18" s="57" t="str" cm="1">
        <f t="array" ref="T18">IFERROR(ROUND(INDEX(F_Inputs!$A$2:$BC$162, MATCH(F_Inputs_Formatted!$B18&amp;F_Inputs_Formatted!$H18, F_Inputs!$A$2:$A$162&amp;F_Inputs!$B$2:$B$162, 0), MATCH(F_Inputs_Formatted!T$4, F_Inputs!$A$2:$BC$2, 0)),$O18),"-")</f>
        <v>-</v>
      </c>
      <c r="U18" s="57" t="str" cm="1">
        <f t="array" ref="U18">IFERROR(ROUND(INDEX(F_Inputs!$A$2:$BC$162, MATCH(F_Inputs_Formatted!$B18&amp;F_Inputs_Formatted!$H18, F_Inputs!$A$2:$A$162&amp;F_Inputs!$B$2:$B$162, 0), MATCH(F_Inputs_Formatted!U$4, F_Inputs!$A$2:$BC$2, 0)),$O18),"-")</f>
        <v>-</v>
      </c>
      <c r="V18" s="57" t="str" cm="1">
        <f t="array" ref="V18">IFERROR(ROUND(INDEX(F_Inputs!$A$2:$BC$162, MATCH(F_Inputs_Formatted!$B18&amp;F_Inputs_Formatted!$H18, F_Inputs!$A$2:$A$162&amp;F_Inputs!$B$2:$B$162, 0), MATCH(F_Inputs_Formatted!V$4, F_Inputs!$A$2:$BC$2, 0)),$O18),"-")</f>
        <v>-</v>
      </c>
      <c r="W18" s="57" t="str" cm="1">
        <f t="array" ref="W18">IFERROR(ROUND(INDEX(F_Inputs!$A$2:$BC$162, MATCH(F_Inputs_Formatted!$B18&amp;F_Inputs_Formatted!$H18, F_Inputs!$A$2:$A$162&amp;F_Inputs!$B$2:$B$162, 0), MATCH(F_Inputs_Formatted!W$4, F_Inputs!$A$2:$BC$2, 0)),$O18),"-")</f>
        <v>-</v>
      </c>
      <c r="X18" s="57" t="str" cm="1">
        <f t="array" ref="X18">IFERROR(ROUND(INDEX(F_Inputs!$A$2:$BC$162, MATCH(F_Inputs_Formatted!$B18&amp;F_Inputs_Formatted!$H18, F_Inputs!$A$2:$A$162&amp;F_Inputs!$B$2:$B$162, 0), MATCH(F_Inputs_Formatted!X$4, F_Inputs!$A$2:$BC$2, 0)),$O18),"-")</f>
        <v>-</v>
      </c>
      <c r="Y18" s="57" t="str" cm="1">
        <f t="array" ref="Y18">IFERROR(ROUND(INDEX(F_Inputs!$A$2:$BC$162, MATCH(F_Inputs_Formatted!$B18&amp;F_Inputs_Formatted!$H18, F_Inputs!$A$2:$A$162&amp;F_Inputs!$B$2:$B$162, 0), MATCH(F_Inputs_Formatted!Y$4, F_Inputs!$A$2:$BC$2, 0)),$O18),"-")</f>
        <v>-</v>
      </c>
      <c r="Z18" s="57" t="str" cm="1">
        <f t="array" ref="Z18">IFERROR(ROUND(INDEX(F_Inputs!$A$2:$BC$162, MATCH(F_Inputs_Formatted!$B18&amp;F_Inputs_Formatted!$H18, F_Inputs!$A$2:$A$162&amp;F_Inputs!$B$2:$B$162, 0), MATCH(F_Inputs_Formatted!Z$4, F_Inputs!$A$2:$BC$2, 0)),$O18),"-")</f>
        <v>-</v>
      </c>
      <c r="AA18" s="57" t="str" cm="1">
        <f t="array" ref="AA18">IFERROR(ROUND(INDEX(F_Inputs!$A$2:$BC$162, MATCH(F_Inputs_Formatted!$B18&amp;F_Inputs_Formatted!$H18, F_Inputs!$A$2:$A$162&amp;F_Inputs!$B$2:$B$162, 0), MATCH(F_Inputs_Formatted!AA$4, F_Inputs!$A$2:$BC$2, 0)),$O18),"-")</f>
        <v>-</v>
      </c>
      <c r="AB18" s="57" t="str" cm="1">
        <f t="array" ref="AB18">IFERROR(ROUND(INDEX(F_Inputs!$A$2:$BC$162, MATCH(F_Inputs_Formatted!$B18&amp;F_Inputs_Formatted!$H18, F_Inputs!$A$2:$A$162&amp;F_Inputs!$B$2:$B$162, 0), MATCH(F_Inputs_Formatted!AB$4, F_Inputs!$A$2:$BC$2, 0)),$O18),"-")</f>
        <v>-</v>
      </c>
      <c r="AC18" s="57" t="str" cm="1">
        <f t="array" ref="AC18">IFERROR(ROUND(INDEX(F_Inputs!$A$2:$BC$162, MATCH(F_Inputs_Formatted!$B18&amp;F_Inputs_Formatted!$H18, F_Inputs!$A$2:$A$162&amp;F_Inputs!$B$2:$B$162, 0), MATCH(F_Inputs_Formatted!AC$4, F_Inputs!$A$2:$BC$2, 0)),$O18),"-")</f>
        <v>-</v>
      </c>
      <c r="AD18" s="57" t="str" cm="1">
        <f t="array" ref="AD18">IFERROR(ROUND(INDEX(F_Inputs!$A$2:$BC$162, MATCH(F_Inputs_Formatted!$B18&amp;F_Inputs_Formatted!$H18, F_Inputs!$A$2:$A$162&amp;F_Inputs!$B$2:$B$162, 0), MATCH(F_Inputs_Formatted!AD$4, F_Inputs!$A$2:$BC$2, 0)),$O18),"-")</f>
        <v>-</v>
      </c>
      <c r="AE18" s="57" t="str" cm="1">
        <f t="array" ref="AE18">IFERROR(ROUND(INDEX(F_Inputs!$A$2:$BC$162, MATCH(F_Inputs_Formatted!$B18&amp;F_Inputs_Formatted!$H18, F_Inputs!$A$2:$A$162&amp;F_Inputs!$B$2:$B$162, 0), MATCH(F_Inputs_Formatted!AE$4, F_Inputs!$A$2:$BC$2, 0)),$O18),"-")</f>
        <v>-</v>
      </c>
      <c r="AF18" s="57" t="str" cm="1">
        <f t="array" ref="AF18">IFERROR(ROUND(INDEX(F_Inputs!$A$2:$BC$162, MATCH(F_Inputs_Formatted!$B18&amp;F_Inputs_Formatted!$H18, F_Inputs!$A$2:$A$162&amp;F_Inputs!$B$2:$B$162, 0), MATCH(F_Inputs_Formatted!AF$4, F_Inputs!$A$2:$BC$2, 0)),$O18),"-")</f>
        <v>-</v>
      </c>
      <c r="AG18" s="57" t="str" cm="1">
        <f t="array" ref="AG18">IFERROR(ROUND(INDEX(F_Inputs!$A$2:$BC$162, MATCH(F_Inputs_Formatted!$B18&amp;F_Inputs_Formatted!$H18, F_Inputs!$A$2:$A$162&amp;F_Inputs!$B$2:$B$162, 0), MATCH(F_Inputs_Formatted!AG$4, F_Inputs!$A$2:$BC$2, 0)),$O18),"-")</f>
        <v>-</v>
      </c>
      <c r="AH18" s="57" t="str" cm="1">
        <f t="array" ref="AH18">IFERROR(ROUND(INDEX(F_Inputs!$A$2:$BC$162, MATCH(F_Inputs_Formatted!$B18&amp;F_Inputs_Formatted!$H18, F_Inputs!$A$2:$A$162&amp;F_Inputs!$B$2:$B$162, 0), MATCH(F_Inputs_Formatted!AH$4, F_Inputs!$A$2:$BC$2, 0)),$O18),"-")</f>
        <v>-</v>
      </c>
      <c r="AI18" s="57" t="str" cm="1">
        <f t="array" ref="AI18">IFERROR(ROUND(INDEX(F_Inputs!$A$2:$BC$162, MATCH(F_Inputs_Formatted!$B18&amp;F_Inputs_Formatted!$H18, F_Inputs!$A$2:$A$162&amp;F_Inputs!$B$2:$B$162, 0), MATCH(F_Inputs_Formatted!AI$4, F_Inputs!$A$2:$BC$2, 0)),$O18),"-")</f>
        <v>-</v>
      </c>
      <c r="AJ18" s="57" t="str" cm="1">
        <f t="array" ref="AJ18">IFERROR(ROUND(INDEX(F_Inputs!$A$2:$BC$162, MATCH(F_Inputs_Formatted!$B18&amp;F_Inputs_Formatted!$H18, F_Inputs!$A$2:$A$162&amp;F_Inputs!$B$2:$B$162, 0), MATCH(F_Inputs_Formatted!AJ$4, F_Inputs!$A$2:$BC$2, 0)),$O18),"-")</f>
        <v>-</v>
      </c>
      <c r="AK18" s="57" t="str" cm="1">
        <f t="array" ref="AK18">IFERROR(ROUND(INDEX(F_Inputs!$A$2:$BC$162, MATCH(F_Inputs_Formatted!$B18&amp;F_Inputs_Formatted!$H18, F_Inputs!$A$2:$A$162&amp;F_Inputs!$B$2:$B$162, 0), MATCH(F_Inputs_Formatted!AK$4, F_Inputs!$A$2:$BC$2, 0)),$O18),"-")</f>
        <v>-</v>
      </c>
      <c r="AL18" s="57" t="str" cm="1">
        <f t="array" ref="AL18">IFERROR(ROUND(INDEX(F_Inputs!$A$2:$BC$162, MATCH(F_Inputs_Formatted!$B18&amp;F_Inputs_Formatted!$H18, F_Inputs!$A$2:$A$162&amp;F_Inputs!$B$2:$B$162, 0), MATCH(F_Inputs_Formatted!AL$4, F_Inputs!$A$2:$BC$2, 0)),$O18),"-")</f>
        <v>-</v>
      </c>
      <c r="AM18" s="57" t="str" cm="1">
        <f t="array" ref="AM18">IFERROR(ROUND(INDEX(F_Inputs!$A$2:$BC$162, MATCH(F_Inputs_Formatted!$B18&amp;F_Inputs_Formatted!$H18, F_Inputs!$A$2:$A$162&amp;F_Inputs!$B$2:$B$162, 0), MATCH(F_Inputs_Formatted!AM$4, F_Inputs!$A$2:$BC$2, 0)),$O18),"-")</f>
        <v>-</v>
      </c>
    </row>
    <row r="19" spans="1:39" s="5" customFormat="1" ht="15">
      <c r="A19" s="1"/>
      <c r="B19" s="19" t="s">
        <v>146</v>
      </c>
      <c r="C19" s="19" t="str">
        <f>_xlfn.XLOOKUP($B19,FD_Lists!$B$4:$B$25,FD_Lists!C$4:C$25)</f>
        <v>SES Water</v>
      </c>
      <c r="D19" s="19" t="str">
        <f>_xlfn.XLOOKUP($B19,FD_Lists!$B$4:$B$25,FD_Lists!D$4:D$25)</f>
        <v>England</v>
      </c>
      <c r="E19" s="19" t="str">
        <f>_xlfn.XLOOKUP($B19,FD_Lists!$B$4:$B$25,FD_Lists!E$4:E$25)</f>
        <v>Company</v>
      </c>
      <c r="F19" s="19" t="str">
        <f>_xlfn.XLOOKUP($B19,FD_Lists!$B$4:$B$25,FD_Lists!F$4:F$25)</f>
        <v>WoC</v>
      </c>
      <c r="G19" s="18" t="s">
        <v>136</v>
      </c>
      <c r="H19" s="135" t="s">
        <v>81</v>
      </c>
      <c r="I19" s="55" t="str">
        <f t="shared" si="0"/>
        <v>SESOUT5_05_PR24</v>
      </c>
      <c r="J19" s="55" t="s">
        <v>137</v>
      </c>
      <c r="K19" s="55" t="s">
        <v>138</v>
      </c>
      <c r="L19" s="55" t="s">
        <v>139</v>
      </c>
      <c r="M19" s="130" t="s">
        <v>140</v>
      </c>
      <c r="N19" s="55" t="s">
        <v>83</v>
      </c>
      <c r="O19" s="55">
        <v>2</v>
      </c>
      <c r="P19" s="57" t="str" cm="1">
        <f t="array" ref="P19">IFERROR(ROUND(INDEX(F_Inputs!$A$2:$BC$162, MATCH(F_Inputs_Formatted!$B19&amp;F_Inputs_Formatted!$H19, F_Inputs!$A$2:$A$162&amp;F_Inputs!$B$2:$B$162, 0), MATCH(F_Inputs_Formatted!P$4, F_Inputs!$A$2:$BC$2, 0)),$O19),"-")</f>
        <v>-</v>
      </c>
      <c r="Q19" s="57" t="str" cm="1">
        <f t="array" ref="Q19">IFERROR(ROUND(INDEX(F_Inputs!$A$2:$BC$162, MATCH(F_Inputs_Formatted!$B19&amp;F_Inputs_Formatted!$H19, F_Inputs!$A$2:$A$162&amp;F_Inputs!$B$2:$B$162, 0), MATCH(F_Inputs_Formatted!Q$4, F_Inputs!$A$2:$BC$2, 0)),$O19),"-")</f>
        <v>-</v>
      </c>
      <c r="R19" s="57" t="str" cm="1">
        <f t="array" ref="R19">IFERROR(ROUND(INDEX(F_Inputs!$A$2:$BC$162, MATCH(F_Inputs_Formatted!$B19&amp;F_Inputs_Formatted!$H19, F_Inputs!$A$2:$A$162&amp;F_Inputs!$B$2:$B$162, 0), MATCH(F_Inputs_Formatted!R$4, F_Inputs!$A$2:$BC$2, 0)),$O19),"-")</f>
        <v>-</v>
      </c>
      <c r="S19" s="57" t="str" cm="1">
        <f t="array" ref="S19">IFERROR(ROUND(INDEX(F_Inputs!$A$2:$BC$162, MATCH(F_Inputs_Formatted!$B19&amp;F_Inputs_Formatted!$H19, F_Inputs!$A$2:$A$162&amp;F_Inputs!$B$2:$B$162, 0), MATCH(F_Inputs_Formatted!S$4, F_Inputs!$A$2:$BC$2, 0)),$O19),"-")</f>
        <v>-</v>
      </c>
      <c r="T19" s="57" t="str" cm="1">
        <f t="array" ref="T19">IFERROR(ROUND(INDEX(F_Inputs!$A$2:$BC$162, MATCH(F_Inputs_Formatted!$B19&amp;F_Inputs_Formatted!$H19, F_Inputs!$A$2:$A$162&amp;F_Inputs!$B$2:$B$162, 0), MATCH(F_Inputs_Formatted!T$4, F_Inputs!$A$2:$BC$2, 0)),$O19),"-")</f>
        <v>-</v>
      </c>
      <c r="U19" s="57" t="str" cm="1">
        <f t="array" ref="U19">IFERROR(ROUND(INDEX(F_Inputs!$A$2:$BC$162, MATCH(F_Inputs_Formatted!$B19&amp;F_Inputs_Formatted!$H19, F_Inputs!$A$2:$A$162&amp;F_Inputs!$B$2:$B$162, 0), MATCH(F_Inputs_Formatted!U$4, F_Inputs!$A$2:$BC$2, 0)),$O19),"-")</f>
        <v>-</v>
      </c>
      <c r="V19" s="57" t="str" cm="1">
        <f t="array" ref="V19">IFERROR(ROUND(INDEX(F_Inputs!$A$2:$BC$162, MATCH(F_Inputs_Formatted!$B19&amp;F_Inputs_Formatted!$H19, F_Inputs!$A$2:$A$162&amp;F_Inputs!$B$2:$B$162, 0), MATCH(F_Inputs_Formatted!V$4, F_Inputs!$A$2:$BC$2, 0)),$O19),"-")</f>
        <v>-</v>
      </c>
      <c r="W19" s="57" t="str" cm="1">
        <f t="array" ref="W19">IFERROR(ROUND(INDEX(F_Inputs!$A$2:$BC$162, MATCH(F_Inputs_Formatted!$B19&amp;F_Inputs_Formatted!$H19, F_Inputs!$A$2:$A$162&amp;F_Inputs!$B$2:$B$162, 0), MATCH(F_Inputs_Formatted!W$4, F_Inputs!$A$2:$BC$2, 0)),$O19),"-")</f>
        <v>-</v>
      </c>
      <c r="X19" s="57" t="str" cm="1">
        <f t="array" ref="X19">IFERROR(ROUND(INDEX(F_Inputs!$A$2:$BC$162, MATCH(F_Inputs_Formatted!$B19&amp;F_Inputs_Formatted!$H19, F_Inputs!$A$2:$A$162&amp;F_Inputs!$B$2:$B$162, 0), MATCH(F_Inputs_Formatted!X$4, F_Inputs!$A$2:$BC$2, 0)),$O19),"-")</f>
        <v>-</v>
      </c>
      <c r="Y19" s="57" t="str" cm="1">
        <f t="array" ref="Y19">IFERROR(ROUND(INDEX(F_Inputs!$A$2:$BC$162, MATCH(F_Inputs_Formatted!$B19&amp;F_Inputs_Formatted!$H19, F_Inputs!$A$2:$A$162&amp;F_Inputs!$B$2:$B$162, 0), MATCH(F_Inputs_Formatted!Y$4, F_Inputs!$A$2:$BC$2, 0)),$O19),"-")</f>
        <v>-</v>
      </c>
      <c r="Z19" s="57" t="str" cm="1">
        <f t="array" ref="Z19">IFERROR(ROUND(INDEX(F_Inputs!$A$2:$BC$162, MATCH(F_Inputs_Formatted!$B19&amp;F_Inputs_Formatted!$H19, F_Inputs!$A$2:$A$162&amp;F_Inputs!$B$2:$B$162, 0), MATCH(F_Inputs_Formatted!Z$4, F_Inputs!$A$2:$BC$2, 0)),$O19),"-")</f>
        <v>-</v>
      </c>
      <c r="AA19" s="57" t="str" cm="1">
        <f t="array" ref="AA19">IFERROR(ROUND(INDEX(F_Inputs!$A$2:$BC$162, MATCH(F_Inputs_Formatted!$B19&amp;F_Inputs_Formatted!$H19, F_Inputs!$A$2:$A$162&amp;F_Inputs!$B$2:$B$162, 0), MATCH(F_Inputs_Formatted!AA$4, F_Inputs!$A$2:$BC$2, 0)),$O19),"-")</f>
        <v>-</v>
      </c>
      <c r="AB19" s="57" t="str" cm="1">
        <f t="array" ref="AB19">IFERROR(ROUND(INDEX(F_Inputs!$A$2:$BC$162, MATCH(F_Inputs_Formatted!$B19&amp;F_Inputs_Formatted!$H19, F_Inputs!$A$2:$A$162&amp;F_Inputs!$B$2:$B$162, 0), MATCH(F_Inputs_Formatted!AB$4, F_Inputs!$A$2:$BC$2, 0)),$O19),"-")</f>
        <v>-</v>
      </c>
      <c r="AC19" s="57" t="str" cm="1">
        <f t="array" ref="AC19">IFERROR(ROUND(INDEX(F_Inputs!$A$2:$BC$162, MATCH(F_Inputs_Formatted!$B19&amp;F_Inputs_Formatted!$H19, F_Inputs!$A$2:$A$162&amp;F_Inputs!$B$2:$B$162, 0), MATCH(F_Inputs_Formatted!AC$4, F_Inputs!$A$2:$BC$2, 0)),$O19),"-")</f>
        <v>-</v>
      </c>
      <c r="AD19" s="57" t="str" cm="1">
        <f t="array" ref="AD19">IFERROR(ROUND(INDEX(F_Inputs!$A$2:$BC$162, MATCH(F_Inputs_Formatted!$B19&amp;F_Inputs_Formatted!$H19, F_Inputs!$A$2:$A$162&amp;F_Inputs!$B$2:$B$162, 0), MATCH(F_Inputs_Formatted!AD$4, F_Inputs!$A$2:$BC$2, 0)),$O19),"-")</f>
        <v>-</v>
      </c>
      <c r="AE19" s="57" t="str" cm="1">
        <f t="array" ref="AE19">IFERROR(ROUND(INDEX(F_Inputs!$A$2:$BC$162, MATCH(F_Inputs_Formatted!$B19&amp;F_Inputs_Formatted!$H19, F_Inputs!$A$2:$A$162&amp;F_Inputs!$B$2:$B$162, 0), MATCH(F_Inputs_Formatted!AE$4, F_Inputs!$A$2:$BC$2, 0)),$O19),"-")</f>
        <v>-</v>
      </c>
      <c r="AF19" s="57" t="str" cm="1">
        <f t="array" ref="AF19">IFERROR(ROUND(INDEX(F_Inputs!$A$2:$BC$162, MATCH(F_Inputs_Formatted!$B19&amp;F_Inputs_Formatted!$H19, F_Inputs!$A$2:$A$162&amp;F_Inputs!$B$2:$B$162, 0), MATCH(F_Inputs_Formatted!AF$4, F_Inputs!$A$2:$BC$2, 0)),$O19),"-")</f>
        <v>-</v>
      </c>
      <c r="AG19" s="57" t="str" cm="1">
        <f t="array" ref="AG19">IFERROR(ROUND(INDEX(F_Inputs!$A$2:$BC$162, MATCH(F_Inputs_Formatted!$B19&amp;F_Inputs_Formatted!$H19, F_Inputs!$A$2:$A$162&amp;F_Inputs!$B$2:$B$162, 0), MATCH(F_Inputs_Formatted!AG$4, F_Inputs!$A$2:$BC$2, 0)),$O19),"-")</f>
        <v>-</v>
      </c>
      <c r="AH19" s="57" t="str" cm="1">
        <f t="array" ref="AH19">IFERROR(ROUND(INDEX(F_Inputs!$A$2:$BC$162, MATCH(F_Inputs_Formatted!$B19&amp;F_Inputs_Formatted!$H19, F_Inputs!$A$2:$A$162&amp;F_Inputs!$B$2:$B$162, 0), MATCH(F_Inputs_Formatted!AH$4, F_Inputs!$A$2:$BC$2, 0)),$O19),"-")</f>
        <v>-</v>
      </c>
      <c r="AI19" s="57" t="str" cm="1">
        <f t="array" ref="AI19">IFERROR(ROUND(INDEX(F_Inputs!$A$2:$BC$162, MATCH(F_Inputs_Formatted!$B19&amp;F_Inputs_Formatted!$H19, F_Inputs!$A$2:$A$162&amp;F_Inputs!$B$2:$B$162, 0), MATCH(F_Inputs_Formatted!AI$4, F_Inputs!$A$2:$BC$2, 0)),$O19),"-")</f>
        <v>-</v>
      </c>
      <c r="AJ19" s="57" t="str" cm="1">
        <f t="array" ref="AJ19">IFERROR(ROUND(INDEX(F_Inputs!$A$2:$BC$162, MATCH(F_Inputs_Formatted!$B19&amp;F_Inputs_Formatted!$H19, F_Inputs!$A$2:$A$162&amp;F_Inputs!$B$2:$B$162, 0), MATCH(F_Inputs_Formatted!AJ$4, F_Inputs!$A$2:$BC$2, 0)),$O19),"-")</f>
        <v>-</v>
      </c>
      <c r="AK19" s="57" t="str" cm="1">
        <f t="array" ref="AK19">IFERROR(ROUND(INDEX(F_Inputs!$A$2:$BC$162, MATCH(F_Inputs_Formatted!$B19&amp;F_Inputs_Formatted!$H19, F_Inputs!$A$2:$A$162&amp;F_Inputs!$B$2:$B$162, 0), MATCH(F_Inputs_Formatted!AK$4, F_Inputs!$A$2:$BC$2, 0)),$O19),"-")</f>
        <v>-</v>
      </c>
      <c r="AL19" s="57" t="str" cm="1">
        <f t="array" ref="AL19">IFERROR(ROUND(INDEX(F_Inputs!$A$2:$BC$162, MATCH(F_Inputs_Formatted!$B19&amp;F_Inputs_Formatted!$H19, F_Inputs!$A$2:$A$162&amp;F_Inputs!$B$2:$B$162, 0), MATCH(F_Inputs_Formatted!AL$4, F_Inputs!$A$2:$BC$2, 0)),$O19),"-")</f>
        <v>-</v>
      </c>
      <c r="AM19" s="57" t="str" cm="1">
        <f t="array" ref="AM19">IFERROR(ROUND(INDEX(F_Inputs!$A$2:$BC$162, MATCH(F_Inputs_Formatted!$B19&amp;F_Inputs_Formatted!$H19, F_Inputs!$A$2:$A$162&amp;F_Inputs!$B$2:$B$162, 0), MATCH(F_Inputs_Formatted!AM$4, F_Inputs!$A$2:$BC$2, 0)),$O19),"-")</f>
        <v>-</v>
      </c>
    </row>
    <row r="20" spans="1:39" s="5" customFormat="1" ht="15">
      <c r="A20" s="1"/>
      <c r="B20" s="19" t="s">
        <v>114</v>
      </c>
      <c r="C20" s="19" t="str">
        <f>_xlfn.XLOOKUP($B20,FD_Lists!$B$4:$B$25,FD_Lists!C$4:C$25)</f>
        <v>South West Water</v>
      </c>
      <c r="D20" s="19" t="str">
        <f>_xlfn.XLOOKUP($B20,FD_Lists!$B$4:$B$25,FD_Lists!D$4:D$25)</f>
        <v>England</v>
      </c>
      <c r="E20" s="19" t="str">
        <f>_xlfn.XLOOKUP($B20,FD_Lists!$B$4:$B$25,FD_Lists!E$4:E$25)</f>
        <v>Company</v>
      </c>
      <c r="F20" s="19" t="str">
        <f>_xlfn.XLOOKUP($B20,FD_Lists!$B$4:$B$25,FD_Lists!F$4:F$25)</f>
        <v>WaSC</v>
      </c>
      <c r="G20" s="18" t="s">
        <v>136</v>
      </c>
      <c r="H20" s="135" t="s">
        <v>81</v>
      </c>
      <c r="I20" s="55" t="str">
        <f t="shared" si="0"/>
        <v>SWBOUT5_05_PR24</v>
      </c>
      <c r="J20" s="55" t="s">
        <v>137</v>
      </c>
      <c r="K20" s="55" t="s">
        <v>138</v>
      </c>
      <c r="L20" s="55" t="s">
        <v>139</v>
      </c>
      <c r="M20" s="130" t="s">
        <v>140</v>
      </c>
      <c r="N20" s="55" t="s">
        <v>83</v>
      </c>
      <c r="O20" s="55">
        <v>2</v>
      </c>
      <c r="P20" s="57" cm="1">
        <f t="array" ref="P20">IFERROR(ROUND(INDEX(F_Inputs!$A$2:$BC$162, MATCH(F_Inputs_Formatted!$B20&amp;F_Inputs_Formatted!$H20, F_Inputs!$A$2:$A$162&amp;F_Inputs!$B$2:$B$162, 0), MATCH(F_Inputs_Formatted!P$4, F_Inputs!$A$2:$BC$2, 0)),$O20),"-")</f>
        <v>84.29</v>
      </c>
      <c r="Q20" s="57" cm="1">
        <f t="array" ref="Q20">IFERROR(ROUND(INDEX(F_Inputs!$A$2:$BC$162, MATCH(F_Inputs_Formatted!$B20&amp;F_Inputs_Formatted!$H20, F_Inputs!$A$2:$A$162&amp;F_Inputs!$B$2:$B$162, 0), MATCH(F_Inputs_Formatted!Q$4, F_Inputs!$A$2:$BC$2, 0)),$O20),"-")</f>
        <v>118.12</v>
      </c>
      <c r="R20" s="57" cm="1">
        <f t="array" ref="R20">IFERROR(ROUND(INDEX(F_Inputs!$A$2:$BC$162, MATCH(F_Inputs_Formatted!$B20&amp;F_Inputs_Formatted!$H20, F_Inputs!$A$2:$A$162&amp;F_Inputs!$B$2:$B$162, 0), MATCH(F_Inputs_Formatted!R$4, F_Inputs!$A$2:$BC$2, 0)),$O20),"-")</f>
        <v>141.06</v>
      </c>
      <c r="S20" s="57" cm="1">
        <f t="array" ref="S20">IFERROR(ROUND(INDEX(F_Inputs!$A$2:$BC$162, MATCH(F_Inputs_Formatted!$B20&amp;F_Inputs_Formatted!$H20, F_Inputs!$A$2:$A$162&amp;F_Inputs!$B$2:$B$162, 0), MATCH(F_Inputs_Formatted!S$4, F_Inputs!$A$2:$BC$2, 0)),$O20),"-")</f>
        <v>89.45</v>
      </c>
      <c r="T20" s="57" cm="1">
        <f t="array" ref="T20">IFERROR(ROUND(INDEX(F_Inputs!$A$2:$BC$162, MATCH(F_Inputs_Formatted!$B20&amp;F_Inputs_Formatted!$H20, F_Inputs!$A$2:$A$162&amp;F_Inputs!$B$2:$B$162, 0), MATCH(F_Inputs_Formatted!T$4, F_Inputs!$A$2:$BC$2, 0)),$O20),"-")</f>
        <v>90.6</v>
      </c>
      <c r="U20" s="57" cm="1">
        <f t="array" ref="U20">IFERROR(ROUND(INDEX(F_Inputs!$A$2:$BC$162, MATCH(F_Inputs_Formatted!$B20&amp;F_Inputs_Formatted!$H20, F_Inputs!$A$2:$A$162&amp;F_Inputs!$B$2:$B$162, 0), MATCH(F_Inputs_Formatted!U$4, F_Inputs!$A$2:$BC$2, 0)),$O20),"-")</f>
        <v>102.64</v>
      </c>
      <c r="V20" s="57" cm="1">
        <f t="array" ref="V20">IFERROR(ROUND(INDEX(F_Inputs!$A$2:$BC$162, MATCH(F_Inputs_Formatted!$B20&amp;F_Inputs_Formatted!$H20, F_Inputs!$A$2:$A$162&amp;F_Inputs!$B$2:$B$162, 0), MATCH(F_Inputs_Formatted!V$4, F_Inputs!$A$2:$BC$2, 0)),$O20),"-")</f>
        <v>96.9</v>
      </c>
      <c r="W20" s="57" cm="1">
        <f t="array" ref="W20">IFERROR(ROUND(INDEX(F_Inputs!$A$2:$BC$162, MATCH(F_Inputs_Formatted!$B20&amp;F_Inputs_Formatted!$H20, F_Inputs!$A$2:$A$162&amp;F_Inputs!$B$2:$B$162, 0), MATCH(F_Inputs_Formatted!W$4, F_Inputs!$A$2:$BC$2, 0)),$O20),"-")</f>
        <v>96.33</v>
      </c>
      <c r="X20" s="57" cm="1">
        <f t="array" ref="X20">IFERROR(ROUND(INDEX(F_Inputs!$A$2:$BC$162, MATCH(F_Inputs_Formatted!$B20&amp;F_Inputs_Formatted!$H20, F_Inputs!$A$2:$A$162&amp;F_Inputs!$B$2:$B$162, 0), MATCH(F_Inputs_Formatted!X$4, F_Inputs!$A$2:$BC$2, 0)),$O20),"-")</f>
        <v>103.21</v>
      </c>
      <c r="Y20" s="57" cm="1">
        <f t="array" ref="Y20">IFERROR(ROUND(INDEX(F_Inputs!$A$2:$BC$162, MATCH(F_Inputs_Formatted!$B20&amp;F_Inputs_Formatted!$H20, F_Inputs!$A$2:$A$162&amp;F_Inputs!$B$2:$B$162, 0), MATCH(F_Inputs_Formatted!Y$4, F_Inputs!$A$2:$BC$2, 0)),$O20),"-")</f>
        <v>129.01</v>
      </c>
      <c r="Z20" s="57" cm="1">
        <f t="array" ref="Z20">IFERROR(ROUND(INDEX(F_Inputs!$A$2:$BC$162, MATCH(F_Inputs_Formatted!$B20&amp;F_Inputs_Formatted!$H20, F_Inputs!$A$2:$A$162&amp;F_Inputs!$B$2:$B$162, 0), MATCH(F_Inputs_Formatted!Z$4, F_Inputs!$A$2:$BC$2, 0)),$O20),"-")</f>
        <v>86.58</v>
      </c>
      <c r="AA20" s="57" cm="1">
        <f t="array" ref="AA20">IFERROR(ROUND(INDEX(F_Inputs!$A$2:$BC$162, MATCH(F_Inputs_Formatted!$B20&amp;F_Inputs_Formatted!$H20, F_Inputs!$A$2:$A$162&amp;F_Inputs!$B$2:$B$162, 0), MATCH(F_Inputs_Formatted!AA$4, F_Inputs!$A$2:$BC$2, 0)),$O20),"-")</f>
        <v>61.93</v>
      </c>
      <c r="AB20" s="57" cm="1">
        <f t="array" ref="AB20">IFERROR(ROUND(INDEX(F_Inputs!$A$2:$BC$162, MATCH(F_Inputs_Formatted!$B20&amp;F_Inputs_Formatted!$H20, F_Inputs!$A$2:$A$162&amp;F_Inputs!$B$2:$B$162, 0), MATCH(F_Inputs_Formatted!AB$4, F_Inputs!$A$2:$BC$2, 0)),$O20),"-")</f>
        <v>111.24</v>
      </c>
      <c r="AC20" s="57" cm="1">
        <f t="array" ref="AC20">IFERROR(ROUND(INDEX(F_Inputs!$A$2:$BC$162, MATCH(F_Inputs_Formatted!$B20&amp;F_Inputs_Formatted!$H20, F_Inputs!$A$2:$A$162&amp;F_Inputs!$B$2:$B$162, 0), MATCH(F_Inputs_Formatted!AC$4, F_Inputs!$A$2:$BC$2, 0)),$O20),"-")</f>
        <v>86.01</v>
      </c>
      <c r="AD20" s="57" cm="1">
        <f t="array" ref="AD20">IFERROR(ROUND(INDEX(F_Inputs!$A$2:$BC$162, MATCH(F_Inputs_Formatted!$B20&amp;F_Inputs_Formatted!$H20, F_Inputs!$A$2:$A$162&amp;F_Inputs!$B$2:$B$162, 0), MATCH(F_Inputs_Formatted!AD$4, F_Inputs!$A$2:$BC$2, 0)),$O20),"-")</f>
        <v>53.9</v>
      </c>
      <c r="AE20" s="57" cm="1">
        <f t="array" ref="AE20">IFERROR(ROUND(INDEX(F_Inputs!$A$2:$BC$162, MATCH(F_Inputs_Formatted!$B20&amp;F_Inputs_Formatted!$H20, F_Inputs!$A$2:$A$162&amp;F_Inputs!$B$2:$B$162, 0), MATCH(F_Inputs_Formatted!AE$4, F_Inputs!$A$2:$BC$2, 0)),$O20),"-")</f>
        <v>40.85</v>
      </c>
      <c r="AF20" s="57" cm="1">
        <f t="array" ref="AF20">IFERROR(ROUND(INDEX(F_Inputs!$A$2:$BC$162, MATCH(F_Inputs_Formatted!$B20&amp;F_Inputs_Formatted!$H20, F_Inputs!$A$2:$A$162&amp;F_Inputs!$B$2:$B$162, 0), MATCH(F_Inputs_Formatted!AF$4, F_Inputs!$A$2:$BC$2, 0)),$O20),"-")</f>
        <v>40.85</v>
      </c>
      <c r="AG20" s="57" cm="1">
        <f t="array" ref="AG20">IFERROR(ROUND(INDEX(F_Inputs!$A$2:$BC$162, MATCH(F_Inputs_Formatted!$B20&amp;F_Inputs_Formatted!$H20, F_Inputs!$A$2:$A$162&amp;F_Inputs!$B$2:$B$162, 0), MATCH(F_Inputs_Formatted!AG$4, F_Inputs!$A$2:$BC$2, 0)),$O20),"-")</f>
        <v>40.85</v>
      </c>
      <c r="AH20" s="57" cm="1">
        <f t="array" ref="AH20">IFERROR(ROUND(INDEX(F_Inputs!$A$2:$BC$162, MATCH(F_Inputs_Formatted!$B20&amp;F_Inputs_Formatted!$H20, F_Inputs!$A$2:$A$162&amp;F_Inputs!$B$2:$B$162, 0), MATCH(F_Inputs_Formatted!AH$4, F_Inputs!$A$2:$BC$2, 0)),$O20),"-")</f>
        <v>40.85</v>
      </c>
      <c r="AI20" s="57" cm="1">
        <f t="array" ref="AI20">IFERROR(ROUND(INDEX(F_Inputs!$A$2:$BC$162, MATCH(F_Inputs_Formatted!$B20&amp;F_Inputs_Formatted!$H20, F_Inputs!$A$2:$A$162&amp;F_Inputs!$B$2:$B$162, 0), MATCH(F_Inputs_Formatted!AI$4, F_Inputs!$A$2:$BC$2, 0)),$O20),"-")</f>
        <v>40.85</v>
      </c>
      <c r="AJ20" s="57" cm="1">
        <f t="array" ref="AJ20">IFERROR(ROUND(INDEX(F_Inputs!$A$2:$BC$162, MATCH(F_Inputs_Formatted!$B20&amp;F_Inputs_Formatted!$H20, F_Inputs!$A$2:$A$162&amp;F_Inputs!$B$2:$B$162, 0), MATCH(F_Inputs_Formatted!AJ$4, F_Inputs!$A$2:$BC$2, 0)),$O20),"-")</f>
        <v>40.89</v>
      </c>
      <c r="AK20" s="57" cm="1">
        <f t="array" ref="AK20">IFERROR(ROUND(INDEX(F_Inputs!$A$2:$BC$162, MATCH(F_Inputs_Formatted!$B20&amp;F_Inputs_Formatted!$H20, F_Inputs!$A$2:$A$162&amp;F_Inputs!$B$2:$B$162, 0), MATCH(F_Inputs_Formatted!AK$4, F_Inputs!$A$2:$BC$2, 0)),$O20),"-")</f>
        <v>40.89</v>
      </c>
      <c r="AL20" s="57" cm="1">
        <f t="array" ref="AL20">IFERROR(ROUND(INDEX(F_Inputs!$A$2:$BC$162, MATCH(F_Inputs_Formatted!$B20&amp;F_Inputs_Formatted!$H20, F_Inputs!$A$2:$A$162&amp;F_Inputs!$B$2:$B$162, 0), MATCH(F_Inputs_Formatted!AL$4, F_Inputs!$A$2:$BC$2, 0)),$O20),"-")</f>
        <v>40.89</v>
      </c>
      <c r="AM20" s="57" cm="1">
        <f t="array" ref="AM20">IFERROR(ROUND(INDEX(F_Inputs!$A$2:$BC$162, MATCH(F_Inputs_Formatted!$B20&amp;F_Inputs_Formatted!$H20, F_Inputs!$A$2:$A$162&amp;F_Inputs!$B$2:$B$162, 0), MATCH(F_Inputs_Formatted!AM$4, F_Inputs!$A$2:$BC$2, 0)),$O20),"-")</f>
        <v>40.89</v>
      </c>
    </row>
    <row r="21" spans="1:39" s="5" customFormat="1" ht="15">
      <c r="A21" s="1"/>
      <c r="B21" s="19" t="s">
        <v>147</v>
      </c>
      <c r="C21" s="19" t="str">
        <f>_xlfn.XLOOKUP($B21,FD_Lists!$B$4:$B$25,FD_Lists!C$4:C$25)</f>
        <v>Bristol Water</v>
      </c>
      <c r="D21" s="19" t="str">
        <f>_xlfn.XLOOKUP($B21,FD_Lists!$B$4:$B$25,FD_Lists!D$4:D$25)</f>
        <v>England</v>
      </c>
      <c r="E21" s="19" t="str">
        <f>_xlfn.XLOOKUP($B21,FD_Lists!$B$4:$B$25,FD_Lists!E$4:E$25)</f>
        <v>Company</v>
      </c>
      <c r="F21" s="19" t="str">
        <f>_xlfn.XLOOKUP($B21,FD_Lists!$B$4:$B$25,FD_Lists!F$4:F$25)</f>
        <v>WoC</v>
      </c>
      <c r="G21" s="18" t="s">
        <v>136</v>
      </c>
      <c r="H21" s="135" t="s">
        <v>81</v>
      </c>
      <c r="I21" s="55" t="str">
        <f t="shared" si="0"/>
        <v>BRLOUT5_05_PR24</v>
      </c>
      <c r="J21" s="55" t="s">
        <v>137</v>
      </c>
      <c r="K21" s="55" t="s">
        <v>138</v>
      </c>
      <c r="L21" s="55" t="s">
        <v>139</v>
      </c>
      <c r="M21" s="130" t="s">
        <v>140</v>
      </c>
      <c r="N21" s="55" t="s">
        <v>83</v>
      </c>
      <c r="O21" s="55">
        <v>2</v>
      </c>
      <c r="P21" s="57" t="str" cm="1">
        <f t="array" ref="P21">IFERROR(ROUND(INDEX(F_Inputs!$A$2:$BC$162, MATCH(F_Inputs_Formatted!$B21&amp;F_Inputs_Formatted!$H21, F_Inputs!$A$2:$A$162&amp;F_Inputs!$B$2:$B$162, 0), MATCH(F_Inputs_Formatted!P$4, F_Inputs!$A$2:$BC$2, 0)),$O21),"-")</f>
        <v>-</v>
      </c>
      <c r="Q21" s="57" t="str" cm="1">
        <f t="array" ref="Q21">IFERROR(ROUND(INDEX(F_Inputs!$A$2:$BC$162, MATCH(F_Inputs_Formatted!$B21&amp;F_Inputs_Formatted!$H21, F_Inputs!$A$2:$A$162&amp;F_Inputs!$B$2:$B$162, 0), MATCH(F_Inputs_Formatted!Q$4, F_Inputs!$A$2:$BC$2, 0)),$O21),"-")</f>
        <v>-</v>
      </c>
      <c r="R21" s="57" t="str" cm="1">
        <f t="array" ref="R21">IFERROR(ROUND(INDEX(F_Inputs!$A$2:$BC$162, MATCH(F_Inputs_Formatted!$B21&amp;F_Inputs_Formatted!$H21, F_Inputs!$A$2:$A$162&amp;F_Inputs!$B$2:$B$162, 0), MATCH(F_Inputs_Formatted!R$4, F_Inputs!$A$2:$BC$2, 0)),$O21),"-")</f>
        <v>-</v>
      </c>
      <c r="S21" s="57" t="str" cm="1">
        <f t="array" ref="S21">IFERROR(ROUND(INDEX(F_Inputs!$A$2:$BC$162, MATCH(F_Inputs_Formatted!$B21&amp;F_Inputs_Formatted!$H21, F_Inputs!$A$2:$A$162&amp;F_Inputs!$B$2:$B$162, 0), MATCH(F_Inputs_Formatted!S$4, F_Inputs!$A$2:$BC$2, 0)),$O21),"-")</f>
        <v>-</v>
      </c>
      <c r="T21" s="57" t="str" cm="1">
        <f t="array" ref="T21">IFERROR(ROUND(INDEX(F_Inputs!$A$2:$BC$162, MATCH(F_Inputs_Formatted!$B21&amp;F_Inputs_Formatted!$H21, F_Inputs!$A$2:$A$162&amp;F_Inputs!$B$2:$B$162, 0), MATCH(F_Inputs_Formatted!T$4, F_Inputs!$A$2:$BC$2, 0)),$O21),"-")</f>
        <v>-</v>
      </c>
      <c r="U21" s="57" t="str" cm="1">
        <f t="array" ref="U21">IFERROR(ROUND(INDEX(F_Inputs!$A$2:$BC$162, MATCH(F_Inputs_Formatted!$B21&amp;F_Inputs_Formatted!$H21, F_Inputs!$A$2:$A$162&amp;F_Inputs!$B$2:$B$162, 0), MATCH(F_Inputs_Formatted!U$4, F_Inputs!$A$2:$BC$2, 0)),$O21),"-")</f>
        <v>-</v>
      </c>
      <c r="V21" s="57" t="str" cm="1">
        <f t="array" ref="V21">IFERROR(ROUND(INDEX(F_Inputs!$A$2:$BC$162, MATCH(F_Inputs_Formatted!$B21&amp;F_Inputs_Formatted!$H21, F_Inputs!$A$2:$A$162&amp;F_Inputs!$B$2:$B$162, 0), MATCH(F_Inputs_Formatted!V$4, F_Inputs!$A$2:$BC$2, 0)),$O21),"-")</f>
        <v>-</v>
      </c>
      <c r="W21" s="57" t="str" cm="1">
        <f t="array" ref="W21">IFERROR(ROUND(INDEX(F_Inputs!$A$2:$BC$162, MATCH(F_Inputs_Formatted!$B21&amp;F_Inputs_Formatted!$H21, F_Inputs!$A$2:$A$162&amp;F_Inputs!$B$2:$B$162, 0), MATCH(F_Inputs_Formatted!W$4, F_Inputs!$A$2:$BC$2, 0)),$O21),"-")</f>
        <v>-</v>
      </c>
      <c r="X21" s="57" t="str" cm="1">
        <f t="array" ref="X21">IFERROR(ROUND(INDEX(F_Inputs!$A$2:$BC$162, MATCH(F_Inputs_Formatted!$B21&amp;F_Inputs_Formatted!$H21, F_Inputs!$A$2:$A$162&amp;F_Inputs!$B$2:$B$162, 0), MATCH(F_Inputs_Formatted!X$4, F_Inputs!$A$2:$BC$2, 0)),$O21),"-")</f>
        <v>-</v>
      </c>
      <c r="Y21" s="57" t="str" cm="1">
        <f t="array" ref="Y21">IFERROR(ROUND(INDEX(F_Inputs!$A$2:$BC$162, MATCH(F_Inputs_Formatted!$B21&amp;F_Inputs_Formatted!$H21, F_Inputs!$A$2:$A$162&amp;F_Inputs!$B$2:$B$162, 0), MATCH(F_Inputs_Formatted!Y$4, F_Inputs!$A$2:$BC$2, 0)),$O21),"-")</f>
        <v>-</v>
      </c>
      <c r="Z21" s="57" t="str" cm="1">
        <f t="array" ref="Z21">IFERROR(ROUND(INDEX(F_Inputs!$A$2:$BC$162, MATCH(F_Inputs_Formatted!$B21&amp;F_Inputs_Formatted!$H21, F_Inputs!$A$2:$A$162&amp;F_Inputs!$B$2:$B$162, 0), MATCH(F_Inputs_Formatted!Z$4, F_Inputs!$A$2:$BC$2, 0)),$O21),"-")</f>
        <v>-</v>
      </c>
      <c r="AA21" s="57" t="str" cm="1">
        <f t="array" ref="AA21">IFERROR(ROUND(INDEX(F_Inputs!$A$2:$BC$162, MATCH(F_Inputs_Formatted!$B21&amp;F_Inputs_Formatted!$H21, F_Inputs!$A$2:$A$162&amp;F_Inputs!$B$2:$B$162, 0), MATCH(F_Inputs_Formatted!AA$4, F_Inputs!$A$2:$BC$2, 0)),$O21),"-")</f>
        <v>-</v>
      </c>
      <c r="AB21" s="57" t="str" cm="1">
        <f t="array" ref="AB21">IFERROR(ROUND(INDEX(F_Inputs!$A$2:$BC$162, MATCH(F_Inputs_Formatted!$B21&amp;F_Inputs_Formatted!$H21, F_Inputs!$A$2:$A$162&amp;F_Inputs!$B$2:$B$162, 0), MATCH(F_Inputs_Formatted!AB$4, F_Inputs!$A$2:$BC$2, 0)),$O21),"-")</f>
        <v>-</v>
      </c>
      <c r="AC21" s="57" t="str" cm="1">
        <f t="array" ref="AC21">IFERROR(ROUND(INDEX(F_Inputs!$A$2:$BC$162, MATCH(F_Inputs_Formatted!$B21&amp;F_Inputs_Formatted!$H21, F_Inputs!$A$2:$A$162&amp;F_Inputs!$B$2:$B$162, 0), MATCH(F_Inputs_Formatted!AC$4, F_Inputs!$A$2:$BC$2, 0)),$O21),"-")</f>
        <v>-</v>
      </c>
      <c r="AD21" s="57" t="str" cm="1">
        <f t="array" ref="AD21">IFERROR(ROUND(INDEX(F_Inputs!$A$2:$BC$162, MATCH(F_Inputs_Formatted!$B21&amp;F_Inputs_Formatted!$H21, F_Inputs!$A$2:$A$162&amp;F_Inputs!$B$2:$B$162, 0), MATCH(F_Inputs_Formatted!AD$4, F_Inputs!$A$2:$BC$2, 0)),$O21),"-")</f>
        <v>-</v>
      </c>
      <c r="AE21" s="57" t="str" cm="1">
        <f t="array" ref="AE21">IFERROR(ROUND(INDEX(F_Inputs!$A$2:$BC$162, MATCH(F_Inputs_Formatted!$B21&amp;F_Inputs_Formatted!$H21, F_Inputs!$A$2:$A$162&amp;F_Inputs!$B$2:$B$162, 0), MATCH(F_Inputs_Formatted!AE$4, F_Inputs!$A$2:$BC$2, 0)),$O21),"-")</f>
        <v>-</v>
      </c>
      <c r="AF21" s="57" t="str" cm="1">
        <f t="array" ref="AF21">IFERROR(ROUND(INDEX(F_Inputs!$A$2:$BC$162, MATCH(F_Inputs_Formatted!$B21&amp;F_Inputs_Formatted!$H21, F_Inputs!$A$2:$A$162&amp;F_Inputs!$B$2:$B$162, 0), MATCH(F_Inputs_Formatted!AF$4, F_Inputs!$A$2:$BC$2, 0)),$O21),"-")</f>
        <v>-</v>
      </c>
      <c r="AG21" s="57" t="str" cm="1">
        <f t="array" ref="AG21">IFERROR(ROUND(INDEX(F_Inputs!$A$2:$BC$162, MATCH(F_Inputs_Formatted!$B21&amp;F_Inputs_Formatted!$H21, F_Inputs!$A$2:$A$162&amp;F_Inputs!$B$2:$B$162, 0), MATCH(F_Inputs_Formatted!AG$4, F_Inputs!$A$2:$BC$2, 0)),$O21),"-")</f>
        <v>-</v>
      </c>
      <c r="AH21" s="57" t="str" cm="1">
        <f t="array" ref="AH21">IFERROR(ROUND(INDEX(F_Inputs!$A$2:$BC$162, MATCH(F_Inputs_Formatted!$B21&amp;F_Inputs_Formatted!$H21, F_Inputs!$A$2:$A$162&amp;F_Inputs!$B$2:$B$162, 0), MATCH(F_Inputs_Formatted!AH$4, F_Inputs!$A$2:$BC$2, 0)),$O21),"-")</f>
        <v>-</v>
      </c>
      <c r="AI21" s="57" t="str" cm="1">
        <f t="array" ref="AI21">IFERROR(ROUND(INDEX(F_Inputs!$A$2:$BC$162, MATCH(F_Inputs_Formatted!$B21&amp;F_Inputs_Formatted!$H21, F_Inputs!$A$2:$A$162&amp;F_Inputs!$B$2:$B$162, 0), MATCH(F_Inputs_Formatted!AI$4, F_Inputs!$A$2:$BC$2, 0)),$O21),"-")</f>
        <v>-</v>
      </c>
      <c r="AJ21" s="57" t="str" cm="1">
        <f t="array" ref="AJ21">IFERROR(ROUND(INDEX(F_Inputs!$A$2:$BC$162, MATCH(F_Inputs_Formatted!$B21&amp;F_Inputs_Formatted!$H21, F_Inputs!$A$2:$A$162&amp;F_Inputs!$B$2:$B$162, 0), MATCH(F_Inputs_Formatted!AJ$4, F_Inputs!$A$2:$BC$2, 0)),$O21),"-")</f>
        <v>-</v>
      </c>
      <c r="AK21" s="57" t="str" cm="1">
        <f t="array" ref="AK21">IFERROR(ROUND(INDEX(F_Inputs!$A$2:$BC$162, MATCH(F_Inputs_Formatted!$B21&amp;F_Inputs_Formatted!$H21, F_Inputs!$A$2:$A$162&amp;F_Inputs!$B$2:$B$162, 0), MATCH(F_Inputs_Formatted!AK$4, F_Inputs!$A$2:$BC$2, 0)),$O21),"-")</f>
        <v>-</v>
      </c>
      <c r="AL21" s="57" t="str" cm="1">
        <f t="array" ref="AL21">IFERROR(ROUND(INDEX(F_Inputs!$A$2:$BC$162, MATCH(F_Inputs_Formatted!$B21&amp;F_Inputs_Formatted!$H21, F_Inputs!$A$2:$A$162&amp;F_Inputs!$B$2:$B$162, 0), MATCH(F_Inputs_Formatted!AL$4, F_Inputs!$A$2:$BC$2, 0)),$O21),"-")</f>
        <v>-</v>
      </c>
      <c r="AM21" s="57" t="str" cm="1">
        <f t="array" ref="AM21">IFERROR(ROUND(INDEX(F_Inputs!$A$2:$BC$162, MATCH(F_Inputs_Formatted!$B21&amp;F_Inputs_Formatted!$H21, F_Inputs!$A$2:$A$162&amp;F_Inputs!$B$2:$B$162, 0), MATCH(F_Inputs_Formatted!AM$4, F_Inputs!$A$2:$BC$2, 0)),$O21),"-")</f>
        <v>-</v>
      </c>
    </row>
    <row r="22" spans="1:39" s="5" customFormat="1" ht="20.25" customHeight="1">
      <c r="A22" s="1"/>
      <c r="B22" s="129" t="s">
        <v>80</v>
      </c>
      <c r="C22" s="19" t="str">
        <f>_xlfn.XLOOKUP($B22,FD_Lists!$B$4:$B$25,FD_Lists!C$4:C$25)</f>
        <v>Anglian Water</v>
      </c>
      <c r="D22" s="19" t="str">
        <f>_xlfn.XLOOKUP($B22,FD_Lists!$B$4:$B$25,FD_Lists!D$4:D$25)</f>
        <v>England</v>
      </c>
      <c r="E22" s="19" t="str">
        <f>_xlfn.XLOOKUP($B22,FD_Lists!$B$4:$B$25,FD_Lists!E$4:E$25)</f>
        <v>Company</v>
      </c>
      <c r="F22" s="19" t="str">
        <f>_xlfn.XLOOKUP($B22,FD_Lists!$B$4:$B$25,FD_Lists!F$4:F$25)</f>
        <v>WaSC</v>
      </c>
      <c r="G22" s="56" t="s">
        <v>127</v>
      </c>
      <c r="H22" s="55" t="s">
        <v>85</v>
      </c>
      <c r="I22" s="55" t="str">
        <f t="shared" si="0"/>
        <v>ANHOUT5_05_B_PR24</v>
      </c>
      <c r="J22" s="55" t="s">
        <v>137</v>
      </c>
      <c r="K22" s="55" t="s">
        <v>138</v>
      </c>
      <c r="L22" s="55" t="s">
        <v>139</v>
      </c>
      <c r="M22" s="55" t="s">
        <v>148</v>
      </c>
      <c r="N22" s="55" t="s">
        <v>83</v>
      </c>
      <c r="O22" s="55">
        <v>0</v>
      </c>
      <c r="P22" s="57" cm="1">
        <f t="array" ref="P22">IFERROR(ROUND(INDEX(F_Inputs!$A$2:$BC$162, MATCH(F_Inputs_Formatted!$B22&amp;F_Inputs_Formatted!$H22, F_Inputs!$A$2:$A$162&amp;F_Inputs!$B$2:$B$162, 0), MATCH(F_Inputs_Formatted!P$4, F_Inputs!$A$2:$BC$2, 0)),$O22),"-")</f>
        <v>2</v>
      </c>
      <c r="Q22" s="57" cm="1">
        <f t="array" ref="Q22">IFERROR(ROUND(INDEX(F_Inputs!$A$2:$BC$162, MATCH(F_Inputs_Formatted!$B22&amp;F_Inputs_Formatted!$H22, F_Inputs!$A$2:$A$162&amp;F_Inputs!$B$2:$B$162, 0), MATCH(F_Inputs_Formatted!Q$4, F_Inputs!$A$2:$BC$2, 0)),$O22),"-")</f>
        <v>0</v>
      </c>
      <c r="R22" s="57" cm="1">
        <f t="array" ref="R22">IFERROR(ROUND(INDEX(F_Inputs!$A$2:$BC$162, MATCH(F_Inputs_Formatted!$B22&amp;F_Inputs_Formatted!$H22, F_Inputs!$A$2:$A$162&amp;F_Inputs!$B$2:$B$162, 0), MATCH(F_Inputs_Formatted!R$4, F_Inputs!$A$2:$BC$2, 0)),$O22),"-")</f>
        <v>1</v>
      </c>
      <c r="S22" s="57" cm="1">
        <f t="array" ref="S22">IFERROR(ROUND(INDEX(F_Inputs!$A$2:$BC$162, MATCH(F_Inputs_Formatted!$B22&amp;F_Inputs_Formatted!$H22, F_Inputs!$A$2:$A$162&amp;F_Inputs!$B$2:$B$162, 0), MATCH(F_Inputs_Formatted!S$4, F_Inputs!$A$2:$BC$2, 0)),$O22),"-")</f>
        <v>2</v>
      </c>
      <c r="T22" s="57" cm="1">
        <f t="array" ref="T22">IFERROR(ROUND(INDEX(F_Inputs!$A$2:$BC$162, MATCH(F_Inputs_Formatted!$B22&amp;F_Inputs_Formatted!$H22, F_Inputs!$A$2:$A$162&amp;F_Inputs!$B$2:$B$162, 0), MATCH(F_Inputs_Formatted!T$4, F_Inputs!$A$2:$BC$2, 0)),$O22),"-")</f>
        <v>0</v>
      </c>
      <c r="U22" s="57" cm="1">
        <f t="array" ref="U22">IFERROR(ROUND(INDEX(F_Inputs!$A$2:$BC$162, MATCH(F_Inputs_Formatted!$B22&amp;F_Inputs_Formatted!$H22, F_Inputs!$A$2:$A$162&amp;F_Inputs!$B$2:$B$162, 0), MATCH(F_Inputs_Formatted!U$4, F_Inputs!$A$2:$BC$2, 0)),$O22),"-")</f>
        <v>1</v>
      </c>
      <c r="V22" s="57" cm="1">
        <f t="array" ref="V22">IFERROR(ROUND(INDEX(F_Inputs!$A$2:$BC$162, MATCH(F_Inputs_Formatted!$B22&amp;F_Inputs_Formatted!$H22, F_Inputs!$A$2:$A$162&amp;F_Inputs!$B$2:$B$162, 0), MATCH(F_Inputs_Formatted!V$4, F_Inputs!$A$2:$BC$2, 0)),$O22),"-")</f>
        <v>1</v>
      </c>
      <c r="W22" s="57" cm="1">
        <f t="array" ref="W22">IFERROR(ROUND(INDEX(F_Inputs!$A$2:$BC$162, MATCH(F_Inputs_Formatted!$B22&amp;F_Inputs_Formatted!$H22, F_Inputs!$A$2:$A$162&amp;F_Inputs!$B$2:$B$162, 0), MATCH(F_Inputs_Formatted!W$4, F_Inputs!$A$2:$BC$2, 0)),$O22),"-")</f>
        <v>1</v>
      </c>
      <c r="X22" s="57" cm="1">
        <f t="array" ref="X22">IFERROR(ROUND(INDEX(F_Inputs!$A$2:$BC$162, MATCH(F_Inputs_Formatted!$B22&amp;F_Inputs_Formatted!$H22, F_Inputs!$A$2:$A$162&amp;F_Inputs!$B$2:$B$162, 0), MATCH(F_Inputs_Formatted!X$4, F_Inputs!$A$2:$BC$2, 0)),$O22),"-")</f>
        <v>2</v>
      </c>
      <c r="Y22" s="57" cm="1">
        <f t="array" ref="Y22">IFERROR(ROUND(INDEX(F_Inputs!$A$2:$BC$162, MATCH(F_Inputs_Formatted!$B22&amp;F_Inputs_Formatted!$H22, F_Inputs!$A$2:$A$162&amp;F_Inputs!$B$2:$B$162, 0), MATCH(F_Inputs_Formatted!Y$4, F_Inputs!$A$2:$BC$2, 0)),$O22),"-")</f>
        <v>0</v>
      </c>
      <c r="Z22" s="57" cm="1">
        <f t="array" ref="Z22">IFERROR(ROUND(INDEX(F_Inputs!$A$2:$BC$162, MATCH(F_Inputs_Formatted!$B22&amp;F_Inputs_Formatted!$H22, F_Inputs!$A$2:$A$162&amp;F_Inputs!$B$2:$B$162, 0), MATCH(F_Inputs_Formatted!Z$4, F_Inputs!$A$2:$BC$2, 0)),$O22),"-")</f>
        <v>1</v>
      </c>
      <c r="AA22" s="57" cm="1">
        <f t="array" ref="AA22">IFERROR(ROUND(INDEX(F_Inputs!$A$2:$BC$162, MATCH(F_Inputs_Formatted!$B22&amp;F_Inputs_Formatted!$H22, F_Inputs!$A$2:$A$162&amp;F_Inputs!$B$2:$B$162, 0), MATCH(F_Inputs_Formatted!AA$4, F_Inputs!$A$2:$BC$2, 0)),$O22),"-")</f>
        <v>0</v>
      </c>
      <c r="AB22" s="57" cm="1">
        <f t="array" ref="AB22">IFERROR(ROUND(INDEX(F_Inputs!$A$2:$BC$162, MATCH(F_Inputs_Formatted!$B22&amp;F_Inputs_Formatted!$H22, F_Inputs!$A$2:$A$162&amp;F_Inputs!$B$2:$B$162, 0), MATCH(F_Inputs_Formatted!AB$4, F_Inputs!$A$2:$BC$2, 0)),$O22),"-")</f>
        <v>0</v>
      </c>
      <c r="AC22" s="57" cm="1">
        <f t="array" ref="AC22">IFERROR(ROUND(INDEX(F_Inputs!$A$2:$BC$162, MATCH(F_Inputs_Formatted!$B22&amp;F_Inputs_Formatted!$H22, F_Inputs!$A$2:$A$162&amp;F_Inputs!$B$2:$B$162, 0), MATCH(F_Inputs_Formatted!AC$4, F_Inputs!$A$2:$BC$2, 0)),$O22),"-")</f>
        <v>0</v>
      </c>
      <c r="AD22" s="57" cm="1">
        <f t="array" ref="AD22">IFERROR(ROUND(INDEX(F_Inputs!$A$2:$BC$162, MATCH(F_Inputs_Formatted!$B22&amp;F_Inputs_Formatted!$H22, F_Inputs!$A$2:$A$162&amp;F_Inputs!$B$2:$B$162, 0), MATCH(F_Inputs_Formatted!AD$4, F_Inputs!$A$2:$BC$2, 0)),$O22),"-")</f>
        <v>0</v>
      </c>
      <c r="AE22" s="57" cm="1">
        <f t="array" ref="AE22">IFERROR(ROUND(INDEX(F_Inputs!$A$2:$BC$162, MATCH(F_Inputs_Formatted!$B22&amp;F_Inputs_Formatted!$H22, F_Inputs!$A$2:$A$162&amp;F_Inputs!$B$2:$B$162, 0), MATCH(F_Inputs_Formatted!AE$4, F_Inputs!$A$2:$BC$2, 0)),$O22),"-")</f>
        <v>0</v>
      </c>
      <c r="AF22" s="57" cm="1">
        <f t="array" ref="AF22">IFERROR(ROUND(INDEX(F_Inputs!$A$2:$BC$162, MATCH(F_Inputs_Formatted!$B22&amp;F_Inputs_Formatted!$H22, F_Inputs!$A$2:$A$162&amp;F_Inputs!$B$2:$B$162, 0), MATCH(F_Inputs_Formatted!AF$4, F_Inputs!$A$2:$BC$2, 0)),$O22),"-")</f>
        <v>0</v>
      </c>
      <c r="AG22" s="57" cm="1">
        <f t="array" ref="AG22">IFERROR(ROUND(INDEX(F_Inputs!$A$2:$BC$162, MATCH(F_Inputs_Formatted!$B22&amp;F_Inputs_Formatted!$H22, F_Inputs!$A$2:$A$162&amp;F_Inputs!$B$2:$B$162, 0), MATCH(F_Inputs_Formatted!AG$4, F_Inputs!$A$2:$BC$2, 0)),$O22),"-")</f>
        <v>0</v>
      </c>
      <c r="AH22" s="57" cm="1">
        <f t="array" ref="AH22">IFERROR(ROUND(INDEX(F_Inputs!$A$2:$BC$162, MATCH(F_Inputs_Formatted!$B22&amp;F_Inputs_Formatted!$H22, F_Inputs!$A$2:$A$162&amp;F_Inputs!$B$2:$B$162, 0), MATCH(F_Inputs_Formatted!AH$4, F_Inputs!$A$2:$BC$2, 0)),$O22),"-")</f>
        <v>0</v>
      </c>
      <c r="AI22" s="57" cm="1">
        <f t="array" ref="AI22">IFERROR(ROUND(INDEX(F_Inputs!$A$2:$BC$162, MATCH(F_Inputs_Formatted!$B22&amp;F_Inputs_Formatted!$H22, F_Inputs!$A$2:$A$162&amp;F_Inputs!$B$2:$B$162, 0), MATCH(F_Inputs_Formatted!AI$4, F_Inputs!$A$2:$BC$2, 0)),$O22),"-")</f>
        <v>0</v>
      </c>
      <c r="AJ22" s="57" cm="1">
        <f t="array" ref="AJ22">IFERROR(ROUND(INDEX(F_Inputs!$A$2:$BC$162, MATCH(F_Inputs_Formatted!$B22&amp;F_Inputs_Formatted!$H22, F_Inputs!$A$2:$A$162&amp;F_Inputs!$B$2:$B$162, 0), MATCH(F_Inputs_Formatted!AJ$4, F_Inputs!$A$2:$BC$2, 0)),$O22),"-")</f>
        <v>0</v>
      </c>
      <c r="AK22" s="57" cm="1">
        <f t="array" ref="AK22">IFERROR(ROUND(INDEX(F_Inputs!$A$2:$BC$162, MATCH(F_Inputs_Formatted!$B22&amp;F_Inputs_Formatted!$H22, F_Inputs!$A$2:$A$162&amp;F_Inputs!$B$2:$B$162, 0), MATCH(F_Inputs_Formatted!AK$4, F_Inputs!$A$2:$BC$2, 0)),$O22),"-")</f>
        <v>0</v>
      </c>
      <c r="AL22" s="57" cm="1">
        <f t="array" ref="AL22">IFERROR(ROUND(INDEX(F_Inputs!$A$2:$BC$162, MATCH(F_Inputs_Formatted!$B22&amp;F_Inputs_Formatted!$H22, F_Inputs!$A$2:$A$162&amp;F_Inputs!$B$2:$B$162, 0), MATCH(F_Inputs_Formatted!AL$4, F_Inputs!$A$2:$BC$2, 0)),$O22),"-")</f>
        <v>0</v>
      </c>
      <c r="AM22" s="57" cm="1">
        <f t="array" ref="AM22">IFERROR(ROUND(INDEX(F_Inputs!$A$2:$BC$162, MATCH(F_Inputs_Formatted!$B22&amp;F_Inputs_Formatted!$H22, F_Inputs!$A$2:$A$162&amp;F_Inputs!$B$2:$B$162, 0), MATCH(F_Inputs_Formatted!AM$4, F_Inputs!$A$2:$BC$2, 0)),$O22),"-")</f>
        <v>0</v>
      </c>
    </row>
    <row r="23" spans="1:39" s="5" customFormat="1" ht="20.25" customHeight="1">
      <c r="A23" s="1"/>
      <c r="B23" s="19" t="s">
        <v>110</v>
      </c>
      <c r="C23" s="19" t="str">
        <f>_xlfn.XLOOKUP($B23,FD_Lists!$B$4:$B$25,FD_Lists!C$4:C$25)</f>
        <v>Dŵr Cymru</v>
      </c>
      <c r="D23" s="19" t="str">
        <f>_xlfn.XLOOKUP($B23,FD_Lists!$B$4:$B$25,FD_Lists!D$4:D$25)</f>
        <v>Wales</v>
      </c>
      <c r="E23" s="19" t="str">
        <f>_xlfn.XLOOKUP($B23,FD_Lists!$B$4:$B$25,FD_Lists!E$4:E$25)</f>
        <v>Company</v>
      </c>
      <c r="F23" s="19" t="str">
        <f>_xlfn.XLOOKUP($B23,FD_Lists!$B$4:$B$25,FD_Lists!F$4:F$25)</f>
        <v>WaSC</v>
      </c>
      <c r="G23" s="56" t="s">
        <v>127</v>
      </c>
      <c r="H23" s="55" t="s">
        <v>85</v>
      </c>
      <c r="I23" s="55" t="str">
        <f t="shared" si="0"/>
        <v>WSHOUT5_05_B_PR24</v>
      </c>
      <c r="J23" s="55" t="s">
        <v>137</v>
      </c>
      <c r="K23" s="55" t="s">
        <v>138</v>
      </c>
      <c r="L23" s="55" t="s">
        <v>139</v>
      </c>
      <c r="M23" s="55" t="s">
        <v>148</v>
      </c>
      <c r="N23" s="55" t="s">
        <v>83</v>
      </c>
      <c r="O23" s="55">
        <v>0</v>
      </c>
      <c r="P23" s="57" cm="1">
        <f t="array" ref="P23">IFERROR(ROUND(INDEX(F_Inputs!$A$2:$BC$162, MATCH(F_Inputs_Formatted!$B23&amp;F_Inputs_Formatted!$H23, F_Inputs!$A$2:$A$162&amp;F_Inputs!$B$2:$B$162, 0), MATCH(F_Inputs_Formatted!P$4, F_Inputs!$A$2:$BC$2, 0)),$O23),"-")</f>
        <v>1</v>
      </c>
      <c r="Q23" s="57" cm="1">
        <f t="array" ref="Q23">IFERROR(ROUND(INDEX(F_Inputs!$A$2:$BC$162, MATCH(F_Inputs_Formatted!$B23&amp;F_Inputs_Formatted!$H23, F_Inputs!$A$2:$A$162&amp;F_Inputs!$B$2:$B$162, 0), MATCH(F_Inputs_Formatted!Q$4, F_Inputs!$A$2:$BC$2, 0)),$O23),"-")</f>
        <v>0</v>
      </c>
      <c r="R23" s="57" cm="1">
        <f t="array" ref="R23">IFERROR(ROUND(INDEX(F_Inputs!$A$2:$BC$162, MATCH(F_Inputs_Formatted!$B23&amp;F_Inputs_Formatted!$H23, F_Inputs!$A$2:$A$162&amp;F_Inputs!$B$2:$B$162, 0), MATCH(F_Inputs_Formatted!R$4, F_Inputs!$A$2:$BC$2, 0)),$O23),"-")</f>
        <v>0</v>
      </c>
      <c r="S23" s="57" cm="1">
        <f t="array" ref="S23">IFERROR(ROUND(INDEX(F_Inputs!$A$2:$BC$162, MATCH(F_Inputs_Formatted!$B23&amp;F_Inputs_Formatted!$H23, F_Inputs!$A$2:$A$162&amp;F_Inputs!$B$2:$B$162, 0), MATCH(F_Inputs_Formatted!S$4, F_Inputs!$A$2:$BC$2, 0)),$O23),"-")</f>
        <v>1</v>
      </c>
      <c r="T23" s="57" cm="1">
        <f t="array" ref="T23">IFERROR(ROUND(INDEX(F_Inputs!$A$2:$BC$162, MATCH(F_Inputs_Formatted!$B23&amp;F_Inputs_Formatted!$H23, F_Inputs!$A$2:$A$162&amp;F_Inputs!$B$2:$B$162, 0), MATCH(F_Inputs_Formatted!T$4, F_Inputs!$A$2:$BC$2, 0)),$O23),"-")</f>
        <v>0</v>
      </c>
      <c r="U23" s="57" cm="1">
        <f t="array" ref="U23">IFERROR(ROUND(INDEX(F_Inputs!$A$2:$BC$162, MATCH(F_Inputs_Formatted!$B23&amp;F_Inputs_Formatted!$H23, F_Inputs!$A$2:$A$162&amp;F_Inputs!$B$2:$B$162, 0), MATCH(F_Inputs_Formatted!U$4, F_Inputs!$A$2:$BC$2, 0)),$O23),"-")</f>
        <v>0</v>
      </c>
      <c r="V23" s="57" cm="1">
        <f t="array" ref="V23">IFERROR(ROUND(INDEX(F_Inputs!$A$2:$BC$162, MATCH(F_Inputs_Formatted!$B23&amp;F_Inputs_Formatted!$H23, F_Inputs!$A$2:$A$162&amp;F_Inputs!$B$2:$B$162, 0), MATCH(F_Inputs_Formatted!V$4, F_Inputs!$A$2:$BC$2, 0)),$O23),"-")</f>
        <v>0</v>
      </c>
      <c r="W23" s="57" cm="1">
        <f t="array" ref="W23">IFERROR(ROUND(INDEX(F_Inputs!$A$2:$BC$162, MATCH(F_Inputs_Formatted!$B23&amp;F_Inputs_Formatted!$H23, F_Inputs!$A$2:$A$162&amp;F_Inputs!$B$2:$B$162, 0), MATCH(F_Inputs_Formatted!W$4, F_Inputs!$A$2:$BC$2, 0)),$O23),"-")</f>
        <v>1</v>
      </c>
      <c r="X23" s="57" cm="1">
        <f t="array" ref="X23">IFERROR(ROUND(INDEX(F_Inputs!$A$2:$BC$162, MATCH(F_Inputs_Formatted!$B23&amp;F_Inputs_Formatted!$H23, F_Inputs!$A$2:$A$162&amp;F_Inputs!$B$2:$B$162, 0), MATCH(F_Inputs_Formatted!X$4, F_Inputs!$A$2:$BC$2, 0)),$O23),"-")</f>
        <v>0</v>
      </c>
      <c r="Y23" s="57" cm="1">
        <f t="array" ref="Y23">IFERROR(ROUND(INDEX(F_Inputs!$A$2:$BC$162, MATCH(F_Inputs_Formatted!$B23&amp;F_Inputs_Formatted!$H23, F_Inputs!$A$2:$A$162&amp;F_Inputs!$B$2:$B$162, 0), MATCH(F_Inputs_Formatted!Y$4, F_Inputs!$A$2:$BC$2, 0)),$O23),"-")</f>
        <v>0</v>
      </c>
      <c r="Z23" s="57" cm="1">
        <f t="array" ref="Z23">IFERROR(ROUND(INDEX(F_Inputs!$A$2:$BC$162, MATCH(F_Inputs_Formatted!$B23&amp;F_Inputs_Formatted!$H23, F_Inputs!$A$2:$A$162&amp;F_Inputs!$B$2:$B$162, 0), MATCH(F_Inputs_Formatted!Z$4, F_Inputs!$A$2:$BC$2, 0)),$O23),"-")</f>
        <v>0</v>
      </c>
      <c r="AA23" s="57" cm="1">
        <f t="array" ref="AA23">IFERROR(ROUND(INDEX(F_Inputs!$A$2:$BC$162, MATCH(F_Inputs_Formatted!$B23&amp;F_Inputs_Formatted!$H23, F_Inputs!$A$2:$A$162&amp;F_Inputs!$B$2:$B$162, 0), MATCH(F_Inputs_Formatted!AA$4, F_Inputs!$A$2:$BC$2, 0)),$O23),"-")</f>
        <v>0</v>
      </c>
      <c r="AB23" s="57" cm="1">
        <f t="array" ref="AB23">IFERROR(ROUND(INDEX(F_Inputs!$A$2:$BC$162, MATCH(F_Inputs_Formatted!$B23&amp;F_Inputs_Formatted!$H23, F_Inputs!$A$2:$A$162&amp;F_Inputs!$B$2:$B$162, 0), MATCH(F_Inputs_Formatted!AB$4, F_Inputs!$A$2:$BC$2, 0)),$O23),"-")</f>
        <v>1</v>
      </c>
      <c r="AC23" s="57" cm="1">
        <f t="array" ref="AC23">IFERROR(ROUND(INDEX(F_Inputs!$A$2:$BC$162, MATCH(F_Inputs_Formatted!$B23&amp;F_Inputs_Formatted!$H23, F_Inputs!$A$2:$A$162&amp;F_Inputs!$B$2:$B$162, 0), MATCH(F_Inputs_Formatted!AC$4, F_Inputs!$A$2:$BC$2, 0)),$O23),"-")</f>
        <v>0</v>
      </c>
      <c r="AD23" s="57" cm="1">
        <f t="array" ref="AD23">IFERROR(ROUND(INDEX(F_Inputs!$A$2:$BC$162, MATCH(F_Inputs_Formatted!$B23&amp;F_Inputs_Formatted!$H23, F_Inputs!$A$2:$A$162&amp;F_Inputs!$B$2:$B$162, 0), MATCH(F_Inputs_Formatted!AD$4, F_Inputs!$A$2:$BC$2, 0)),$O23),"-")</f>
        <v>0</v>
      </c>
      <c r="AE23" s="57" cm="1">
        <f t="array" ref="AE23">IFERROR(ROUND(INDEX(F_Inputs!$A$2:$BC$162, MATCH(F_Inputs_Formatted!$B23&amp;F_Inputs_Formatted!$H23, F_Inputs!$A$2:$A$162&amp;F_Inputs!$B$2:$B$162, 0), MATCH(F_Inputs_Formatted!AE$4, F_Inputs!$A$2:$BC$2, 0)),$O23),"-")</f>
        <v>0</v>
      </c>
      <c r="AF23" s="57" cm="1">
        <f t="array" ref="AF23">IFERROR(ROUND(INDEX(F_Inputs!$A$2:$BC$162, MATCH(F_Inputs_Formatted!$B23&amp;F_Inputs_Formatted!$H23, F_Inputs!$A$2:$A$162&amp;F_Inputs!$B$2:$B$162, 0), MATCH(F_Inputs_Formatted!AF$4, F_Inputs!$A$2:$BC$2, 0)),$O23),"-")</f>
        <v>0</v>
      </c>
      <c r="AG23" s="57" cm="1">
        <f t="array" ref="AG23">IFERROR(ROUND(INDEX(F_Inputs!$A$2:$BC$162, MATCH(F_Inputs_Formatted!$B23&amp;F_Inputs_Formatted!$H23, F_Inputs!$A$2:$A$162&amp;F_Inputs!$B$2:$B$162, 0), MATCH(F_Inputs_Formatted!AG$4, F_Inputs!$A$2:$BC$2, 0)),$O23),"-")</f>
        <v>0</v>
      </c>
      <c r="AH23" s="57" cm="1">
        <f t="array" ref="AH23">IFERROR(ROUND(INDEX(F_Inputs!$A$2:$BC$162, MATCH(F_Inputs_Formatted!$B23&amp;F_Inputs_Formatted!$H23, F_Inputs!$A$2:$A$162&amp;F_Inputs!$B$2:$B$162, 0), MATCH(F_Inputs_Formatted!AH$4, F_Inputs!$A$2:$BC$2, 0)),$O23),"-")</f>
        <v>0</v>
      </c>
      <c r="AI23" s="57" cm="1">
        <f t="array" ref="AI23">IFERROR(ROUND(INDEX(F_Inputs!$A$2:$BC$162, MATCH(F_Inputs_Formatted!$B23&amp;F_Inputs_Formatted!$H23, F_Inputs!$A$2:$A$162&amp;F_Inputs!$B$2:$B$162, 0), MATCH(F_Inputs_Formatted!AI$4, F_Inputs!$A$2:$BC$2, 0)),$O23),"-")</f>
        <v>0</v>
      </c>
      <c r="AJ23" s="57" cm="1">
        <f t="array" ref="AJ23">IFERROR(ROUND(INDEX(F_Inputs!$A$2:$BC$162, MATCH(F_Inputs_Formatted!$B23&amp;F_Inputs_Formatted!$H23, F_Inputs!$A$2:$A$162&amp;F_Inputs!$B$2:$B$162, 0), MATCH(F_Inputs_Formatted!AJ$4, F_Inputs!$A$2:$BC$2, 0)),$O23),"-")</f>
        <v>0</v>
      </c>
      <c r="AK23" s="57" cm="1">
        <f t="array" ref="AK23">IFERROR(ROUND(INDEX(F_Inputs!$A$2:$BC$162, MATCH(F_Inputs_Formatted!$B23&amp;F_Inputs_Formatted!$H23, F_Inputs!$A$2:$A$162&amp;F_Inputs!$B$2:$B$162, 0), MATCH(F_Inputs_Formatted!AK$4, F_Inputs!$A$2:$BC$2, 0)),$O23),"-")</f>
        <v>0</v>
      </c>
      <c r="AL23" s="57" cm="1">
        <f t="array" ref="AL23">IFERROR(ROUND(INDEX(F_Inputs!$A$2:$BC$162, MATCH(F_Inputs_Formatted!$B23&amp;F_Inputs_Formatted!$H23, F_Inputs!$A$2:$A$162&amp;F_Inputs!$B$2:$B$162, 0), MATCH(F_Inputs_Formatted!AL$4, F_Inputs!$A$2:$BC$2, 0)),$O23),"-")</f>
        <v>0</v>
      </c>
      <c r="AM23" s="57" cm="1">
        <f t="array" ref="AM23">IFERROR(ROUND(INDEX(F_Inputs!$A$2:$BC$162, MATCH(F_Inputs_Formatted!$B23&amp;F_Inputs_Formatted!$H23, F_Inputs!$A$2:$A$162&amp;F_Inputs!$B$2:$B$162, 0), MATCH(F_Inputs_Formatted!AM$4, F_Inputs!$A$2:$BC$2, 0)),$O23),"-")</f>
        <v>0</v>
      </c>
    </row>
    <row r="24" spans="1:39" s="5" customFormat="1" ht="20.25" customHeight="1">
      <c r="A24" s="1"/>
      <c r="B24" s="19" t="s">
        <v>111</v>
      </c>
      <c r="C24" s="19" t="str">
        <f>_xlfn.XLOOKUP($B24,FD_Lists!$B$4:$B$25,FD_Lists!C$4:C$25)</f>
        <v>Hafren Dyfrdwy</v>
      </c>
      <c r="D24" s="19" t="str">
        <f>_xlfn.XLOOKUP($B24,FD_Lists!$B$4:$B$25,FD_Lists!D$4:D$25)</f>
        <v>Wales</v>
      </c>
      <c r="E24" s="19" t="str">
        <f>_xlfn.XLOOKUP($B24,FD_Lists!$B$4:$B$25,FD_Lists!E$4:E$25)</f>
        <v>Company</v>
      </c>
      <c r="F24" s="19" t="str">
        <f>_xlfn.XLOOKUP($B24,FD_Lists!$B$4:$B$25,FD_Lists!F$4:F$25)</f>
        <v>WaSC</v>
      </c>
      <c r="G24" s="56" t="s">
        <v>127</v>
      </c>
      <c r="H24" s="55" t="s">
        <v>85</v>
      </c>
      <c r="I24" s="55" t="str">
        <f t="shared" si="0"/>
        <v>HDDOUT5_05_B_PR24</v>
      </c>
      <c r="J24" s="55" t="s">
        <v>137</v>
      </c>
      <c r="K24" s="55" t="s">
        <v>138</v>
      </c>
      <c r="L24" s="55" t="s">
        <v>139</v>
      </c>
      <c r="M24" s="55" t="s">
        <v>148</v>
      </c>
      <c r="N24" s="55" t="s">
        <v>83</v>
      </c>
      <c r="O24" s="55">
        <v>0</v>
      </c>
      <c r="P24" s="57" cm="1">
        <f t="array" ref="P24">IFERROR(ROUND(INDEX(F_Inputs!$A$2:$BC$162, MATCH(F_Inputs_Formatted!$B24&amp;F_Inputs_Formatted!$H24, F_Inputs!$A$2:$A$162&amp;F_Inputs!$B$2:$B$162, 0), MATCH(F_Inputs_Formatted!P$4, F_Inputs!$A$2:$BC$2, 0)),$O24),"-")</f>
        <v>0</v>
      </c>
      <c r="Q24" s="57" cm="1">
        <f t="array" ref="Q24">IFERROR(ROUND(INDEX(F_Inputs!$A$2:$BC$162, MATCH(F_Inputs_Formatted!$B24&amp;F_Inputs_Formatted!$H24, F_Inputs!$A$2:$A$162&amp;F_Inputs!$B$2:$B$162, 0), MATCH(F_Inputs_Formatted!Q$4, F_Inputs!$A$2:$BC$2, 0)),$O24),"-")</f>
        <v>0</v>
      </c>
      <c r="R24" s="57" cm="1">
        <f t="array" ref="R24">IFERROR(ROUND(INDEX(F_Inputs!$A$2:$BC$162, MATCH(F_Inputs_Formatted!$B24&amp;F_Inputs_Formatted!$H24, F_Inputs!$A$2:$A$162&amp;F_Inputs!$B$2:$B$162, 0), MATCH(F_Inputs_Formatted!R$4, F_Inputs!$A$2:$BC$2, 0)),$O24),"-")</f>
        <v>0</v>
      </c>
      <c r="S24" s="57" cm="1">
        <f t="array" ref="S24">IFERROR(ROUND(INDEX(F_Inputs!$A$2:$BC$162, MATCH(F_Inputs_Formatted!$B24&amp;F_Inputs_Formatted!$H24, F_Inputs!$A$2:$A$162&amp;F_Inputs!$B$2:$B$162, 0), MATCH(F_Inputs_Formatted!S$4, F_Inputs!$A$2:$BC$2, 0)),$O24),"-")</f>
        <v>0</v>
      </c>
      <c r="T24" s="57" cm="1">
        <f t="array" ref="T24">IFERROR(ROUND(INDEX(F_Inputs!$A$2:$BC$162, MATCH(F_Inputs_Formatted!$B24&amp;F_Inputs_Formatted!$H24, F_Inputs!$A$2:$A$162&amp;F_Inputs!$B$2:$B$162, 0), MATCH(F_Inputs_Formatted!T$4, F_Inputs!$A$2:$BC$2, 0)),$O24),"-")</f>
        <v>0</v>
      </c>
      <c r="U24" s="57" cm="1">
        <f t="array" ref="U24">IFERROR(ROUND(INDEX(F_Inputs!$A$2:$BC$162, MATCH(F_Inputs_Formatted!$B24&amp;F_Inputs_Formatted!$H24, F_Inputs!$A$2:$A$162&amp;F_Inputs!$B$2:$B$162, 0), MATCH(F_Inputs_Formatted!U$4, F_Inputs!$A$2:$BC$2, 0)),$O24),"-")</f>
        <v>0</v>
      </c>
      <c r="V24" s="57" cm="1">
        <f t="array" ref="V24">IFERROR(ROUND(INDEX(F_Inputs!$A$2:$BC$162, MATCH(F_Inputs_Formatted!$B24&amp;F_Inputs_Formatted!$H24, F_Inputs!$A$2:$A$162&amp;F_Inputs!$B$2:$B$162, 0), MATCH(F_Inputs_Formatted!V$4, F_Inputs!$A$2:$BC$2, 0)),$O24),"-")</f>
        <v>0</v>
      </c>
      <c r="W24" s="57" cm="1">
        <f t="array" ref="W24">IFERROR(ROUND(INDEX(F_Inputs!$A$2:$BC$162, MATCH(F_Inputs_Formatted!$B24&amp;F_Inputs_Formatted!$H24, F_Inputs!$A$2:$A$162&amp;F_Inputs!$B$2:$B$162, 0), MATCH(F_Inputs_Formatted!W$4, F_Inputs!$A$2:$BC$2, 0)),$O24),"-")</f>
        <v>0</v>
      </c>
      <c r="X24" s="57" cm="1">
        <f t="array" ref="X24">IFERROR(ROUND(INDEX(F_Inputs!$A$2:$BC$162, MATCH(F_Inputs_Formatted!$B24&amp;F_Inputs_Formatted!$H24, F_Inputs!$A$2:$A$162&amp;F_Inputs!$B$2:$B$162, 0), MATCH(F_Inputs_Formatted!X$4, F_Inputs!$A$2:$BC$2, 0)),$O24),"-")</f>
        <v>0</v>
      </c>
      <c r="Y24" s="57" cm="1">
        <f t="array" ref="Y24">IFERROR(ROUND(INDEX(F_Inputs!$A$2:$BC$162, MATCH(F_Inputs_Formatted!$B24&amp;F_Inputs_Formatted!$H24, F_Inputs!$A$2:$A$162&amp;F_Inputs!$B$2:$B$162, 0), MATCH(F_Inputs_Formatted!Y$4, F_Inputs!$A$2:$BC$2, 0)),$O24),"-")</f>
        <v>0</v>
      </c>
      <c r="Z24" s="57" cm="1">
        <f t="array" ref="Z24">IFERROR(ROUND(INDEX(F_Inputs!$A$2:$BC$162, MATCH(F_Inputs_Formatted!$B24&amp;F_Inputs_Formatted!$H24, F_Inputs!$A$2:$A$162&amp;F_Inputs!$B$2:$B$162, 0), MATCH(F_Inputs_Formatted!Z$4, F_Inputs!$A$2:$BC$2, 0)),$O24),"-")</f>
        <v>0</v>
      </c>
      <c r="AA24" s="57" cm="1">
        <f t="array" ref="AA24">IFERROR(ROUND(INDEX(F_Inputs!$A$2:$BC$162, MATCH(F_Inputs_Formatted!$B24&amp;F_Inputs_Formatted!$H24, F_Inputs!$A$2:$A$162&amp;F_Inputs!$B$2:$B$162, 0), MATCH(F_Inputs_Formatted!AA$4, F_Inputs!$A$2:$BC$2, 0)),$O24),"-")</f>
        <v>0</v>
      </c>
      <c r="AB24" s="57" cm="1">
        <f t="array" ref="AB24">IFERROR(ROUND(INDEX(F_Inputs!$A$2:$BC$162, MATCH(F_Inputs_Formatted!$B24&amp;F_Inputs_Formatted!$H24, F_Inputs!$A$2:$A$162&amp;F_Inputs!$B$2:$B$162, 0), MATCH(F_Inputs_Formatted!AB$4, F_Inputs!$A$2:$BC$2, 0)),$O24),"-")</f>
        <v>0</v>
      </c>
      <c r="AC24" s="57" cm="1">
        <f t="array" ref="AC24">IFERROR(ROUND(INDEX(F_Inputs!$A$2:$BC$162, MATCH(F_Inputs_Formatted!$B24&amp;F_Inputs_Formatted!$H24, F_Inputs!$A$2:$A$162&amp;F_Inputs!$B$2:$B$162, 0), MATCH(F_Inputs_Formatted!AC$4, F_Inputs!$A$2:$BC$2, 0)),$O24),"-")</f>
        <v>0</v>
      </c>
      <c r="AD24" s="57" cm="1">
        <f t="array" ref="AD24">IFERROR(ROUND(INDEX(F_Inputs!$A$2:$BC$162, MATCH(F_Inputs_Formatted!$B24&amp;F_Inputs_Formatted!$H24, F_Inputs!$A$2:$A$162&amp;F_Inputs!$B$2:$B$162, 0), MATCH(F_Inputs_Formatted!AD$4, F_Inputs!$A$2:$BC$2, 0)),$O24),"-")</f>
        <v>0</v>
      </c>
      <c r="AE24" s="57" cm="1">
        <f t="array" ref="AE24">IFERROR(ROUND(INDEX(F_Inputs!$A$2:$BC$162, MATCH(F_Inputs_Formatted!$B24&amp;F_Inputs_Formatted!$H24, F_Inputs!$A$2:$A$162&amp;F_Inputs!$B$2:$B$162, 0), MATCH(F_Inputs_Formatted!AE$4, F_Inputs!$A$2:$BC$2, 0)),$O24),"-")</f>
        <v>0</v>
      </c>
      <c r="AF24" s="57" cm="1">
        <f t="array" ref="AF24">IFERROR(ROUND(INDEX(F_Inputs!$A$2:$BC$162, MATCH(F_Inputs_Formatted!$B24&amp;F_Inputs_Formatted!$H24, F_Inputs!$A$2:$A$162&amp;F_Inputs!$B$2:$B$162, 0), MATCH(F_Inputs_Formatted!AF$4, F_Inputs!$A$2:$BC$2, 0)),$O24),"-")</f>
        <v>0</v>
      </c>
      <c r="AG24" s="57" cm="1">
        <f t="array" ref="AG24">IFERROR(ROUND(INDEX(F_Inputs!$A$2:$BC$162, MATCH(F_Inputs_Formatted!$B24&amp;F_Inputs_Formatted!$H24, F_Inputs!$A$2:$A$162&amp;F_Inputs!$B$2:$B$162, 0), MATCH(F_Inputs_Formatted!AG$4, F_Inputs!$A$2:$BC$2, 0)),$O24),"-")</f>
        <v>0</v>
      </c>
      <c r="AH24" s="57" cm="1">
        <f t="array" ref="AH24">IFERROR(ROUND(INDEX(F_Inputs!$A$2:$BC$162, MATCH(F_Inputs_Formatted!$B24&amp;F_Inputs_Formatted!$H24, F_Inputs!$A$2:$A$162&amp;F_Inputs!$B$2:$B$162, 0), MATCH(F_Inputs_Formatted!AH$4, F_Inputs!$A$2:$BC$2, 0)),$O24),"-")</f>
        <v>0</v>
      </c>
      <c r="AI24" s="57" cm="1">
        <f t="array" ref="AI24">IFERROR(ROUND(INDEX(F_Inputs!$A$2:$BC$162, MATCH(F_Inputs_Formatted!$B24&amp;F_Inputs_Formatted!$H24, F_Inputs!$A$2:$A$162&amp;F_Inputs!$B$2:$B$162, 0), MATCH(F_Inputs_Formatted!AI$4, F_Inputs!$A$2:$BC$2, 0)),$O24),"-")</f>
        <v>0</v>
      </c>
      <c r="AJ24" s="57" cm="1">
        <f t="array" ref="AJ24">IFERROR(ROUND(INDEX(F_Inputs!$A$2:$BC$162, MATCH(F_Inputs_Formatted!$B24&amp;F_Inputs_Formatted!$H24, F_Inputs!$A$2:$A$162&amp;F_Inputs!$B$2:$B$162, 0), MATCH(F_Inputs_Formatted!AJ$4, F_Inputs!$A$2:$BC$2, 0)),$O24),"-")</f>
        <v>0</v>
      </c>
      <c r="AK24" s="57" cm="1">
        <f t="array" ref="AK24">IFERROR(ROUND(INDEX(F_Inputs!$A$2:$BC$162, MATCH(F_Inputs_Formatted!$B24&amp;F_Inputs_Formatted!$H24, F_Inputs!$A$2:$A$162&amp;F_Inputs!$B$2:$B$162, 0), MATCH(F_Inputs_Formatted!AK$4, F_Inputs!$A$2:$BC$2, 0)),$O24),"-")</f>
        <v>0</v>
      </c>
      <c r="AL24" s="57" cm="1">
        <f t="array" ref="AL24">IFERROR(ROUND(INDEX(F_Inputs!$A$2:$BC$162, MATCH(F_Inputs_Formatted!$B24&amp;F_Inputs_Formatted!$H24, F_Inputs!$A$2:$A$162&amp;F_Inputs!$B$2:$B$162, 0), MATCH(F_Inputs_Formatted!AL$4, F_Inputs!$A$2:$BC$2, 0)),$O24),"-")</f>
        <v>0</v>
      </c>
      <c r="AM24" s="57" cm="1">
        <f t="array" ref="AM24">IFERROR(ROUND(INDEX(F_Inputs!$A$2:$BC$162, MATCH(F_Inputs_Formatted!$B24&amp;F_Inputs_Formatted!$H24, F_Inputs!$A$2:$A$162&amp;F_Inputs!$B$2:$B$162, 0), MATCH(F_Inputs_Formatted!AM$4, F_Inputs!$A$2:$BC$2, 0)),$O24),"-")</f>
        <v>0</v>
      </c>
    </row>
    <row r="25" spans="1:39" s="5" customFormat="1" ht="20.25" customHeight="1">
      <c r="A25" s="1"/>
      <c r="B25" s="19" t="s">
        <v>112</v>
      </c>
      <c r="C25" s="19" t="str">
        <f>_xlfn.XLOOKUP($B25,FD_Lists!$B$4:$B$25,FD_Lists!C$4:C$25)</f>
        <v>Northumbrian Water</v>
      </c>
      <c r="D25" s="19" t="str">
        <f>_xlfn.XLOOKUP($B25,FD_Lists!$B$4:$B$25,FD_Lists!D$4:D$25)</f>
        <v>England</v>
      </c>
      <c r="E25" s="19" t="str">
        <f>_xlfn.XLOOKUP($B25,FD_Lists!$B$4:$B$25,FD_Lists!E$4:E$25)</f>
        <v>Company</v>
      </c>
      <c r="F25" s="19" t="str">
        <f>_xlfn.XLOOKUP($B25,FD_Lists!$B$4:$B$25,FD_Lists!F$4:F$25)</f>
        <v>WaSC</v>
      </c>
      <c r="G25" s="56" t="s">
        <v>127</v>
      </c>
      <c r="H25" s="55" t="s">
        <v>85</v>
      </c>
      <c r="I25" s="55" t="str">
        <f t="shared" si="0"/>
        <v>NESOUT5_05_B_PR24</v>
      </c>
      <c r="J25" s="55" t="s">
        <v>137</v>
      </c>
      <c r="K25" s="55" t="s">
        <v>138</v>
      </c>
      <c r="L25" s="55" t="s">
        <v>139</v>
      </c>
      <c r="M25" s="55" t="s">
        <v>148</v>
      </c>
      <c r="N25" s="55" t="s">
        <v>83</v>
      </c>
      <c r="O25" s="55">
        <v>0</v>
      </c>
      <c r="P25" s="57" cm="1">
        <f t="array" ref="P25">IFERROR(ROUND(INDEX(F_Inputs!$A$2:$BC$162, MATCH(F_Inputs_Formatted!$B25&amp;F_Inputs_Formatted!$H25, F_Inputs!$A$2:$A$162&amp;F_Inputs!$B$2:$B$162, 0), MATCH(F_Inputs_Formatted!P$4, F_Inputs!$A$2:$BC$2, 0)),$O25),"-")</f>
        <v>1</v>
      </c>
      <c r="Q25" s="57" cm="1">
        <f t="array" ref="Q25">IFERROR(ROUND(INDEX(F_Inputs!$A$2:$BC$162, MATCH(F_Inputs_Formatted!$B25&amp;F_Inputs_Formatted!$H25, F_Inputs!$A$2:$A$162&amp;F_Inputs!$B$2:$B$162, 0), MATCH(F_Inputs_Formatted!Q$4, F_Inputs!$A$2:$BC$2, 0)),$O25),"-")</f>
        <v>1</v>
      </c>
      <c r="R25" s="57" cm="1">
        <f t="array" ref="R25">IFERROR(ROUND(INDEX(F_Inputs!$A$2:$BC$162, MATCH(F_Inputs_Formatted!$B25&amp;F_Inputs_Formatted!$H25, F_Inputs!$A$2:$A$162&amp;F_Inputs!$B$2:$B$162, 0), MATCH(F_Inputs_Formatted!R$4, F_Inputs!$A$2:$BC$2, 0)),$O25),"-")</f>
        <v>2</v>
      </c>
      <c r="S25" s="57" cm="1">
        <f t="array" ref="S25">IFERROR(ROUND(INDEX(F_Inputs!$A$2:$BC$162, MATCH(F_Inputs_Formatted!$B25&amp;F_Inputs_Formatted!$H25, F_Inputs!$A$2:$A$162&amp;F_Inputs!$B$2:$B$162, 0), MATCH(F_Inputs_Formatted!S$4, F_Inputs!$A$2:$BC$2, 0)),$O25),"-")</f>
        <v>0</v>
      </c>
      <c r="T25" s="57" cm="1">
        <f t="array" ref="T25">IFERROR(ROUND(INDEX(F_Inputs!$A$2:$BC$162, MATCH(F_Inputs_Formatted!$B25&amp;F_Inputs_Formatted!$H25, F_Inputs!$A$2:$A$162&amp;F_Inputs!$B$2:$B$162, 0), MATCH(F_Inputs_Formatted!T$4, F_Inputs!$A$2:$BC$2, 0)),$O25),"-")</f>
        <v>0</v>
      </c>
      <c r="U25" s="57" cm="1">
        <f t="array" ref="U25">IFERROR(ROUND(INDEX(F_Inputs!$A$2:$BC$162, MATCH(F_Inputs_Formatted!$B25&amp;F_Inputs_Formatted!$H25, F_Inputs!$A$2:$A$162&amp;F_Inputs!$B$2:$B$162, 0), MATCH(F_Inputs_Formatted!U$4, F_Inputs!$A$2:$BC$2, 0)),$O25),"-")</f>
        <v>2</v>
      </c>
      <c r="V25" s="57" cm="1">
        <f t="array" ref="V25">IFERROR(ROUND(INDEX(F_Inputs!$A$2:$BC$162, MATCH(F_Inputs_Formatted!$B25&amp;F_Inputs_Formatted!$H25, F_Inputs!$A$2:$A$162&amp;F_Inputs!$B$2:$B$162, 0), MATCH(F_Inputs_Formatted!V$4, F_Inputs!$A$2:$BC$2, 0)),$O25),"-")</f>
        <v>2</v>
      </c>
      <c r="W25" s="57" cm="1">
        <f t="array" ref="W25">IFERROR(ROUND(INDEX(F_Inputs!$A$2:$BC$162, MATCH(F_Inputs_Formatted!$B25&amp;F_Inputs_Formatted!$H25, F_Inputs!$A$2:$A$162&amp;F_Inputs!$B$2:$B$162, 0), MATCH(F_Inputs_Formatted!W$4, F_Inputs!$A$2:$BC$2, 0)),$O25),"-")</f>
        <v>0</v>
      </c>
      <c r="X25" s="57" cm="1">
        <f t="array" ref="X25">IFERROR(ROUND(INDEX(F_Inputs!$A$2:$BC$162, MATCH(F_Inputs_Formatted!$B25&amp;F_Inputs_Formatted!$H25, F_Inputs!$A$2:$A$162&amp;F_Inputs!$B$2:$B$162, 0), MATCH(F_Inputs_Formatted!X$4, F_Inputs!$A$2:$BC$2, 0)),$O25),"-")</f>
        <v>1</v>
      </c>
      <c r="Y25" s="57" cm="1">
        <f t="array" ref="Y25">IFERROR(ROUND(INDEX(F_Inputs!$A$2:$BC$162, MATCH(F_Inputs_Formatted!$B25&amp;F_Inputs_Formatted!$H25, F_Inputs!$A$2:$A$162&amp;F_Inputs!$B$2:$B$162, 0), MATCH(F_Inputs_Formatted!Y$4, F_Inputs!$A$2:$BC$2, 0)),$O25),"-")</f>
        <v>1</v>
      </c>
      <c r="Z25" s="57" cm="1">
        <f t="array" ref="Z25">IFERROR(ROUND(INDEX(F_Inputs!$A$2:$BC$162, MATCH(F_Inputs_Formatted!$B25&amp;F_Inputs_Formatted!$H25, F_Inputs!$A$2:$A$162&amp;F_Inputs!$B$2:$B$162, 0), MATCH(F_Inputs_Formatted!Z$4, F_Inputs!$A$2:$BC$2, 0)),$O25),"-")</f>
        <v>0</v>
      </c>
      <c r="AA25" s="57" cm="1">
        <f t="array" ref="AA25">IFERROR(ROUND(INDEX(F_Inputs!$A$2:$BC$162, MATCH(F_Inputs_Formatted!$B25&amp;F_Inputs_Formatted!$H25, F_Inputs!$A$2:$A$162&amp;F_Inputs!$B$2:$B$162, 0), MATCH(F_Inputs_Formatted!AA$4, F_Inputs!$A$2:$BC$2, 0)),$O25),"-")</f>
        <v>0</v>
      </c>
      <c r="AB25" s="57" cm="1">
        <f t="array" ref="AB25">IFERROR(ROUND(INDEX(F_Inputs!$A$2:$BC$162, MATCH(F_Inputs_Formatted!$B25&amp;F_Inputs_Formatted!$H25, F_Inputs!$A$2:$A$162&amp;F_Inputs!$B$2:$B$162, 0), MATCH(F_Inputs_Formatted!AB$4, F_Inputs!$A$2:$BC$2, 0)),$O25),"-")</f>
        <v>0</v>
      </c>
      <c r="AC25" s="57" cm="1">
        <f t="array" ref="AC25">IFERROR(ROUND(INDEX(F_Inputs!$A$2:$BC$162, MATCH(F_Inputs_Formatted!$B25&amp;F_Inputs_Formatted!$H25, F_Inputs!$A$2:$A$162&amp;F_Inputs!$B$2:$B$162, 0), MATCH(F_Inputs_Formatted!AC$4, F_Inputs!$A$2:$BC$2, 0)),$O25),"-")</f>
        <v>0</v>
      </c>
      <c r="AD25" s="57" cm="1">
        <f t="array" ref="AD25">IFERROR(ROUND(INDEX(F_Inputs!$A$2:$BC$162, MATCH(F_Inputs_Formatted!$B25&amp;F_Inputs_Formatted!$H25, F_Inputs!$A$2:$A$162&amp;F_Inputs!$B$2:$B$162, 0), MATCH(F_Inputs_Formatted!AD$4, F_Inputs!$A$2:$BC$2, 0)),$O25),"-")</f>
        <v>0</v>
      </c>
      <c r="AE25" s="57" cm="1">
        <f t="array" ref="AE25">IFERROR(ROUND(INDEX(F_Inputs!$A$2:$BC$162, MATCH(F_Inputs_Formatted!$B25&amp;F_Inputs_Formatted!$H25, F_Inputs!$A$2:$A$162&amp;F_Inputs!$B$2:$B$162, 0), MATCH(F_Inputs_Formatted!AE$4, F_Inputs!$A$2:$BC$2, 0)),$O25),"-")</f>
        <v>0</v>
      </c>
      <c r="AF25" s="57" cm="1">
        <f t="array" ref="AF25">IFERROR(ROUND(INDEX(F_Inputs!$A$2:$BC$162, MATCH(F_Inputs_Formatted!$B25&amp;F_Inputs_Formatted!$H25, F_Inputs!$A$2:$A$162&amp;F_Inputs!$B$2:$B$162, 0), MATCH(F_Inputs_Formatted!AF$4, F_Inputs!$A$2:$BC$2, 0)),$O25),"-")</f>
        <v>0</v>
      </c>
      <c r="AG25" s="57" cm="1">
        <f t="array" ref="AG25">IFERROR(ROUND(INDEX(F_Inputs!$A$2:$BC$162, MATCH(F_Inputs_Formatted!$B25&amp;F_Inputs_Formatted!$H25, F_Inputs!$A$2:$A$162&amp;F_Inputs!$B$2:$B$162, 0), MATCH(F_Inputs_Formatted!AG$4, F_Inputs!$A$2:$BC$2, 0)),$O25),"-")</f>
        <v>0</v>
      </c>
      <c r="AH25" s="57" cm="1">
        <f t="array" ref="AH25">IFERROR(ROUND(INDEX(F_Inputs!$A$2:$BC$162, MATCH(F_Inputs_Formatted!$B25&amp;F_Inputs_Formatted!$H25, F_Inputs!$A$2:$A$162&amp;F_Inputs!$B$2:$B$162, 0), MATCH(F_Inputs_Formatted!AH$4, F_Inputs!$A$2:$BC$2, 0)),$O25),"-")</f>
        <v>0</v>
      </c>
      <c r="AI25" s="57" cm="1">
        <f t="array" ref="AI25">IFERROR(ROUND(INDEX(F_Inputs!$A$2:$BC$162, MATCH(F_Inputs_Formatted!$B25&amp;F_Inputs_Formatted!$H25, F_Inputs!$A$2:$A$162&amp;F_Inputs!$B$2:$B$162, 0), MATCH(F_Inputs_Formatted!AI$4, F_Inputs!$A$2:$BC$2, 0)),$O25),"-")</f>
        <v>0</v>
      </c>
      <c r="AJ25" s="57" cm="1">
        <f t="array" ref="AJ25">IFERROR(ROUND(INDEX(F_Inputs!$A$2:$BC$162, MATCH(F_Inputs_Formatted!$B25&amp;F_Inputs_Formatted!$H25, F_Inputs!$A$2:$A$162&amp;F_Inputs!$B$2:$B$162, 0), MATCH(F_Inputs_Formatted!AJ$4, F_Inputs!$A$2:$BC$2, 0)),$O25),"-")</f>
        <v>0</v>
      </c>
      <c r="AK25" s="57" cm="1">
        <f t="array" ref="AK25">IFERROR(ROUND(INDEX(F_Inputs!$A$2:$BC$162, MATCH(F_Inputs_Formatted!$B25&amp;F_Inputs_Formatted!$H25, F_Inputs!$A$2:$A$162&amp;F_Inputs!$B$2:$B$162, 0), MATCH(F_Inputs_Formatted!AK$4, F_Inputs!$A$2:$BC$2, 0)),$O25),"-")</f>
        <v>0</v>
      </c>
      <c r="AL25" s="57" cm="1">
        <f t="array" ref="AL25">IFERROR(ROUND(INDEX(F_Inputs!$A$2:$BC$162, MATCH(F_Inputs_Formatted!$B25&amp;F_Inputs_Formatted!$H25, F_Inputs!$A$2:$A$162&amp;F_Inputs!$B$2:$B$162, 0), MATCH(F_Inputs_Formatted!AL$4, F_Inputs!$A$2:$BC$2, 0)),$O25),"-")</f>
        <v>0</v>
      </c>
      <c r="AM25" s="57" cm="1">
        <f t="array" ref="AM25">IFERROR(ROUND(INDEX(F_Inputs!$A$2:$BC$162, MATCH(F_Inputs_Formatted!$B25&amp;F_Inputs_Formatted!$H25, F_Inputs!$A$2:$A$162&amp;F_Inputs!$B$2:$B$162, 0), MATCH(F_Inputs_Formatted!AM$4, F_Inputs!$A$2:$BC$2, 0)),$O25),"-")</f>
        <v>0</v>
      </c>
    </row>
    <row r="26" spans="1:39" s="5" customFormat="1" ht="20.25" customHeight="1">
      <c r="A26" s="1"/>
      <c r="B26" s="19" t="s">
        <v>113</v>
      </c>
      <c r="C26" s="19" t="str">
        <f>_xlfn.XLOOKUP($B26,FD_Lists!$B$4:$B$25,FD_Lists!C$4:C$25)</f>
        <v>Severn Trent Water</v>
      </c>
      <c r="D26" s="19" t="str">
        <f>_xlfn.XLOOKUP($B26,FD_Lists!$B$4:$B$25,FD_Lists!D$4:D$25)</f>
        <v>England</v>
      </c>
      <c r="E26" s="19" t="str">
        <f>_xlfn.XLOOKUP($B26,FD_Lists!$B$4:$B$25,FD_Lists!E$4:E$25)</f>
        <v>Company</v>
      </c>
      <c r="F26" s="19" t="str">
        <f>_xlfn.XLOOKUP($B26,FD_Lists!$B$4:$B$25,FD_Lists!F$4:F$25)</f>
        <v>WaSC</v>
      </c>
      <c r="G26" s="56" t="s">
        <v>127</v>
      </c>
      <c r="H26" s="55" t="s">
        <v>85</v>
      </c>
      <c r="I26" s="55" t="str">
        <f t="shared" si="0"/>
        <v>SVEOUT5_05_B_PR24</v>
      </c>
      <c r="J26" s="55" t="s">
        <v>137</v>
      </c>
      <c r="K26" s="55" t="s">
        <v>138</v>
      </c>
      <c r="L26" s="55" t="s">
        <v>139</v>
      </c>
      <c r="M26" s="55" t="s">
        <v>148</v>
      </c>
      <c r="N26" s="55" t="s">
        <v>83</v>
      </c>
      <c r="O26" s="55">
        <v>0</v>
      </c>
      <c r="P26" s="57" cm="1">
        <f t="array" ref="P26">IFERROR(ROUND(INDEX(F_Inputs!$A$2:$BC$162, MATCH(F_Inputs_Formatted!$B26&amp;F_Inputs_Formatted!$H26, F_Inputs!$A$2:$A$162&amp;F_Inputs!$B$2:$B$162, 0), MATCH(F_Inputs_Formatted!P$4, F_Inputs!$A$2:$BC$2, 0)),$O26),"-")</f>
        <v>2</v>
      </c>
      <c r="Q26" s="57" cm="1">
        <f t="array" ref="Q26">IFERROR(ROUND(INDEX(F_Inputs!$A$2:$BC$162, MATCH(F_Inputs_Formatted!$B26&amp;F_Inputs_Formatted!$H26, F_Inputs!$A$2:$A$162&amp;F_Inputs!$B$2:$B$162, 0), MATCH(F_Inputs_Formatted!Q$4, F_Inputs!$A$2:$BC$2, 0)),$O26),"-")</f>
        <v>1</v>
      </c>
      <c r="R26" s="57" cm="1">
        <f t="array" ref="R26">IFERROR(ROUND(INDEX(F_Inputs!$A$2:$BC$162, MATCH(F_Inputs_Formatted!$B26&amp;F_Inputs_Formatted!$H26, F_Inputs!$A$2:$A$162&amp;F_Inputs!$B$2:$B$162, 0), MATCH(F_Inputs_Formatted!R$4, F_Inputs!$A$2:$BC$2, 0)),$O26),"-")</f>
        <v>0</v>
      </c>
      <c r="S26" s="57" cm="1">
        <f t="array" ref="S26">IFERROR(ROUND(INDEX(F_Inputs!$A$2:$BC$162, MATCH(F_Inputs_Formatted!$B26&amp;F_Inputs_Formatted!$H26, F_Inputs!$A$2:$A$162&amp;F_Inputs!$B$2:$B$162, 0), MATCH(F_Inputs_Formatted!S$4, F_Inputs!$A$2:$BC$2, 0)),$O26),"-")</f>
        <v>1</v>
      </c>
      <c r="T26" s="57" cm="1">
        <f t="array" ref="T26">IFERROR(ROUND(INDEX(F_Inputs!$A$2:$BC$162, MATCH(F_Inputs_Formatted!$B26&amp;F_Inputs_Formatted!$H26, F_Inputs!$A$2:$A$162&amp;F_Inputs!$B$2:$B$162, 0), MATCH(F_Inputs_Formatted!T$4, F_Inputs!$A$2:$BC$2, 0)),$O26),"-")</f>
        <v>0</v>
      </c>
      <c r="U26" s="57" cm="1">
        <f t="array" ref="U26">IFERROR(ROUND(INDEX(F_Inputs!$A$2:$BC$162, MATCH(F_Inputs_Formatted!$B26&amp;F_Inputs_Formatted!$H26, F_Inputs!$A$2:$A$162&amp;F_Inputs!$B$2:$B$162, 0), MATCH(F_Inputs_Formatted!U$4, F_Inputs!$A$2:$BC$2, 0)),$O26),"-")</f>
        <v>2</v>
      </c>
      <c r="V26" s="57" cm="1">
        <f t="array" ref="V26">IFERROR(ROUND(INDEX(F_Inputs!$A$2:$BC$162, MATCH(F_Inputs_Formatted!$B26&amp;F_Inputs_Formatted!$H26, F_Inputs!$A$2:$A$162&amp;F_Inputs!$B$2:$B$162, 0), MATCH(F_Inputs_Formatted!V$4, F_Inputs!$A$2:$BC$2, 0)),$O26),"-")</f>
        <v>1</v>
      </c>
      <c r="W26" s="57" cm="1">
        <f t="array" ref="W26">IFERROR(ROUND(INDEX(F_Inputs!$A$2:$BC$162, MATCH(F_Inputs_Formatted!$B26&amp;F_Inputs_Formatted!$H26, F_Inputs!$A$2:$A$162&amp;F_Inputs!$B$2:$B$162, 0), MATCH(F_Inputs_Formatted!W$4, F_Inputs!$A$2:$BC$2, 0)),$O26),"-")</f>
        <v>0</v>
      </c>
      <c r="X26" s="57" cm="1">
        <f t="array" ref="X26">IFERROR(ROUND(INDEX(F_Inputs!$A$2:$BC$162, MATCH(F_Inputs_Formatted!$B26&amp;F_Inputs_Formatted!$H26, F_Inputs!$A$2:$A$162&amp;F_Inputs!$B$2:$B$162, 0), MATCH(F_Inputs_Formatted!X$4, F_Inputs!$A$2:$BC$2, 0)),$O26),"-")</f>
        <v>1</v>
      </c>
      <c r="Y26" s="57" cm="1">
        <f t="array" ref="Y26">IFERROR(ROUND(INDEX(F_Inputs!$A$2:$BC$162, MATCH(F_Inputs_Formatted!$B26&amp;F_Inputs_Formatted!$H26, F_Inputs!$A$2:$A$162&amp;F_Inputs!$B$2:$B$162, 0), MATCH(F_Inputs_Formatted!Y$4, F_Inputs!$A$2:$BC$2, 0)),$O26),"-")</f>
        <v>0</v>
      </c>
      <c r="Z26" s="57" cm="1">
        <f t="array" ref="Z26">IFERROR(ROUND(INDEX(F_Inputs!$A$2:$BC$162, MATCH(F_Inputs_Formatted!$B26&amp;F_Inputs_Formatted!$H26, F_Inputs!$A$2:$A$162&amp;F_Inputs!$B$2:$B$162, 0), MATCH(F_Inputs_Formatted!Z$4, F_Inputs!$A$2:$BC$2, 0)),$O26),"-")</f>
        <v>1</v>
      </c>
      <c r="AA26" s="57" cm="1">
        <f t="array" ref="AA26">IFERROR(ROUND(INDEX(F_Inputs!$A$2:$BC$162, MATCH(F_Inputs_Formatted!$B26&amp;F_Inputs_Formatted!$H26, F_Inputs!$A$2:$A$162&amp;F_Inputs!$B$2:$B$162, 0), MATCH(F_Inputs_Formatted!AA$4, F_Inputs!$A$2:$BC$2, 0)),$O26),"-")</f>
        <v>0</v>
      </c>
      <c r="AB26" s="57" cm="1">
        <f t="array" ref="AB26">IFERROR(ROUND(INDEX(F_Inputs!$A$2:$BC$162, MATCH(F_Inputs_Formatted!$B26&amp;F_Inputs_Formatted!$H26, F_Inputs!$A$2:$A$162&amp;F_Inputs!$B$2:$B$162, 0), MATCH(F_Inputs_Formatted!AB$4, F_Inputs!$A$2:$BC$2, 0)),$O26),"-")</f>
        <v>0</v>
      </c>
      <c r="AC26" s="57" cm="1">
        <f t="array" ref="AC26">IFERROR(ROUND(INDEX(F_Inputs!$A$2:$BC$162, MATCH(F_Inputs_Formatted!$B26&amp;F_Inputs_Formatted!$H26, F_Inputs!$A$2:$A$162&amp;F_Inputs!$B$2:$B$162, 0), MATCH(F_Inputs_Formatted!AC$4, F_Inputs!$A$2:$BC$2, 0)),$O26),"-")</f>
        <v>0</v>
      </c>
      <c r="AD26" s="57" cm="1">
        <f t="array" ref="AD26">IFERROR(ROUND(INDEX(F_Inputs!$A$2:$BC$162, MATCH(F_Inputs_Formatted!$B26&amp;F_Inputs_Formatted!$H26, F_Inputs!$A$2:$A$162&amp;F_Inputs!$B$2:$B$162, 0), MATCH(F_Inputs_Formatted!AD$4, F_Inputs!$A$2:$BC$2, 0)),$O26),"-")</f>
        <v>0</v>
      </c>
      <c r="AE26" s="57" cm="1">
        <f t="array" ref="AE26">IFERROR(ROUND(INDEX(F_Inputs!$A$2:$BC$162, MATCH(F_Inputs_Formatted!$B26&amp;F_Inputs_Formatted!$H26, F_Inputs!$A$2:$A$162&amp;F_Inputs!$B$2:$B$162, 0), MATCH(F_Inputs_Formatted!AE$4, F_Inputs!$A$2:$BC$2, 0)),$O26),"-")</f>
        <v>0</v>
      </c>
      <c r="AF26" s="57" cm="1">
        <f t="array" ref="AF26">IFERROR(ROUND(INDEX(F_Inputs!$A$2:$BC$162, MATCH(F_Inputs_Formatted!$B26&amp;F_Inputs_Formatted!$H26, F_Inputs!$A$2:$A$162&amp;F_Inputs!$B$2:$B$162, 0), MATCH(F_Inputs_Formatted!AF$4, F_Inputs!$A$2:$BC$2, 0)),$O26),"-")</f>
        <v>0</v>
      </c>
      <c r="AG26" s="57" cm="1">
        <f t="array" ref="AG26">IFERROR(ROUND(INDEX(F_Inputs!$A$2:$BC$162, MATCH(F_Inputs_Formatted!$B26&amp;F_Inputs_Formatted!$H26, F_Inputs!$A$2:$A$162&amp;F_Inputs!$B$2:$B$162, 0), MATCH(F_Inputs_Formatted!AG$4, F_Inputs!$A$2:$BC$2, 0)),$O26),"-")</f>
        <v>0</v>
      </c>
      <c r="AH26" s="57" cm="1">
        <f t="array" ref="AH26">IFERROR(ROUND(INDEX(F_Inputs!$A$2:$BC$162, MATCH(F_Inputs_Formatted!$B26&amp;F_Inputs_Formatted!$H26, F_Inputs!$A$2:$A$162&amp;F_Inputs!$B$2:$B$162, 0), MATCH(F_Inputs_Formatted!AH$4, F_Inputs!$A$2:$BC$2, 0)),$O26),"-")</f>
        <v>0</v>
      </c>
      <c r="AI26" s="57" cm="1">
        <f t="array" ref="AI26">IFERROR(ROUND(INDEX(F_Inputs!$A$2:$BC$162, MATCH(F_Inputs_Formatted!$B26&amp;F_Inputs_Formatted!$H26, F_Inputs!$A$2:$A$162&amp;F_Inputs!$B$2:$B$162, 0), MATCH(F_Inputs_Formatted!AI$4, F_Inputs!$A$2:$BC$2, 0)),$O26),"-")</f>
        <v>0</v>
      </c>
      <c r="AJ26" s="57" cm="1">
        <f t="array" ref="AJ26">IFERROR(ROUND(INDEX(F_Inputs!$A$2:$BC$162, MATCH(F_Inputs_Formatted!$B26&amp;F_Inputs_Formatted!$H26, F_Inputs!$A$2:$A$162&amp;F_Inputs!$B$2:$B$162, 0), MATCH(F_Inputs_Formatted!AJ$4, F_Inputs!$A$2:$BC$2, 0)),$O26),"-")</f>
        <v>0</v>
      </c>
      <c r="AK26" s="57" cm="1">
        <f t="array" ref="AK26">IFERROR(ROUND(INDEX(F_Inputs!$A$2:$BC$162, MATCH(F_Inputs_Formatted!$B26&amp;F_Inputs_Formatted!$H26, F_Inputs!$A$2:$A$162&amp;F_Inputs!$B$2:$B$162, 0), MATCH(F_Inputs_Formatted!AK$4, F_Inputs!$A$2:$BC$2, 0)),$O26),"-")</f>
        <v>0</v>
      </c>
      <c r="AL26" s="57" cm="1">
        <f t="array" ref="AL26">IFERROR(ROUND(INDEX(F_Inputs!$A$2:$BC$162, MATCH(F_Inputs_Formatted!$B26&amp;F_Inputs_Formatted!$H26, F_Inputs!$A$2:$A$162&amp;F_Inputs!$B$2:$B$162, 0), MATCH(F_Inputs_Formatted!AL$4, F_Inputs!$A$2:$BC$2, 0)),$O26),"-")</f>
        <v>0</v>
      </c>
      <c r="AM26" s="57" cm="1">
        <f t="array" ref="AM26">IFERROR(ROUND(INDEX(F_Inputs!$A$2:$BC$162, MATCH(F_Inputs_Formatted!$B26&amp;F_Inputs_Formatted!$H26, F_Inputs!$A$2:$A$162&amp;F_Inputs!$B$2:$B$162, 0), MATCH(F_Inputs_Formatted!AM$4, F_Inputs!$A$2:$BC$2, 0)),$O26),"-")</f>
        <v>0</v>
      </c>
    </row>
    <row r="27" spans="1:39" s="5" customFormat="1" ht="20.25" customHeight="1">
      <c r="A27" s="1"/>
      <c r="B27" s="19" t="s">
        <v>116</v>
      </c>
      <c r="C27" s="19" t="str">
        <f>_xlfn.XLOOKUP($B27,FD_Lists!$B$4:$B$25,FD_Lists!C$4:C$25)</f>
        <v>Southern Water</v>
      </c>
      <c r="D27" s="19" t="str">
        <f>_xlfn.XLOOKUP($B27,FD_Lists!$B$4:$B$25,FD_Lists!D$4:D$25)</f>
        <v>England</v>
      </c>
      <c r="E27" s="19" t="str">
        <f>_xlfn.XLOOKUP($B27,FD_Lists!$B$4:$B$25,FD_Lists!E$4:E$25)</f>
        <v>Company</v>
      </c>
      <c r="F27" s="19" t="str">
        <f>_xlfn.XLOOKUP($B27,FD_Lists!$B$4:$B$25,FD_Lists!F$4:F$25)</f>
        <v>WaSC</v>
      </c>
      <c r="G27" s="56" t="s">
        <v>127</v>
      </c>
      <c r="H27" s="55" t="s">
        <v>85</v>
      </c>
      <c r="I27" s="55" t="str">
        <f t="shared" si="0"/>
        <v>SRNOUT5_05_B_PR24</v>
      </c>
      <c r="J27" s="55" t="s">
        <v>137</v>
      </c>
      <c r="K27" s="55" t="s">
        <v>138</v>
      </c>
      <c r="L27" s="55" t="s">
        <v>139</v>
      </c>
      <c r="M27" s="55" t="s">
        <v>148</v>
      </c>
      <c r="N27" s="55" t="s">
        <v>83</v>
      </c>
      <c r="O27" s="55">
        <v>0</v>
      </c>
      <c r="P27" s="57" cm="1">
        <f t="array" ref="P27">IFERROR(ROUND(INDEX(F_Inputs!$A$2:$BC$162, MATCH(F_Inputs_Formatted!$B27&amp;F_Inputs_Formatted!$H27, F_Inputs!$A$2:$A$162&amp;F_Inputs!$B$2:$B$162, 0), MATCH(F_Inputs_Formatted!P$4, F_Inputs!$A$2:$BC$2, 0)),$O27),"-")</f>
        <v>4</v>
      </c>
      <c r="Q27" s="57" cm="1">
        <f t="array" ref="Q27">IFERROR(ROUND(INDEX(F_Inputs!$A$2:$BC$162, MATCH(F_Inputs_Formatted!$B27&amp;F_Inputs_Formatted!$H27, F_Inputs!$A$2:$A$162&amp;F_Inputs!$B$2:$B$162, 0), MATCH(F_Inputs_Formatted!Q$4, F_Inputs!$A$2:$BC$2, 0)),$O27),"-")</f>
        <v>3</v>
      </c>
      <c r="R27" s="57" cm="1">
        <f t="array" ref="R27">IFERROR(ROUND(INDEX(F_Inputs!$A$2:$BC$162, MATCH(F_Inputs_Formatted!$B27&amp;F_Inputs_Formatted!$H27, F_Inputs!$A$2:$A$162&amp;F_Inputs!$B$2:$B$162, 0), MATCH(F_Inputs_Formatted!R$4, F_Inputs!$A$2:$BC$2, 0)),$O27),"-")</f>
        <v>2</v>
      </c>
      <c r="S27" s="57" cm="1">
        <f t="array" ref="S27">IFERROR(ROUND(INDEX(F_Inputs!$A$2:$BC$162, MATCH(F_Inputs_Formatted!$B27&amp;F_Inputs_Formatted!$H27, F_Inputs!$A$2:$A$162&amp;F_Inputs!$B$2:$B$162, 0), MATCH(F_Inputs_Formatted!S$4, F_Inputs!$A$2:$BC$2, 0)),$O27),"-")</f>
        <v>0</v>
      </c>
      <c r="T27" s="57" cm="1">
        <f t="array" ref="T27">IFERROR(ROUND(INDEX(F_Inputs!$A$2:$BC$162, MATCH(F_Inputs_Formatted!$B27&amp;F_Inputs_Formatted!$H27, F_Inputs!$A$2:$A$162&amp;F_Inputs!$B$2:$B$162, 0), MATCH(F_Inputs_Formatted!T$4, F_Inputs!$A$2:$BC$2, 0)),$O27),"-")</f>
        <v>1</v>
      </c>
      <c r="U27" s="57" cm="1">
        <f t="array" ref="U27">IFERROR(ROUND(INDEX(F_Inputs!$A$2:$BC$162, MATCH(F_Inputs_Formatted!$B27&amp;F_Inputs_Formatted!$H27, F_Inputs!$A$2:$A$162&amp;F_Inputs!$B$2:$B$162, 0), MATCH(F_Inputs_Formatted!U$4, F_Inputs!$A$2:$BC$2, 0)),$O27),"-")</f>
        <v>0</v>
      </c>
      <c r="V27" s="57" cm="1">
        <f t="array" ref="V27">IFERROR(ROUND(INDEX(F_Inputs!$A$2:$BC$162, MATCH(F_Inputs_Formatted!$B27&amp;F_Inputs_Formatted!$H27, F_Inputs!$A$2:$A$162&amp;F_Inputs!$B$2:$B$162, 0), MATCH(F_Inputs_Formatted!V$4, F_Inputs!$A$2:$BC$2, 0)),$O27),"-")</f>
        <v>0</v>
      </c>
      <c r="W27" s="57" cm="1">
        <f t="array" ref="W27">IFERROR(ROUND(INDEX(F_Inputs!$A$2:$BC$162, MATCH(F_Inputs_Formatted!$B27&amp;F_Inputs_Formatted!$H27, F_Inputs!$A$2:$A$162&amp;F_Inputs!$B$2:$B$162, 0), MATCH(F_Inputs_Formatted!W$4, F_Inputs!$A$2:$BC$2, 0)),$O27),"-")</f>
        <v>1</v>
      </c>
      <c r="X27" s="57" cm="1">
        <f t="array" ref="X27">IFERROR(ROUND(INDEX(F_Inputs!$A$2:$BC$162, MATCH(F_Inputs_Formatted!$B27&amp;F_Inputs_Formatted!$H27, F_Inputs!$A$2:$A$162&amp;F_Inputs!$B$2:$B$162, 0), MATCH(F_Inputs_Formatted!X$4, F_Inputs!$A$2:$BC$2, 0)),$O27),"-")</f>
        <v>3</v>
      </c>
      <c r="Y27" s="57" cm="1">
        <f t="array" ref="Y27">IFERROR(ROUND(INDEX(F_Inputs!$A$2:$BC$162, MATCH(F_Inputs_Formatted!$B27&amp;F_Inputs_Formatted!$H27, F_Inputs!$A$2:$A$162&amp;F_Inputs!$B$2:$B$162, 0), MATCH(F_Inputs_Formatted!Y$4, F_Inputs!$A$2:$BC$2, 0)),$O27),"-")</f>
        <v>0</v>
      </c>
      <c r="Z27" s="57" cm="1">
        <f t="array" ref="Z27">IFERROR(ROUND(INDEX(F_Inputs!$A$2:$BC$162, MATCH(F_Inputs_Formatted!$B27&amp;F_Inputs_Formatted!$H27, F_Inputs!$A$2:$A$162&amp;F_Inputs!$B$2:$B$162, 0), MATCH(F_Inputs_Formatted!Z$4, F_Inputs!$A$2:$BC$2, 0)),$O27),"-")</f>
        <v>3</v>
      </c>
      <c r="AA27" s="57" cm="1">
        <f t="array" ref="AA27">IFERROR(ROUND(INDEX(F_Inputs!$A$2:$BC$162, MATCH(F_Inputs_Formatted!$B27&amp;F_Inputs_Formatted!$H27, F_Inputs!$A$2:$A$162&amp;F_Inputs!$B$2:$B$162, 0), MATCH(F_Inputs_Formatted!AA$4, F_Inputs!$A$2:$BC$2, 0)),$O27),"-")</f>
        <v>2</v>
      </c>
      <c r="AB27" s="57" cm="1">
        <f t="array" ref="AB27">IFERROR(ROUND(INDEX(F_Inputs!$A$2:$BC$162, MATCH(F_Inputs_Formatted!$B27&amp;F_Inputs_Formatted!$H27, F_Inputs!$A$2:$A$162&amp;F_Inputs!$B$2:$B$162, 0), MATCH(F_Inputs_Formatted!AB$4, F_Inputs!$A$2:$BC$2, 0)),$O27),"-")</f>
        <v>4</v>
      </c>
      <c r="AC27" s="57" cm="1">
        <f t="array" ref="AC27">IFERROR(ROUND(INDEX(F_Inputs!$A$2:$BC$162, MATCH(F_Inputs_Formatted!$B27&amp;F_Inputs_Formatted!$H27, F_Inputs!$A$2:$A$162&amp;F_Inputs!$B$2:$B$162, 0), MATCH(F_Inputs_Formatted!AC$4, F_Inputs!$A$2:$BC$2, 0)),$O27),"-")</f>
        <v>3</v>
      </c>
      <c r="AD27" s="57" cm="1">
        <f t="array" ref="AD27">IFERROR(ROUND(INDEX(F_Inputs!$A$2:$BC$162, MATCH(F_Inputs_Formatted!$B27&amp;F_Inputs_Formatted!$H27, F_Inputs!$A$2:$A$162&amp;F_Inputs!$B$2:$B$162, 0), MATCH(F_Inputs_Formatted!AD$4, F_Inputs!$A$2:$BC$2, 0)),$O27),"-")</f>
        <v>0</v>
      </c>
      <c r="AE27" s="57" cm="1">
        <f t="array" ref="AE27">IFERROR(ROUND(INDEX(F_Inputs!$A$2:$BC$162, MATCH(F_Inputs_Formatted!$B27&amp;F_Inputs_Formatted!$H27, F_Inputs!$A$2:$A$162&amp;F_Inputs!$B$2:$B$162, 0), MATCH(F_Inputs_Formatted!AE$4, F_Inputs!$A$2:$BC$2, 0)),$O27),"-")</f>
        <v>0</v>
      </c>
      <c r="AF27" s="57" cm="1">
        <f t="array" ref="AF27">IFERROR(ROUND(INDEX(F_Inputs!$A$2:$BC$162, MATCH(F_Inputs_Formatted!$B27&amp;F_Inputs_Formatted!$H27, F_Inputs!$A$2:$A$162&amp;F_Inputs!$B$2:$B$162, 0), MATCH(F_Inputs_Formatted!AF$4, F_Inputs!$A$2:$BC$2, 0)),$O27),"-")</f>
        <v>0</v>
      </c>
      <c r="AG27" s="57" cm="1">
        <f t="array" ref="AG27">IFERROR(ROUND(INDEX(F_Inputs!$A$2:$BC$162, MATCH(F_Inputs_Formatted!$B27&amp;F_Inputs_Formatted!$H27, F_Inputs!$A$2:$A$162&amp;F_Inputs!$B$2:$B$162, 0), MATCH(F_Inputs_Formatted!AG$4, F_Inputs!$A$2:$BC$2, 0)),$O27),"-")</f>
        <v>0</v>
      </c>
      <c r="AH27" s="57" cm="1">
        <f t="array" ref="AH27">IFERROR(ROUND(INDEX(F_Inputs!$A$2:$BC$162, MATCH(F_Inputs_Formatted!$B27&amp;F_Inputs_Formatted!$H27, F_Inputs!$A$2:$A$162&amp;F_Inputs!$B$2:$B$162, 0), MATCH(F_Inputs_Formatted!AH$4, F_Inputs!$A$2:$BC$2, 0)),$O27),"-")</f>
        <v>0</v>
      </c>
      <c r="AI27" s="57" cm="1">
        <f t="array" ref="AI27">IFERROR(ROUND(INDEX(F_Inputs!$A$2:$BC$162, MATCH(F_Inputs_Formatted!$B27&amp;F_Inputs_Formatted!$H27, F_Inputs!$A$2:$A$162&amp;F_Inputs!$B$2:$B$162, 0), MATCH(F_Inputs_Formatted!AI$4, F_Inputs!$A$2:$BC$2, 0)),$O27),"-")</f>
        <v>0</v>
      </c>
      <c r="AJ27" s="57" cm="1">
        <f t="array" ref="AJ27">IFERROR(ROUND(INDEX(F_Inputs!$A$2:$BC$162, MATCH(F_Inputs_Formatted!$B27&amp;F_Inputs_Formatted!$H27, F_Inputs!$A$2:$A$162&amp;F_Inputs!$B$2:$B$162, 0), MATCH(F_Inputs_Formatted!AJ$4, F_Inputs!$A$2:$BC$2, 0)),$O27),"-")</f>
        <v>0</v>
      </c>
      <c r="AK27" s="57" cm="1">
        <f t="array" ref="AK27">IFERROR(ROUND(INDEX(F_Inputs!$A$2:$BC$162, MATCH(F_Inputs_Formatted!$B27&amp;F_Inputs_Formatted!$H27, F_Inputs!$A$2:$A$162&amp;F_Inputs!$B$2:$B$162, 0), MATCH(F_Inputs_Formatted!AK$4, F_Inputs!$A$2:$BC$2, 0)),$O27),"-")</f>
        <v>0</v>
      </c>
      <c r="AL27" s="57" cm="1">
        <f t="array" ref="AL27">IFERROR(ROUND(INDEX(F_Inputs!$A$2:$BC$162, MATCH(F_Inputs_Formatted!$B27&amp;F_Inputs_Formatted!$H27, F_Inputs!$A$2:$A$162&amp;F_Inputs!$B$2:$B$162, 0), MATCH(F_Inputs_Formatted!AL$4, F_Inputs!$A$2:$BC$2, 0)),$O27),"-")</f>
        <v>0</v>
      </c>
      <c r="AM27" s="57" cm="1">
        <f t="array" ref="AM27">IFERROR(ROUND(INDEX(F_Inputs!$A$2:$BC$162, MATCH(F_Inputs_Formatted!$B27&amp;F_Inputs_Formatted!$H27, F_Inputs!$A$2:$A$162&amp;F_Inputs!$B$2:$B$162, 0), MATCH(F_Inputs_Formatted!AM$4, F_Inputs!$A$2:$BC$2, 0)),$O27),"-")</f>
        <v>0</v>
      </c>
    </row>
    <row r="28" spans="1:39" s="5" customFormat="1" ht="20.25" customHeight="1">
      <c r="A28" s="1"/>
      <c r="B28" s="19" t="s">
        <v>117</v>
      </c>
      <c r="C28" s="19" t="str">
        <f>_xlfn.XLOOKUP($B28,FD_Lists!$B$4:$B$25,FD_Lists!C$4:C$25)</f>
        <v>Thames Water</v>
      </c>
      <c r="D28" s="19" t="str">
        <f>_xlfn.XLOOKUP($B28,FD_Lists!$B$4:$B$25,FD_Lists!D$4:D$25)</f>
        <v>England</v>
      </c>
      <c r="E28" s="19" t="str">
        <f>_xlfn.XLOOKUP($B28,FD_Lists!$B$4:$B$25,FD_Lists!E$4:E$25)</f>
        <v>Company</v>
      </c>
      <c r="F28" s="19" t="str">
        <f>_xlfn.XLOOKUP($B28,FD_Lists!$B$4:$B$25,FD_Lists!F$4:F$25)</f>
        <v>WaSC</v>
      </c>
      <c r="G28" s="56" t="s">
        <v>127</v>
      </c>
      <c r="H28" s="55" t="s">
        <v>85</v>
      </c>
      <c r="I28" s="55" t="str">
        <f t="shared" si="0"/>
        <v>TMSOUT5_05_B_PR24</v>
      </c>
      <c r="J28" s="55" t="s">
        <v>137</v>
      </c>
      <c r="K28" s="55" t="s">
        <v>138</v>
      </c>
      <c r="L28" s="55" t="s">
        <v>139</v>
      </c>
      <c r="M28" s="55" t="s">
        <v>148</v>
      </c>
      <c r="N28" s="55" t="s">
        <v>83</v>
      </c>
      <c r="O28" s="55">
        <v>0</v>
      </c>
      <c r="P28" s="57" cm="1">
        <f t="array" ref="P28">IFERROR(ROUND(INDEX(F_Inputs!$A$2:$BC$162, MATCH(F_Inputs_Formatted!$B28&amp;F_Inputs_Formatted!$H28, F_Inputs!$A$2:$A$162&amp;F_Inputs!$B$2:$B$162, 0), MATCH(F_Inputs_Formatted!P$4, F_Inputs!$A$2:$BC$2, 0)),$O28),"-")</f>
        <v>3</v>
      </c>
      <c r="Q28" s="57" cm="1">
        <f t="array" ref="Q28">IFERROR(ROUND(INDEX(F_Inputs!$A$2:$BC$162, MATCH(F_Inputs_Formatted!$B28&amp;F_Inputs_Formatted!$H28, F_Inputs!$A$2:$A$162&amp;F_Inputs!$B$2:$B$162, 0), MATCH(F_Inputs_Formatted!Q$4, F_Inputs!$A$2:$BC$2, 0)),$O28),"-")</f>
        <v>1</v>
      </c>
      <c r="R28" s="57" cm="1">
        <f t="array" ref="R28">IFERROR(ROUND(INDEX(F_Inputs!$A$2:$BC$162, MATCH(F_Inputs_Formatted!$B28&amp;F_Inputs_Formatted!$H28, F_Inputs!$A$2:$A$162&amp;F_Inputs!$B$2:$B$162, 0), MATCH(F_Inputs_Formatted!R$4, F_Inputs!$A$2:$BC$2, 0)),$O28),"-")</f>
        <v>3</v>
      </c>
      <c r="S28" s="57" cm="1">
        <f t="array" ref="S28">IFERROR(ROUND(INDEX(F_Inputs!$A$2:$BC$162, MATCH(F_Inputs_Formatted!$B28&amp;F_Inputs_Formatted!$H28, F_Inputs!$A$2:$A$162&amp;F_Inputs!$B$2:$B$162, 0), MATCH(F_Inputs_Formatted!S$4, F_Inputs!$A$2:$BC$2, 0)),$O28),"-")</f>
        <v>1</v>
      </c>
      <c r="T28" s="57" cm="1">
        <f t="array" ref="T28">IFERROR(ROUND(INDEX(F_Inputs!$A$2:$BC$162, MATCH(F_Inputs_Formatted!$B28&amp;F_Inputs_Formatted!$H28, F_Inputs!$A$2:$A$162&amp;F_Inputs!$B$2:$B$162, 0), MATCH(F_Inputs_Formatted!T$4, F_Inputs!$A$2:$BC$2, 0)),$O28),"-")</f>
        <v>2</v>
      </c>
      <c r="U28" s="57" cm="1">
        <f t="array" ref="U28">IFERROR(ROUND(INDEX(F_Inputs!$A$2:$BC$162, MATCH(F_Inputs_Formatted!$B28&amp;F_Inputs_Formatted!$H28, F_Inputs!$A$2:$A$162&amp;F_Inputs!$B$2:$B$162, 0), MATCH(F_Inputs_Formatted!U$4, F_Inputs!$A$2:$BC$2, 0)),$O28),"-")</f>
        <v>2</v>
      </c>
      <c r="V28" s="57" cm="1">
        <f t="array" ref="V28">IFERROR(ROUND(INDEX(F_Inputs!$A$2:$BC$162, MATCH(F_Inputs_Formatted!$B28&amp;F_Inputs_Formatted!$H28, F_Inputs!$A$2:$A$162&amp;F_Inputs!$B$2:$B$162, 0), MATCH(F_Inputs_Formatted!V$4, F_Inputs!$A$2:$BC$2, 0)),$O28),"-")</f>
        <v>3</v>
      </c>
      <c r="W28" s="57" cm="1">
        <f t="array" ref="W28">IFERROR(ROUND(INDEX(F_Inputs!$A$2:$BC$162, MATCH(F_Inputs_Formatted!$B28&amp;F_Inputs_Formatted!$H28, F_Inputs!$A$2:$A$162&amp;F_Inputs!$B$2:$B$162, 0), MATCH(F_Inputs_Formatted!W$4, F_Inputs!$A$2:$BC$2, 0)),$O28),"-")</f>
        <v>0</v>
      </c>
      <c r="X28" s="57" cm="1">
        <f t="array" ref="X28">IFERROR(ROUND(INDEX(F_Inputs!$A$2:$BC$162, MATCH(F_Inputs_Formatted!$B28&amp;F_Inputs_Formatted!$H28, F_Inputs!$A$2:$A$162&amp;F_Inputs!$B$2:$B$162, 0), MATCH(F_Inputs_Formatted!X$4, F_Inputs!$A$2:$BC$2, 0)),$O28),"-")</f>
        <v>2</v>
      </c>
      <c r="Y28" s="57" cm="1">
        <f t="array" ref="Y28">IFERROR(ROUND(INDEX(F_Inputs!$A$2:$BC$162, MATCH(F_Inputs_Formatted!$B28&amp;F_Inputs_Formatted!$H28, F_Inputs!$A$2:$A$162&amp;F_Inputs!$B$2:$B$162, 0), MATCH(F_Inputs_Formatted!Y$4, F_Inputs!$A$2:$BC$2, 0)),$O28),"-")</f>
        <v>2</v>
      </c>
      <c r="Z28" s="57" cm="1">
        <f t="array" ref="Z28">IFERROR(ROUND(INDEX(F_Inputs!$A$2:$BC$162, MATCH(F_Inputs_Formatted!$B28&amp;F_Inputs_Formatted!$H28, F_Inputs!$A$2:$A$162&amp;F_Inputs!$B$2:$B$162, 0), MATCH(F_Inputs_Formatted!Z$4, F_Inputs!$A$2:$BC$2, 0)),$O28),"-")</f>
        <v>1</v>
      </c>
      <c r="AA28" s="57" cm="1">
        <f t="array" ref="AA28">IFERROR(ROUND(INDEX(F_Inputs!$A$2:$BC$162, MATCH(F_Inputs_Formatted!$B28&amp;F_Inputs_Formatted!$H28, F_Inputs!$A$2:$A$162&amp;F_Inputs!$B$2:$B$162, 0), MATCH(F_Inputs_Formatted!AA$4, F_Inputs!$A$2:$BC$2, 0)),$O28),"-")</f>
        <v>3</v>
      </c>
      <c r="AB28" s="57" cm="1">
        <f t="array" ref="AB28">IFERROR(ROUND(INDEX(F_Inputs!$A$2:$BC$162, MATCH(F_Inputs_Formatted!$B28&amp;F_Inputs_Formatted!$H28, F_Inputs!$A$2:$A$162&amp;F_Inputs!$B$2:$B$162, 0), MATCH(F_Inputs_Formatted!AB$4, F_Inputs!$A$2:$BC$2, 0)),$O28),"-")</f>
        <v>1</v>
      </c>
      <c r="AC28" s="57" cm="1">
        <f t="array" ref="AC28">IFERROR(ROUND(INDEX(F_Inputs!$A$2:$BC$162, MATCH(F_Inputs_Formatted!$B28&amp;F_Inputs_Formatted!$H28, F_Inputs!$A$2:$A$162&amp;F_Inputs!$B$2:$B$162, 0), MATCH(F_Inputs_Formatted!AC$4, F_Inputs!$A$2:$BC$2, 0)),$O28),"-")</f>
        <v>5</v>
      </c>
      <c r="AD28" s="57" cm="1">
        <f t="array" ref="AD28">IFERROR(ROUND(INDEX(F_Inputs!$A$2:$BC$162, MATCH(F_Inputs_Formatted!$B28&amp;F_Inputs_Formatted!$H28, F_Inputs!$A$2:$A$162&amp;F_Inputs!$B$2:$B$162, 0), MATCH(F_Inputs_Formatted!AD$4, F_Inputs!$A$2:$BC$2, 0)),$O28),"-")</f>
        <v>0</v>
      </c>
      <c r="AE28" s="57" cm="1">
        <f t="array" ref="AE28">IFERROR(ROUND(INDEX(F_Inputs!$A$2:$BC$162, MATCH(F_Inputs_Formatted!$B28&amp;F_Inputs_Formatted!$H28, F_Inputs!$A$2:$A$162&amp;F_Inputs!$B$2:$B$162, 0), MATCH(F_Inputs_Formatted!AE$4, F_Inputs!$A$2:$BC$2, 0)),$O28),"-")</f>
        <v>0</v>
      </c>
      <c r="AF28" s="57" cm="1">
        <f t="array" ref="AF28">IFERROR(ROUND(INDEX(F_Inputs!$A$2:$BC$162, MATCH(F_Inputs_Formatted!$B28&amp;F_Inputs_Formatted!$H28, F_Inputs!$A$2:$A$162&amp;F_Inputs!$B$2:$B$162, 0), MATCH(F_Inputs_Formatted!AF$4, F_Inputs!$A$2:$BC$2, 0)),$O28),"-")</f>
        <v>0</v>
      </c>
      <c r="AG28" s="57" cm="1">
        <f t="array" ref="AG28">IFERROR(ROUND(INDEX(F_Inputs!$A$2:$BC$162, MATCH(F_Inputs_Formatted!$B28&amp;F_Inputs_Formatted!$H28, F_Inputs!$A$2:$A$162&amp;F_Inputs!$B$2:$B$162, 0), MATCH(F_Inputs_Formatted!AG$4, F_Inputs!$A$2:$BC$2, 0)),$O28),"-")</f>
        <v>0</v>
      </c>
      <c r="AH28" s="57" cm="1">
        <f t="array" ref="AH28">IFERROR(ROUND(INDEX(F_Inputs!$A$2:$BC$162, MATCH(F_Inputs_Formatted!$B28&amp;F_Inputs_Formatted!$H28, F_Inputs!$A$2:$A$162&amp;F_Inputs!$B$2:$B$162, 0), MATCH(F_Inputs_Formatted!AH$4, F_Inputs!$A$2:$BC$2, 0)),$O28),"-")</f>
        <v>0</v>
      </c>
      <c r="AI28" s="57" cm="1">
        <f t="array" ref="AI28">IFERROR(ROUND(INDEX(F_Inputs!$A$2:$BC$162, MATCH(F_Inputs_Formatted!$B28&amp;F_Inputs_Formatted!$H28, F_Inputs!$A$2:$A$162&amp;F_Inputs!$B$2:$B$162, 0), MATCH(F_Inputs_Formatted!AI$4, F_Inputs!$A$2:$BC$2, 0)),$O28),"-")</f>
        <v>0</v>
      </c>
      <c r="AJ28" s="57" cm="1">
        <f t="array" ref="AJ28">IFERROR(ROUND(INDEX(F_Inputs!$A$2:$BC$162, MATCH(F_Inputs_Formatted!$B28&amp;F_Inputs_Formatted!$H28, F_Inputs!$A$2:$A$162&amp;F_Inputs!$B$2:$B$162, 0), MATCH(F_Inputs_Formatted!AJ$4, F_Inputs!$A$2:$BC$2, 0)),$O28),"-")</f>
        <v>0</v>
      </c>
      <c r="AK28" s="57" cm="1">
        <f t="array" ref="AK28">IFERROR(ROUND(INDEX(F_Inputs!$A$2:$BC$162, MATCH(F_Inputs_Formatted!$B28&amp;F_Inputs_Formatted!$H28, F_Inputs!$A$2:$A$162&amp;F_Inputs!$B$2:$B$162, 0), MATCH(F_Inputs_Formatted!AK$4, F_Inputs!$A$2:$BC$2, 0)),$O28),"-")</f>
        <v>0</v>
      </c>
      <c r="AL28" s="57" cm="1">
        <f t="array" ref="AL28">IFERROR(ROUND(INDEX(F_Inputs!$A$2:$BC$162, MATCH(F_Inputs_Formatted!$B28&amp;F_Inputs_Formatted!$H28, F_Inputs!$A$2:$A$162&amp;F_Inputs!$B$2:$B$162, 0), MATCH(F_Inputs_Formatted!AL$4, F_Inputs!$A$2:$BC$2, 0)),$O28),"-")</f>
        <v>0</v>
      </c>
      <c r="AM28" s="57" cm="1">
        <f t="array" ref="AM28">IFERROR(ROUND(INDEX(F_Inputs!$A$2:$BC$162, MATCH(F_Inputs_Formatted!$B28&amp;F_Inputs_Formatted!$H28, F_Inputs!$A$2:$A$162&amp;F_Inputs!$B$2:$B$162, 0), MATCH(F_Inputs_Formatted!AM$4, F_Inputs!$A$2:$BC$2, 0)),$O28),"-")</f>
        <v>0</v>
      </c>
    </row>
    <row r="29" spans="1:39" s="5" customFormat="1" ht="15">
      <c r="A29" s="12" t="s">
        <v>141</v>
      </c>
      <c r="B29" s="19" t="s">
        <v>118</v>
      </c>
      <c r="C29" s="19" t="str">
        <f>_xlfn.XLOOKUP($B29,FD_Lists!$B$4:$B$25,FD_Lists!C$4:C$25)</f>
        <v xml:space="preserve">United Utilities </v>
      </c>
      <c r="D29" s="19" t="str">
        <f>_xlfn.XLOOKUP($B29,FD_Lists!$B$4:$B$25,FD_Lists!D$4:D$25)</f>
        <v>England</v>
      </c>
      <c r="E29" s="19" t="str">
        <f>_xlfn.XLOOKUP($B29,FD_Lists!$B$4:$B$25,FD_Lists!E$4:E$25)</f>
        <v>Company</v>
      </c>
      <c r="F29" s="19" t="str">
        <f>_xlfn.XLOOKUP($B29,FD_Lists!$B$4:$B$25,FD_Lists!F$4:F$25)</f>
        <v>WaSC</v>
      </c>
      <c r="G29" s="56" t="s">
        <v>127</v>
      </c>
      <c r="H29" s="55" t="s">
        <v>85</v>
      </c>
      <c r="I29" s="55" t="str">
        <f t="shared" si="0"/>
        <v>NWTOUT5_05_B_PR24</v>
      </c>
      <c r="J29" s="55" t="s">
        <v>137</v>
      </c>
      <c r="K29" s="55" t="s">
        <v>138</v>
      </c>
      <c r="L29" s="55" t="s">
        <v>139</v>
      </c>
      <c r="M29" s="55" t="s">
        <v>148</v>
      </c>
      <c r="N29" s="55" t="s">
        <v>83</v>
      </c>
      <c r="O29" s="55">
        <v>0</v>
      </c>
      <c r="P29" s="57" cm="1">
        <f t="array" ref="P29">IFERROR(ROUND(INDEX(F_Inputs!$A$2:$BC$162, MATCH(F_Inputs_Formatted!$B29&amp;F_Inputs_Formatted!$H29, F_Inputs!$A$2:$A$162&amp;F_Inputs!$B$2:$B$162, 0), MATCH(F_Inputs_Formatted!P$4, F_Inputs!$A$2:$BC$2, 0)),$O29),"-")</f>
        <v>0</v>
      </c>
      <c r="Q29" s="57" cm="1">
        <f t="array" ref="Q29">IFERROR(ROUND(INDEX(F_Inputs!$A$2:$BC$162, MATCH(F_Inputs_Formatted!$B29&amp;F_Inputs_Formatted!$H29, F_Inputs!$A$2:$A$162&amp;F_Inputs!$B$2:$B$162, 0), MATCH(F_Inputs_Formatted!Q$4, F_Inputs!$A$2:$BC$2, 0)),$O29),"-")</f>
        <v>1</v>
      </c>
      <c r="R29" s="57" cm="1">
        <f t="array" ref="R29">IFERROR(ROUND(INDEX(F_Inputs!$A$2:$BC$162, MATCH(F_Inputs_Formatted!$B29&amp;F_Inputs_Formatted!$H29, F_Inputs!$A$2:$A$162&amp;F_Inputs!$B$2:$B$162, 0), MATCH(F_Inputs_Formatted!R$4, F_Inputs!$A$2:$BC$2, 0)),$O29),"-")</f>
        <v>0</v>
      </c>
      <c r="S29" s="57" cm="1">
        <f t="array" ref="S29">IFERROR(ROUND(INDEX(F_Inputs!$A$2:$BC$162, MATCH(F_Inputs_Formatted!$B29&amp;F_Inputs_Formatted!$H29, F_Inputs!$A$2:$A$162&amp;F_Inputs!$B$2:$B$162, 0), MATCH(F_Inputs_Formatted!S$4, F_Inputs!$A$2:$BC$2, 0)),$O29),"-")</f>
        <v>0</v>
      </c>
      <c r="T29" s="57" cm="1">
        <f t="array" ref="T29">IFERROR(ROUND(INDEX(F_Inputs!$A$2:$BC$162, MATCH(F_Inputs_Formatted!$B29&amp;F_Inputs_Formatted!$H29, F_Inputs!$A$2:$A$162&amp;F_Inputs!$B$2:$B$162, 0), MATCH(F_Inputs_Formatted!T$4, F_Inputs!$A$2:$BC$2, 0)),$O29),"-")</f>
        <v>0</v>
      </c>
      <c r="U29" s="57" cm="1">
        <f t="array" ref="U29">IFERROR(ROUND(INDEX(F_Inputs!$A$2:$BC$162, MATCH(F_Inputs_Formatted!$B29&amp;F_Inputs_Formatted!$H29, F_Inputs!$A$2:$A$162&amp;F_Inputs!$B$2:$B$162, 0), MATCH(F_Inputs_Formatted!U$4, F_Inputs!$A$2:$BC$2, 0)),$O29),"-")</f>
        <v>0</v>
      </c>
      <c r="V29" s="57" cm="1">
        <f t="array" ref="V29">IFERROR(ROUND(INDEX(F_Inputs!$A$2:$BC$162, MATCH(F_Inputs_Formatted!$B29&amp;F_Inputs_Formatted!$H29, F_Inputs!$A$2:$A$162&amp;F_Inputs!$B$2:$B$162, 0), MATCH(F_Inputs_Formatted!V$4, F_Inputs!$A$2:$BC$2, 0)),$O29),"-")</f>
        <v>0</v>
      </c>
      <c r="W29" s="57" cm="1">
        <f t="array" ref="W29">IFERROR(ROUND(INDEX(F_Inputs!$A$2:$BC$162, MATCH(F_Inputs_Formatted!$B29&amp;F_Inputs_Formatted!$H29, F_Inputs!$A$2:$A$162&amp;F_Inputs!$B$2:$B$162, 0), MATCH(F_Inputs_Formatted!W$4, F_Inputs!$A$2:$BC$2, 0)),$O29),"-")</f>
        <v>1</v>
      </c>
      <c r="X29" s="57" cm="1">
        <f t="array" ref="X29">IFERROR(ROUND(INDEX(F_Inputs!$A$2:$BC$162, MATCH(F_Inputs_Formatted!$B29&amp;F_Inputs_Formatted!$H29, F_Inputs!$A$2:$A$162&amp;F_Inputs!$B$2:$B$162, 0), MATCH(F_Inputs_Formatted!X$4, F_Inputs!$A$2:$BC$2, 0)),$O29),"-")</f>
        <v>0</v>
      </c>
      <c r="Y29" s="57" cm="1">
        <f t="array" ref="Y29">IFERROR(ROUND(INDEX(F_Inputs!$A$2:$BC$162, MATCH(F_Inputs_Formatted!$B29&amp;F_Inputs_Formatted!$H29, F_Inputs!$A$2:$A$162&amp;F_Inputs!$B$2:$B$162, 0), MATCH(F_Inputs_Formatted!Y$4, F_Inputs!$A$2:$BC$2, 0)),$O29),"-")</f>
        <v>0</v>
      </c>
      <c r="Z29" s="57" cm="1">
        <f t="array" ref="Z29">IFERROR(ROUND(INDEX(F_Inputs!$A$2:$BC$162, MATCH(F_Inputs_Formatted!$B29&amp;F_Inputs_Formatted!$H29, F_Inputs!$A$2:$A$162&amp;F_Inputs!$B$2:$B$162, 0), MATCH(F_Inputs_Formatted!Z$4, F_Inputs!$A$2:$BC$2, 0)),$O29),"-")</f>
        <v>1</v>
      </c>
      <c r="AA29" s="57" cm="1">
        <f t="array" ref="AA29">IFERROR(ROUND(INDEX(F_Inputs!$A$2:$BC$162, MATCH(F_Inputs_Formatted!$B29&amp;F_Inputs_Formatted!$H29, F_Inputs!$A$2:$A$162&amp;F_Inputs!$B$2:$B$162, 0), MATCH(F_Inputs_Formatted!AA$4, F_Inputs!$A$2:$BC$2, 0)),$O29),"-")</f>
        <v>0</v>
      </c>
      <c r="AB29" s="57" cm="1">
        <f t="array" ref="AB29">IFERROR(ROUND(INDEX(F_Inputs!$A$2:$BC$162, MATCH(F_Inputs_Formatted!$B29&amp;F_Inputs_Formatted!$H29, F_Inputs!$A$2:$A$162&amp;F_Inputs!$B$2:$B$162, 0), MATCH(F_Inputs_Formatted!AB$4, F_Inputs!$A$2:$BC$2, 0)),$O29),"-")</f>
        <v>1</v>
      </c>
      <c r="AC29" s="57" cm="1">
        <f t="array" ref="AC29">IFERROR(ROUND(INDEX(F_Inputs!$A$2:$BC$162, MATCH(F_Inputs_Formatted!$B29&amp;F_Inputs_Formatted!$H29, F_Inputs!$A$2:$A$162&amp;F_Inputs!$B$2:$B$162, 0), MATCH(F_Inputs_Formatted!AC$4, F_Inputs!$A$2:$BC$2, 0)),$O29),"-")</f>
        <v>0</v>
      </c>
      <c r="AD29" s="57" cm="1">
        <f t="array" ref="AD29">IFERROR(ROUND(INDEX(F_Inputs!$A$2:$BC$162, MATCH(F_Inputs_Formatted!$B29&amp;F_Inputs_Formatted!$H29, F_Inputs!$A$2:$A$162&amp;F_Inputs!$B$2:$B$162, 0), MATCH(F_Inputs_Formatted!AD$4, F_Inputs!$A$2:$BC$2, 0)),$O29),"-")</f>
        <v>0</v>
      </c>
      <c r="AE29" s="57" cm="1">
        <f t="array" ref="AE29">IFERROR(ROUND(INDEX(F_Inputs!$A$2:$BC$162, MATCH(F_Inputs_Formatted!$B29&amp;F_Inputs_Formatted!$H29, F_Inputs!$A$2:$A$162&amp;F_Inputs!$B$2:$B$162, 0), MATCH(F_Inputs_Formatted!AE$4, F_Inputs!$A$2:$BC$2, 0)),$O29),"-")</f>
        <v>0</v>
      </c>
      <c r="AF29" s="57" cm="1">
        <f t="array" ref="AF29">IFERROR(ROUND(INDEX(F_Inputs!$A$2:$BC$162, MATCH(F_Inputs_Formatted!$B29&amp;F_Inputs_Formatted!$H29, F_Inputs!$A$2:$A$162&amp;F_Inputs!$B$2:$B$162, 0), MATCH(F_Inputs_Formatted!AF$4, F_Inputs!$A$2:$BC$2, 0)),$O29),"-")</f>
        <v>0</v>
      </c>
      <c r="AG29" s="57" cm="1">
        <f t="array" ref="AG29">IFERROR(ROUND(INDEX(F_Inputs!$A$2:$BC$162, MATCH(F_Inputs_Formatted!$B29&amp;F_Inputs_Formatted!$H29, F_Inputs!$A$2:$A$162&amp;F_Inputs!$B$2:$B$162, 0), MATCH(F_Inputs_Formatted!AG$4, F_Inputs!$A$2:$BC$2, 0)),$O29),"-")</f>
        <v>0</v>
      </c>
      <c r="AH29" s="57" cm="1">
        <f t="array" ref="AH29">IFERROR(ROUND(INDEX(F_Inputs!$A$2:$BC$162, MATCH(F_Inputs_Formatted!$B29&amp;F_Inputs_Formatted!$H29, F_Inputs!$A$2:$A$162&amp;F_Inputs!$B$2:$B$162, 0), MATCH(F_Inputs_Formatted!AH$4, F_Inputs!$A$2:$BC$2, 0)),$O29),"-")</f>
        <v>0</v>
      </c>
      <c r="AI29" s="57" cm="1">
        <f t="array" ref="AI29">IFERROR(ROUND(INDEX(F_Inputs!$A$2:$BC$162, MATCH(F_Inputs_Formatted!$B29&amp;F_Inputs_Formatted!$H29, F_Inputs!$A$2:$A$162&amp;F_Inputs!$B$2:$B$162, 0), MATCH(F_Inputs_Formatted!AI$4, F_Inputs!$A$2:$BC$2, 0)),$O29),"-")</f>
        <v>0</v>
      </c>
      <c r="AJ29" s="57" cm="1">
        <f t="array" ref="AJ29">IFERROR(ROUND(INDEX(F_Inputs!$A$2:$BC$162, MATCH(F_Inputs_Formatted!$B29&amp;F_Inputs_Formatted!$H29, F_Inputs!$A$2:$A$162&amp;F_Inputs!$B$2:$B$162, 0), MATCH(F_Inputs_Formatted!AJ$4, F_Inputs!$A$2:$BC$2, 0)),$O29),"-")</f>
        <v>0</v>
      </c>
      <c r="AK29" s="57" cm="1">
        <f t="array" ref="AK29">IFERROR(ROUND(INDEX(F_Inputs!$A$2:$BC$162, MATCH(F_Inputs_Formatted!$B29&amp;F_Inputs_Formatted!$H29, F_Inputs!$A$2:$A$162&amp;F_Inputs!$B$2:$B$162, 0), MATCH(F_Inputs_Formatted!AK$4, F_Inputs!$A$2:$BC$2, 0)),$O29),"-")</f>
        <v>0</v>
      </c>
      <c r="AL29" s="57" cm="1">
        <f t="array" ref="AL29">IFERROR(ROUND(INDEX(F_Inputs!$A$2:$BC$162, MATCH(F_Inputs_Formatted!$B29&amp;F_Inputs_Formatted!$H29, F_Inputs!$A$2:$A$162&amp;F_Inputs!$B$2:$B$162, 0), MATCH(F_Inputs_Formatted!AL$4, F_Inputs!$A$2:$BC$2, 0)),$O29),"-")</f>
        <v>0</v>
      </c>
      <c r="AM29" s="57" cm="1">
        <f t="array" ref="AM29">IFERROR(ROUND(INDEX(F_Inputs!$A$2:$BC$162, MATCH(F_Inputs_Formatted!$B29&amp;F_Inputs_Formatted!$H29, F_Inputs!$A$2:$A$162&amp;F_Inputs!$B$2:$B$162, 0), MATCH(F_Inputs_Formatted!AM$4, F_Inputs!$A$2:$BC$2, 0)),$O29),"-")</f>
        <v>0</v>
      </c>
    </row>
    <row r="30" spans="1:39" s="5" customFormat="1" ht="20.25" customHeight="1">
      <c r="A30" s="1"/>
      <c r="B30" s="19" t="s">
        <v>119</v>
      </c>
      <c r="C30" s="19" t="str">
        <f>_xlfn.XLOOKUP($B30,FD_Lists!$B$4:$B$25,FD_Lists!C$4:C$25)</f>
        <v>Wessex Water</v>
      </c>
      <c r="D30" s="19" t="str">
        <f>_xlfn.XLOOKUP($B30,FD_Lists!$B$4:$B$25,FD_Lists!D$4:D$25)</f>
        <v>England</v>
      </c>
      <c r="E30" s="19" t="str">
        <f>_xlfn.XLOOKUP($B30,FD_Lists!$B$4:$B$25,FD_Lists!E$4:E$25)</f>
        <v>Company</v>
      </c>
      <c r="F30" s="19" t="str">
        <f>_xlfn.XLOOKUP($B30,FD_Lists!$B$4:$B$25,FD_Lists!F$4:F$25)</f>
        <v>WaSC</v>
      </c>
      <c r="G30" s="56" t="s">
        <v>127</v>
      </c>
      <c r="H30" s="55" t="s">
        <v>85</v>
      </c>
      <c r="I30" s="55" t="str">
        <f t="shared" si="0"/>
        <v>WSXOUT5_05_B_PR24</v>
      </c>
      <c r="J30" s="55" t="s">
        <v>137</v>
      </c>
      <c r="K30" s="55" t="s">
        <v>138</v>
      </c>
      <c r="L30" s="55" t="s">
        <v>139</v>
      </c>
      <c r="M30" s="55" t="s">
        <v>148</v>
      </c>
      <c r="N30" s="55" t="s">
        <v>83</v>
      </c>
      <c r="O30" s="55">
        <v>0</v>
      </c>
      <c r="P30" s="57" cm="1">
        <f t="array" ref="P30">IFERROR(ROUND(INDEX(F_Inputs!$A$2:$BC$162, MATCH(F_Inputs_Formatted!$B30&amp;F_Inputs_Formatted!$H30, F_Inputs!$A$2:$A$162&amp;F_Inputs!$B$2:$B$162, 0), MATCH(F_Inputs_Formatted!P$4, F_Inputs!$A$2:$BC$2, 0)),$O30),"-")</f>
        <v>0</v>
      </c>
      <c r="Q30" s="57" cm="1">
        <f t="array" ref="Q30">IFERROR(ROUND(INDEX(F_Inputs!$A$2:$BC$162, MATCH(F_Inputs_Formatted!$B30&amp;F_Inputs_Formatted!$H30, F_Inputs!$A$2:$A$162&amp;F_Inputs!$B$2:$B$162, 0), MATCH(F_Inputs_Formatted!Q$4, F_Inputs!$A$2:$BC$2, 0)),$O30),"-")</f>
        <v>0</v>
      </c>
      <c r="R30" s="57" cm="1">
        <f t="array" ref="R30">IFERROR(ROUND(INDEX(F_Inputs!$A$2:$BC$162, MATCH(F_Inputs_Formatted!$B30&amp;F_Inputs_Formatted!$H30, F_Inputs!$A$2:$A$162&amp;F_Inputs!$B$2:$B$162, 0), MATCH(F_Inputs_Formatted!R$4, F_Inputs!$A$2:$BC$2, 0)),$O30),"-")</f>
        <v>1</v>
      </c>
      <c r="S30" s="57" cm="1">
        <f t="array" ref="S30">IFERROR(ROUND(INDEX(F_Inputs!$A$2:$BC$162, MATCH(F_Inputs_Formatted!$B30&amp;F_Inputs_Formatted!$H30, F_Inputs!$A$2:$A$162&amp;F_Inputs!$B$2:$B$162, 0), MATCH(F_Inputs_Formatted!S$4, F_Inputs!$A$2:$BC$2, 0)),$O30),"-")</f>
        <v>0</v>
      </c>
      <c r="T30" s="57" cm="1">
        <f t="array" ref="T30">IFERROR(ROUND(INDEX(F_Inputs!$A$2:$BC$162, MATCH(F_Inputs_Formatted!$B30&amp;F_Inputs_Formatted!$H30, F_Inputs!$A$2:$A$162&amp;F_Inputs!$B$2:$B$162, 0), MATCH(F_Inputs_Formatted!T$4, F_Inputs!$A$2:$BC$2, 0)),$O30),"-")</f>
        <v>0</v>
      </c>
      <c r="U30" s="57" cm="1">
        <f t="array" ref="U30">IFERROR(ROUND(INDEX(F_Inputs!$A$2:$BC$162, MATCH(F_Inputs_Formatted!$B30&amp;F_Inputs_Formatted!$H30, F_Inputs!$A$2:$A$162&amp;F_Inputs!$B$2:$B$162, 0), MATCH(F_Inputs_Formatted!U$4, F_Inputs!$A$2:$BC$2, 0)),$O30),"-")</f>
        <v>0</v>
      </c>
      <c r="V30" s="57" cm="1">
        <f t="array" ref="V30">IFERROR(ROUND(INDEX(F_Inputs!$A$2:$BC$162, MATCH(F_Inputs_Formatted!$B30&amp;F_Inputs_Formatted!$H30, F_Inputs!$A$2:$A$162&amp;F_Inputs!$B$2:$B$162, 0), MATCH(F_Inputs_Formatted!V$4, F_Inputs!$A$2:$BC$2, 0)),$O30),"-")</f>
        <v>1</v>
      </c>
      <c r="W30" s="57" cm="1">
        <f t="array" ref="W30">IFERROR(ROUND(INDEX(F_Inputs!$A$2:$BC$162, MATCH(F_Inputs_Formatted!$B30&amp;F_Inputs_Formatted!$H30, F_Inputs!$A$2:$A$162&amp;F_Inputs!$B$2:$B$162, 0), MATCH(F_Inputs_Formatted!W$4, F_Inputs!$A$2:$BC$2, 0)),$O30),"-")</f>
        <v>2</v>
      </c>
      <c r="X30" s="57" cm="1">
        <f t="array" ref="X30">IFERROR(ROUND(INDEX(F_Inputs!$A$2:$BC$162, MATCH(F_Inputs_Formatted!$B30&amp;F_Inputs_Formatted!$H30, F_Inputs!$A$2:$A$162&amp;F_Inputs!$B$2:$B$162, 0), MATCH(F_Inputs_Formatted!X$4, F_Inputs!$A$2:$BC$2, 0)),$O30),"-")</f>
        <v>1</v>
      </c>
      <c r="Y30" s="57" cm="1">
        <f t="array" ref="Y30">IFERROR(ROUND(INDEX(F_Inputs!$A$2:$BC$162, MATCH(F_Inputs_Formatted!$B30&amp;F_Inputs_Formatted!$H30, F_Inputs!$A$2:$A$162&amp;F_Inputs!$B$2:$B$162, 0), MATCH(F_Inputs_Formatted!Y$4, F_Inputs!$A$2:$BC$2, 0)),$O30),"-")</f>
        <v>0</v>
      </c>
      <c r="Z30" s="57" cm="1">
        <f t="array" ref="Z30">IFERROR(ROUND(INDEX(F_Inputs!$A$2:$BC$162, MATCH(F_Inputs_Formatted!$B30&amp;F_Inputs_Formatted!$H30, F_Inputs!$A$2:$A$162&amp;F_Inputs!$B$2:$B$162, 0), MATCH(F_Inputs_Formatted!Z$4, F_Inputs!$A$2:$BC$2, 0)),$O30),"-")</f>
        <v>1</v>
      </c>
      <c r="AA30" s="57" cm="1">
        <f t="array" ref="AA30">IFERROR(ROUND(INDEX(F_Inputs!$A$2:$BC$162, MATCH(F_Inputs_Formatted!$B30&amp;F_Inputs_Formatted!$H30, F_Inputs!$A$2:$A$162&amp;F_Inputs!$B$2:$B$162, 0), MATCH(F_Inputs_Formatted!AA$4, F_Inputs!$A$2:$BC$2, 0)),$O30),"-")</f>
        <v>1</v>
      </c>
      <c r="AB30" s="57" cm="1">
        <f t="array" ref="AB30">IFERROR(ROUND(INDEX(F_Inputs!$A$2:$BC$162, MATCH(F_Inputs_Formatted!$B30&amp;F_Inputs_Formatted!$H30, F_Inputs!$A$2:$A$162&amp;F_Inputs!$B$2:$B$162, 0), MATCH(F_Inputs_Formatted!AB$4, F_Inputs!$A$2:$BC$2, 0)),$O30),"-")</f>
        <v>0</v>
      </c>
      <c r="AC30" s="57" cm="1">
        <f t="array" ref="AC30">IFERROR(ROUND(INDEX(F_Inputs!$A$2:$BC$162, MATCH(F_Inputs_Formatted!$B30&amp;F_Inputs_Formatted!$H30, F_Inputs!$A$2:$A$162&amp;F_Inputs!$B$2:$B$162, 0), MATCH(F_Inputs_Formatted!AC$4, F_Inputs!$A$2:$BC$2, 0)),$O30),"-")</f>
        <v>1</v>
      </c>
      <c r="AD30" s="57" cm="1">
        <f t="array" ref="AD30">IFERROR(ROUND(INDEX(F_Inputs!$A$2:$BC$162, MATCH(F_Inputs_Formatted!$B30&amp;F_Inputs_Formatted!$H30, F_Inputs!$A$2:$A$162&amp;F_Inputs!$B$2:$B$162, 0), MATCH(F_Inputs_Formatted!AD$4, F_Inputs!$A$2:$BC$2, 0)),$O30),"-")</f>
        <v>0</v>
      </c>
      <c r="AE30" s="57" cm="1">
        <f t="array" ref="AE30">IFERROR(ROUND(INDEX(F_Inputs!$A$2:$BC$162, MATCH(F_Inputs_Formatted!$B30&amp;F_Inputs_Formatted!$H30, F_Inputs!$A$2:$A$162&amp;F_Inputs!$B$2:$B$162, 0), MATCH(F_Inputs_Formatted!AE$4, F_Inputs!$A$2:$BC$2, 0)),$O30),"-")</f>
        <v>0</v>
      </c>
      <c r="AF30" s="57" cm="1">
        <f t="array" ref="AF30">IFERROR(ROUND(INDEX(F_Inputs!$A$2:$BC$162, MATCH(F_Inputs_Formatted!$B30&amp;F_Inputs_Formatted!$H30, F_Inputs!$A$2:$A$162&amp;F_Inputs!$B$2:$B$162, 0), MATCH(F_Inputs_Formatted!AF$4, F_Inputs!$A$2:$BC$2, 0)),$O30),"-")</f>
        <v>0</v>
      </c>
      <c r="AG30" s="57" cm="1">
        <f t="array" ref="AG30">IFERROR(ROUND(INDEX(F_Inputs!$A$2:$BC$162, MATCH(F_Inputs_Formatted!$B30&amp;F_Inputs_Formatted!$H30, F_Inputs!$A$2:$A$162&amp;F_Inputs!$B$2:$B$162, 0), MATCH(F_Inputs_Formatted!AG$4, F_Inputs!$A$2:$BC$2, 0)),$O30),"-")</f>
        <v>0</v>
      </c>
      <c r="AH30" s="57" cm="1">
        <f t="array" ref="AH30">IFERROR(ROUND(INDEX(F_Inputs!$A$2:$BC$162, MATCH(F_Inputs_Formatted!$B30&amp;F_Inputs_Formatted!$H30, F_Inputs!$A$2:$A$162&amp;F_Inputs!$B$2:$B$162, 0), MATCH(F_Inputs_Formatted!AH$4, F_Inputs!$A$2:$BC$2, 0)),$O30),"-")</f>
        <v>0</v>
      </c>
      <c r="AI30" s="57" cm="1">
        <f t="array" ref="AI30">IFERROR(ROUND(INDEX(F_Inputs!$A$2:$BC$162, MATCH(F_Inputs_Formatted!$B30&amp;F_Inputs_Formatted!$H30, F_Inputs!$A$2:$A$162&amp;F_Inputs!$B$2:$B$162, 0), MATCH(F_Inputs_Formatted!AI$4, F_Inputs!$A$2:$BC$2, 0)),$O30),"-")</f>
        <v>0</v>
      </c>
      <c r="AJ30" s="57" cm="1">
        <f t="array" ref="AJ30">IFERROR(ROUND(INDEX(F_Inputs!$A$2:$BC$162, MATCH(F_Inputs_Formatted!$B30&amp;F_Inputs_Formatted!$H30, F_Inputs!$A$2:$A$162&amp;F_Inputs!$B$2:$B$162, 0), MATCH(F_Inputs_Formatted!AJ$4, F_Inputs!$A$2:$BC$2, 0)),$O30),"-")</f>
        <v>0</v>
      </c>
      <c r="AK30" s="57" cm="1">
        <f t="array" ref="AK30">IFERROR(ROUND(INDEX(F_Inputs!$A$2:$BC$162, MATCH(F_Inputs_Formatted!$B30&amp;F_Inputs_Formatted!$H30, F_Inputs!$A$2:$A$162&amp;F_Inputs!$B$2:$B$162, 0), MATCH(F_Inputs_Formatted!AK$4, F_Inputs!$A$2:$BC$2, 0)),$O30),"-")</f>
        <v>0</v>
      </c>
      <c r="AL30" s="57" cm="1">
        <f t="array" ref="AL30">IFERROR(ROUND(INDEX(F_Inputs!$A$2:$BC$162, MATCH(F_Inputs_Formatted!$B30&amp;F_Inputs_Formatted!$H30, F_Inputs!$A$2:$A$162&amp;F_Inputs!$B$2:$B$162, 0), MATCH(F_Inputs_Formatted!AL$4, F_Inputs!$A$2:$BC$2, 0)),$O30),"-")</f>
        <v>0</v>
      </c>
      <c r="AM30" s="57" cm="1">
        <f t="array" ref="AM30">IFERROR(ROUND(INDEX(F_Inputs!$A$2:$BC$162, MATCH(F_Inputs_Formatted!$B30&amp;F_Inputs_Formatted!$H30, F_Inputs!$A$2:$A$162&amp;F_Inputs!$B$2:$B$162, 0), MATCH(F_Inputs_Formatted!AM$4, F_Inputs!$A$2:$BC$2, 0)),$O30),"-")</f>
        <v>0</v>
      </c>
    </row>
    <row r="31" spans="1:39" s="5" customFormat="1" ht="20.25" customHeight="1">
      <c r="A31" s="1"/>
      <c r="B31" s="19" t="s">
        <v>120</v>
      </c>
      <c r="C31" s="19" t="str">
        <f>_xlfn.XLOOKUP($B31,FD_Lists!$B$4:$B$25,FD_Lists!C$4:C$25)</f>
        <v>Yorkshire Water</v>
      </c>
      <c r="D31" s="19" t="str">
        <f>_xlfn.XLOOKUP($B31,FD_Lists!$B$4:$B$25,FD_Lists!D$4:D$25)</f>
        <v>England</v>
      </c>
      <c r="E31" s="19" t="str">
        <f>_xlfn.XLOOKUP($B31,FD_Lists!$B$4:$B$25,FD_Lists!E$4:E$25)</f>
        <v>Company</v>
      </c>
      <c r="F31" s="19" t="str">
        <f>_xlfn.XLOOKUP($B31,FD_Lists!$B$4:$B$25,FD_Lists!F$4:F$25)</f>
        <v>WaSC</v>
      </c>
      <c r="G31" s="56" t="s">
        <v>127</v>
      </c>
      <c r="H31" s="55" t="s">
        <v>85</v>
      </c>
      <c r="I31" s="55" t="str">
        <f t="shared" si="0"/>
        <v>YKYOUT5_05_B_PR24</v>
      </c>
      <c r="J31" s="55" t="s">
        <v>137</v>
      </c>
      <c r="K31" s="55" t="s">
        <v>138</v>
      </c>
      <c r="L31" s="55" t="s">
        <v>139</v>
      </c>
      <c r="M31" s="55" t="s">
        <v>148</v>
      </c>
      <c r="N31" s="55" t="s">
        <v>83</v>
      </c>
      <c r="O31" s="55">
        <v>0</v>
      </c>
      <c r="P31" s="57" cm="1">
        <f t="array" ref="P31">IFERROR(ROUND(INDEX(F_Inputs!$A$2:$BC$162, MATCH(F_Inputs_Formatted!$B31&amp;F_Inputs_Formatted!$H31, F_Inputs!$A$2:$A$162&amp;F_Inputs!$B$2:$B$162, 0), MATCH(F_Inputs_Formatted!P$4, F_Inputs!$A$2:$BC$2, 0)),$O31),"-")</f>
        <v>0</v>
      </c>
      <c r="Q31" s="57" cm="1">
        <f t="array" ref="Q31">IFERROR(ROUND(INDEX(F_Inputs!$A$2:$BC$162, MATCH(F_Inputs_Formatted!$B31&amp;F_Inputs_Formatted!$H31, F_Inputs!$A$2:$A$162&amp;F_Inputs!$B$2:$B$162, 0), MATCH(F_Inputs_Formatted!Q$4, F_Inputs!$A$2:$BC$2, 0)),$O31),"-")</f>
        <v>0</v>
      </c>
      <c r="R31" s="57" cm="1">
        <f t="array" ref="R31">IFERROR(ROUND(INDEX(F_Inputs!$A$2:$BC$162, MATCH(F_Inputs_Formatted!$B31&amp;F_Inputs_Formatted!$H31, F_Inputs!$A$2:$A$162&amp;F_Inputs!$B$2:$B$162, 0), MATCH(F_Inputs_Formatted!R$4, F_Inputs!$A$2:$BC$2, 0)),$O31),"-")</f>
        <v>3</v>
      </c>
      <c r="S31" s="57" cm="1">
        <f t="array" ref="S31">IFERROR(ROUND(INDEX(F_Inputs!$A$2:$BC$162, MATCH(F_Inputs_Formatted!$B31&amp;F_Inputs_Formatted!$H31, F_Inputs!$A$2:$A$162&amp;F_Inputs!$B$2:$B$162, 0), MATCH(F_Inputs_Formatted!S$4, F_Inputs!$A$2:$BC$2, 0)),$O31),"-")</f>
        <v>0</v>
      </c>
      <c r="T31" s="57" cm="1">
        <f t="array" ref="T31">IFERROR(ROUND(INDEX(F_Inputs!$A$2:$BC$162, MATCH(F_Inputs_Formatted!$B31&amp;F_Inputs_Formatted!$H31, F_Inputs!$A$2:$A$162&amp;F_Inputs!$B$2:$B$162, 0), MATCH(F_Inputs_Formatted!T$4, F_Inputs!$A$2:$BC$2, 0)),$O31),"-")</f>
        <v>0</v>
      </c>
      <c r="U31" s="57" cm="1">
        <f t="array" ref="U31">IFERROR(ROUND(INDEX(F_Inputs!$A$2:$BC$162, MATCH(F_Inputs_Formatted!$B31&amp;F_Inputs_Formatted!$H31, F_Inputs!$A$2:$A$162&amp;F_Inputs!$B$2:$B$162, 0), MATCH(F_Inputs_Formatted!U$4, F_Inputs!$A$2:$BC$2, 0)),$O31),"-")</f>
        <v>1</v>
      </c>
      <c r="V31" s="57" cm="1">
        <f t="array" ref="V31">IFERROR(ROUND(INDEX(F_Inputs!$A$2:$BC$162, MATCH(F_Inputs_Formatted!$B31&amp;F_Inputs_Formatted!$H31, F_Inputs!$A$2:$A$162&amp;F_Inputs!$B$2:$B$162, 0), MATCH(F_Inputs_Formatted!V$4, F_Inputs!$A$2:$BC$2, 0)),$O31),"-")</f>
        <v>1</v>
      </c>
      <c r="W31" s="57" cm="1">
        <f t="array" ref="W31">IFERROR(ROUND(INDEX(F_Inputs!$A$2:$BC$162, MATCH(F_Inputs_Formatted!$B31&amp;F_Inputs_Formatted!$H31, F_Inputs!$A$2:$A$162&amp;F_Inputs!$B$2:$B$162, 0), MATCH(F_Inputs_Formatted!W$4, F_Inputs!$A$2:$BC$2, 0)),$O31),"-")</f>
        <v>3</v>
      </c>
      <c r="X31" s="57" cm="1">
        <f t="array" ref="X31">IFERROR(ROUND(INDEX(F_Inputs!$A$2:$BC$162, MATCH(F_Inputs_Formatted!$B31&amp;F_Inputs_Formatted!$H31, F_Inputs!$A$2:$A$162&amp;F_Inputs!$B$2:$B$162, 0), MATCH(F_Inputs_Formatted!X$4, F_Inputs!$A$2:$BC$2, 0)),$O31),"-")</f>
        <v>0</v>
      </c>
      <c r="Y31" s="57" cm="1">
        <f t="array" ref="Y31">IFERROR(ROUND(INDEX(F_Inputs!$A$2:$BC$162, MATCH(F_Inputs_Formatted!$B31&amp;F_Inputs_Formatted!$H31, F_Inputs!$A$2:$A$162&amp;F_Inputs!$B$2:$B$162, 0), MATCH(F_Inputs_Formatted!Y$4, F_Inputs!$A$2:$BC$2, 0)),$O31),"-")</f>
        <v>0</v>
      </c>
      <c r="Z31" s="57" cm="1">
        <f t="array" ref="Z31">IFERROR(ROUND(INDEX(F_Inputs!$A$2:$BC$162, MATCH(F_Inputs_Formatted!$B31&amp;F_Inputs_Formatted!$H31, F_Inputs!$A$2:$A$162&amp;F_Inputs!$B$2:$B$162, 0), MATCH(F_Inputs_Formatted!Z$4, F_Inputs!$A$2:$BC$2, 0)),$O31),"-")</f>
        <v>0</v>
      </c>
      <c r="AA31" s="57" cm="1">
        <f t="array" ref="AA31">IFERROR(ROUND(INDEX(F_Inputs!$A$2:$BC$162, MATCH(F_Inputs_Formatted!$B31&amp;F_Inputs_Formatted!$H31, F_Inputs!$A$2:$A$162&amp;F_Inputs!$B$2:$B$162, 0), MATCH(F_Inputs_Formatted!AA$4, F_Inputs!$A$2:$BC$2, 0)),$O31),"-")</f>
        <v>0</v>
      </c>
      <c r="AB31" s="57" cm="1">
        <f t="array" ref="AB31">IFERROR(ROUND(INDEX(F_Inputs!$A$2:$BC$162, MATCH(F_Inputs_Formatted!$B31&amp;F_Inputs_Formatted!$H31, F_Inputs!$A$2:$A$162&amp;F_Inputs!$B$2:$B$162, 0), MATCH(F_Inputs_Formatted!AB$4, F_Inputs!$A$2:$BC$2, 0)),$O31),"-")</f>
        <v>1</v>
      </c>
      <c r="AC31" s="57" cm="1">
        <f t="array" ref="AC31">IFERROR(ROUND(INDEX(F_Inputs!$A$2:$BC$162, MATCH(F_Inputs_Formatted!$B31&amp;F_Inputs_Formatted!$H31, F_Inputs!$A$2:$A$162&amp;F_Inputs!$B$2:$B$162, 0), MATCH(F_Inputs_Formatted!AC$4, F_Inputs!$A$2:$BC$2, 0)),$O31),"-")</f>
        <v>0</v>
      </c>
      <c r="AD31" s="57" cm="1">
        <f t="array" ref="AD31">IFERROR(ROUND(INDEX(F_Inputs!$A$2:$BC$162, MATCH(F_Inputs_Formatted!$B31&amp;F_Inputs_Formatted!$H31, F_Inputs!$A$2:$A$162&amp;F_Inputs!$B$2:$B$162, 0), MATCH(F_Inputs_Formatted!AD$4, F_Inputs!$A$2:$BC$2, 0)),$O31),"-")</f>
        <v>0</v>
      </c>
      <c r="AE31" s="57" cm="1">
        <f t="array" ref="AE31">IFERROR(ROUND(INDEX(F_Inputs!$A$2:$BC$162, MATCH(F_Inputs_Formatted!$B31&amp;F_Inputs_Formatted!$H31, F_Inputs!$A$2:$A$162&amp;F_Inputs!$B$2:$B$162, 0), MATCH(F_Inputs_Formatted!AE$4, F_Inputs!$A$2:$BC$2, 0)),$O31),"-")</f>
        <v>0</v>
      </c>
      <c r="AF31" s="57" cm="1">
        <f t="array" ref="AF31">IFERROR(ROUND(INDEX(F_Inputs!$A$2:$BC$162, MATCH(F_Inputs_Formatted!$B31&amp;F_Inputs_Formatted!$H31, F_Inputs!$A$2:$A$162&amp;F_Inputs!$B$2:$B$162, 0), MATCH(F_Inputs_Formatted!AF$4, F_Inputs!$A$2:$BC$2, 0)),$O31),"-")</f>
        <v>0</v>
      </c>
      <c r="AG31" s="57" cm="1">
        <f t="array" ref="AG31">IFERROR(ROUND(INDEX(F_Inputs!$A$2:$BC$162, MATCH(F_Inputs_Formatted!$B31&amp;F_Inputs_Formatted!$H31, F_Inputs!$A$2:$A$162&amp;F_Inputs!$B$2:$B$162, 0), MATCH(F_Inputs_Formatted!AG$4, F_Inputs!$A$2:$BC$2, 0)),$O31),"-")</f>
        <v>0</v>
      </c>
      <c r="AH31" s="57" cm="1">
        <f t="array" ref="AH31">IFERROR(ROUND(INDEX(F_Inputs!$A$2:$BC$162, MATCH(F_Inputs_Formatted!$B31&amp;F_Inputs_Formatted!$H31, F_Inputs!$A$2:$A$162&amp;F_Inputs!$B$2:$B$162, 0), MATCH(F_Inputs_Formatted!AH$4, F_Inputs!$A$2:$BC$2, 0)),$O31),"-")</f>
        <v>0</v>
      </c>
      <c r="AI31" s="57" cm="1">
        <f t="array" ref="AI31">IFERROR(ROUND(INDEX(F_Inputs!$A$2:$BC$162, MATCH(F_Inputs_Formatted!$B31&amp;F_Inputs_Formatted!$H31, F_Inputs!$A$2:$A$162&amp;F_Inputs!$B$2:$B$162, 0), MATCH(F_Inputs_Formatted!AI$4, F_Inputs!$A$2:$BC$2, 0)),$O31),"-")</f>
        <v>0</v>
      </c>
      <c r="AJ31" s="57" cm="1">
        <f t="array" ref="AJ31">IFERROR(ROUND(INDEX(F_Inputs!$A$2:$BC$162, MATCH(F_Inputs_Formatted!$B31&amp;F_Inputs_Formatted!$H31, F_Inputs!$A$2:$A$162&amp;F_Inputs!$B$2:$B$162, 0), MATCH(F_Inputs_Formatted!AJ$4, F_Inputs!$A$2:$BC$2, 0)),$O31),"-")</f>
        <v>0</v>
      </c>
      <c r="AK31" s="57" cm="1">
        <f t="array" ref="AK31">IFERROR(ROUND(INDEX(F_Inputs!$A$2:$BC$162, MATCH(F_Inputs_Formatted!$B31&amp;F_Inputs_Formatted!$H31, F_Inputs!$A$2:$A$162&amp;F_Inputs!$B$2:$B$162, 0), MATCH(F_Inputs_Formatted!AK$4, F_Inputs!$A$2:$BC$2, 0)),$O31),"-")</f>
        <v>0</v>
      </c>
      <c r="AL31" s="57" cm="1">
        <f t="array" ref="AL31">IFERROR(ROUND(INDEX(F_Inputs!$A$2:$BC$162, MATCH(F_Inputs_Formatted!$B31&amp;F_Inputs_Formatted!$H31, F_Inputs!$A$2:$A$162&amp;F_Inputs!$B$2:$B$162, 0), MATCH(F_Inputs_Formatted!AL$4, F_Inputs!$A$2:$BC$2, 0)),$O31),"-")</f>
        <v>0</v>
      </c>
      <c r="AM31" s="57" cm="1">
        <f t="array" ref="AM31">IFERROR(ROUND(INDEX(F_Inputs!$A$2:$BC$162, MATCH(F_Inputs_Formatted!$B31&amp;F_Inputs_Formatted!$H31, F_Inputs!$A$2:$A$162&amp;F_Inputs!$B$2:$B$162, 0), MATCH(F_Inputs_Formatted!AM$4, F_Inputs!$A$2:$BC$2, 0)),$O31),"-")</f>
        <v>0</v>
      </c>
    </row>
    <row r="32" spans="1:39" s="5" customFormat="1" ht="20.25" customHeight="1">
      <c r="A32" s="1"/>
      <c r="B32" s="19" t="s">
        <v>142</v>
      </c>
      <c r="C32" s="19" t="str">
        <f>_xlfn.XLOOKUP($B32,FD_Lists!$B$4:$B$25,FD_Lists!C$4:C$25)</f>
        <v>Affinity Water</v>
      </c>
      <c r="D32" s="19" t="str">
        <f>_xlfn.XLOOKUP($B32,FD_Lists!$B$4:$B$25,FD_Lists!D$4:D$25)</f>
        <v>England</v>
      </c>
      <c r="E32" s="19" t="str">
        <f>_xlfn.XLOOKUP($B32,FD_Lists!$B$4:$B$25,FD_Lists!E$4:E$25)</f>
        <v>Company</v>
      </c>
      <c r="F32" s="19" t="str">
        <f>_xlfn.XLOOKUP($B32,FD_Lists!$B$4:$B$25,FD_Lists!F$4:F$25)</f>
        <v>WoC</v>
      </c>
      <c r="G32" s="56" t="s">
        <v>127</v>
      </c>
      <c r="H32" s="55" t="s">
        <v>85</v>
      </c>
      <c r="I32" s="55" t="str">
        <f t="shared" si="0"/>
        <v>AFWOUT5_05_B_PR24</v>
      </c>
      <c r="J32" s="55" t="s">
        <v>137</v>
      </c>
      <c r="K32" s="55" t="s">
        <v>138</v>
      </c>
      <c r="L32" s="55" t="s">
        <v>139</v>
      </c>
      <c r="M32" s="55" t="s">
        <v>148</v>
      </c>
      <c r="N32" s="55" t="s">
        <v>83</v>
      </c>
      <c r="O32" s="55">
        <v>0</v>
      </c>
      <c r="P32" s="57" t="str" cm="1">
        <f t="array" ref="P32">IFERROR(ROUND(INDEX(F_Inputs!$A$2:$BC$162, MATCH(F_Inputs_Formatted!$B32&amp;F_Inputs_Formatted!$H32, F_Inputs!$A$2:$A$162&amp;F_Inputs!$B$2:$B$162, 0), MATCH(F_Inputs_Formatted!P$4, F_Inputs!$A$2:$BC$2, 0)),$O32),"-")</f>
        <v>-</v>
      </c>
      <c r="Q32" s="57" t="str" cm="1">
        <f t="array" ref="Q32">IFERROR(ROUND(INDEX(F_Inputs!$A$2:$BC$162, MATCH(F_Inputs_Formatted!$B32&amp;F_Inputs_Formatted!$H32, F_Inputs!$A$2:$A$162&amp;F_Inputs!$B$2:$B$162, 0), MATCH(F_Inputs_Formatted!Q$4, F_Inputs!$A$2:$BC$2, 0)),$O32),"-")</f>
        <v>-</v>
      </c>
      <c r="R32" s="57" t="str" cm="1">
        <f t="array" ref="R32">IFERROR(ROUND(INDEX(F_Inputs!$A$2:$BC$162, MATCH(F_Inputs_Formatted!$B32&amp;F_Inputs_Formatted!$H32, F_Inputs!$A$2:$A$162&amp;F_Inputs!$B$2:$B$162, 0), MATCH(F_Inputs_Formatted!R$4, F_Inputs!$A$2:$BC$2, 0)),$O32),"-")</f>
        <v>-</v>
      </c>
      <c r="S32" s="57" t="str" cm="1">
        <f t="array" ref="S32">IFERROR(ROUND(INDEX(F_Inputs!$A$2:$BC$162, MATCH(F_Inputs_Formatted!$B32&amp;F_Inputs_Formatted!$H32, F_Inputs!$A$2:$A$162&amp;F_Inputs!$B$2:$B$162, 0), MATCH(F_Inputs_Formatted!S$4, F_Inputs!$A$2:$BC$2, 0)),$O32),"-")</f>
        <v>-</v>
      </c>
      <c r="T32" s="57" t="str" cm="1">
        <f t="array" ref="T32">IFERROR(ROUND(INDEX(F_Inputs!$A$2:$BC$162, MATCH(F_Inputs_Formatted!$B32&amp;F_Inputs_Formatted!$H32, F_Inputs!$A$2:$A$162&amp;F_Inputs!$B$2:$B$162, 0), MATCH(F_Inputs_Formatted!T$4, F_Inputs!$A$2:$BC$2, 0)),$O32),"-")</f>
        <v>-</v>
      </c>
      <c r="U32" s="57" t="str" cm="1">
        <f t="array" ref="U32">IFERROR(ROUND(INDEX(F_Inputs!$A$2:$BC$162, MATCH(F_Inputs_Formatted!$B32&amp;F_Inputs_Formatted!$H32, F_Inputs!$A$2:$A$162&amp;F_Inputs!$B$2:$B$162, 0), MATCH(F_Inputs_Formatted!U$4, F_Inputs!$A$2:$BC$2, 0)),$O32),"-")</f>
        <v>-</v>
      </c>
      <c r="V32" s="57" t="str" cm="1">
        <f t="array" ref="V32">IFERROR(ROUND(INDEX(F_Inputs!$A$2:$BC$162, MATCH(F_Inputs_Formatted!$B32&amp;F_Inputs_Formatted!$H32, F_Inputs!$A$2:$A$162&amp;F_Inputs!$B$2:$B$162, 0), MATCH(F_Inputs_Formatted!V$4, F_Inputs!$A$2:$BC$2, 0)),$O32),"-")</f>
        <v>-</v>
      </c>
      <c r="W32" s="57" t="str" cm="1">
        <f t="array" ref="W32">IFERROR(ROUND(INDEX(F_Inputs!$A$2:$BC$162, MATCH(F_Inputs_Formatted!$B32&amp;F_Inputs_Formatted!$H32, F_Inputs!$A$2:$A$162&amp;F_Inputs!$B$2:$B$162, 0), MATCH(F_Inputs_Formatted!W$4, F_Inputs!$A$2:$BC$2, 0)),$O32),"-")</f>
        <v>-</v>
      </c>
      <c r="X32" s="57" t="str" cm="1">
        <f t="array" ref="X32">IFERROR(ROUND(INDEX(F_Inputs!$A$2:$BC$162, MATCH(F_Inputs_Formatted!$B32&amp;F_Inputs_Formatted!$H32, F_Inputs!$A$2:$A$162&amp;F_Inputs!$B$2:$B$162, 0), MATCH(F_Inputs_Formatted!X$4, F_Inputs!$A$2:$BC$2, 0)),$O32),"-")</f>
        <v>-</v>
      </c>
      <c r="Y32" s="57" t="str" cm="1">
        <f t="array" ref="Y32">IFERROR(ROUND(INDEX(F_Inputs!$A$2:$BC$162, MATCH(F_Inputs_Formatted!$B32&amp;F_Inputs_Formatted!$H32, F_Inputs!$A$2:$A$162&amp;F_Inputs!$B$2:$B$162, 0), MATCH(F_Inputs_Formatted!Y$4, F_Inputs!$A$2:$BC$2, 0)),$O32),"-")</f>
        <v>-</v>
      </c>
      <c r="Z32" s="57" t="str" cm="1">
        <f t="array" ref="Z32">IFERROR(ROUND(INDEX(F_Inputs!$A$2:$BC$162, MATCH(F_Inputs_Formatted!$B32&amp;F_Inputs_Formatted!$H32, F_Inputs!$A$2:$A$162&amp;F_Inputs!$B$2:$B$162, 0), MATCH(F_Inputs_Formatted!Z$4, F_Inputs!$A$2:$BC$2, 0)),$O32),"-")</f>
        <v>-</v>
      </c>
      <c r="AA32" s="57" t="str" cm="1">
        <f t="array" ref="AA32">IFERROR(ROUND(INDEX(F_Inputs!$A$2:$BC$162, MATCH(F_Inputs_Formatted!$B32&amp;F_Inputs_Formatted!$H32, F_Inputs!$A$2:$A$162&amp;F_Inputs!$B$2:$B$162, 0), MATCH(F_Inputs_Formatted!AA$4, F_Inputs!$A$2:$BC$2, 0)),$O32),"-")</f>
        <v>-</v>
      </c>
      <c r="AB32" s="57" t="str" cm="1">
        <f t="array" ref="AB32">IFERROR(ROUND(INDEX(F_Inputs!$A$2:$BC$162, MATCH(F_Inputs_Formatted!$B32&amp;F_Inputs_Formatted!$H32, F_Inputs!$A$2:$A$162&amp;F_Inputs!$B$2:$B$162, 0), MATCH(F_Inputs_Formatted!AB$4, F_Inputs!$A$2:$BC$2, 0)),$O32),"-")</f>
        <v>-</v>
      </c>
      <c r="AC32" s="57" t="str" cm="1">
        <f t="array" ref="AC32">IFERROR(ROUND(INDEX(F_Inputs!$A$2:$BC$162, MATCH(F_Inputs_Formatted!$B32&amp;F_Inputs_Formatted!$H32, F_Inputs!$A$2:$A$162&amp;F_Inputs!$B$2:$B$162, 0), MATCH(F_Inputs_Formatted!AC$4, F_Inputs!$A$2:$BC$2, 0)),$O32),"-")</f>
        <v>-</v>
      </c>
      <c r="AD32" s="57" t="str" cm="1">
        <f t="array" ref="AD32">IFERROR(ROUND(INDEX(F_Inputs!$A$2:$BC$162, MATCH(F_Inputs_Formatted!$B32&amp;F_Inputs_Formatted!$H32, F_Inputs!$A$2:$A$162&amp;F_Inputs!$B$2:$B$162, 0), MATCH(F_Inputs_Formatted!AD$4, F_Inputs!$A$2:$BC$2, 0)),$O32),"-")</f>
        <v>-</v>
      </c>
      <c r="AE32" s="57" t="str" cm="1">
        <f t="array" ref="AE32">IFERROR(ROUND(INDEX(F_Inputs!$A$2:$BC$162, MATCH(F_Inputs_Formatted!$B32&amp;F_Inputs_Formatted!$H32, F_Inputs!$A$2:$A$162&amp;F_Inputs!$B$2:$B$162, 0), MATCH(F_Inputs_Formatted!AE$4, F_Inputs!$A$2:$BC$2, 0)),$O32),"-")</f>
        <v>-</v>
      </c>
      <c r="AF32" s="57" t="str" cm="1">
        <f t="array" ref="AF32">IFERROR(ROUND(INDEX(F_Inputs!$A$2:$BC$162, MATCH(F_Inputs_Formatted!$B32&amp;F_Inputs_Formatted!$H32, F_Inputs!$A$2:$A$162&amp;F_Inputs!$B$2:$B$162, 0), MATCH(F_Inputs_Formatted!AF$4, F_Inputs!$A$2:$BC$2, 0)),$O32),"-")</f>
        <v>-</v>
      </c>
      <c r="AG32" s="57" t="str" cm="1">
        <f t="array" ref="AG32">IFERROR(ROUND(INDEX(F_Inputs!$A$2:$BC$162, MATCH(F_Inputs_Formatted!$B32&amp;F_Inputs_Formatted!$H32, F_Inputs!$A$2:$A$162&amp;F_Inputs!$B$2:$B$162, 0), MATCH(F_Inputs_Formatted!AG$4, F_Inputs!$A$2:$BC$2, 0)),$O32),"-")</f>
        <v>-</v>
      </c>
      <c r="AH32" s="57" t="str" cm="1">
        <f t="array" ref="AH32">IFERROR(ROUND(INDEX(F_Inputs!$A$2:$BC$162, MATCH(F_Inputs_Formatted!$B32&amp;F_Inputs_Formatted!$H32, F_Inputs!$A$2:$A$162&amp;F_Inputs!$B$2:$B$162, 0), MATCH(F_Inputs_Formatted!AH$4, F_Inputs!$A$2:$BC$2, 0)),$O32),"-")</f>
        <v>-</v>
      </c>
      <c r="AI32" s="57" t="str" cm="1">
        <f t="array" ref="AI32">IFERROR(ROUND(INDEX(F_Inputs!$A$2:$BC$162, MATCH(F_Inputs_Formatted!$B32&amp;F_Inputs_Formatted!$H32, F_Inputs!$A$2:$A$162&amp;F_Inputs!$B$2:$B$162, 0), MATCH(F_Inputs_Formatted!AI$4, F_Inputs!$A$2:$BC$2, 0)),$O32),"-")</f>
        <v>-</v>
      </c>
      <c r="AJ32" s="57" t="str" cm="1">
        <f t="array" ref="AJ32">IFERROR(ROUND(INDEX(F_Inputs!$A$2:$BC$162, MATCH(F_Inputs_Formatted!$B32&amp;F_Inputs_Formatted!$H32, F_Inputs!$A$2:$A$162&amp;F_Inputs!$B$2:$B$162, 0), MATCH(F_Inputs_Formatted!AJ$4, F_Inputs!$A$2:$BC$2, 0)),$O32),"-")</f>
        <v>-</v>
      </c>
      <c r="AK32" s="57" t="str" cm="1">
        <f t="array" ref="AK32">IFERROR(ROUND(INDEX(F_Inputs!$A$2:$BC$162, MATCH(F_Inputs_Formatted!$B32&amp;F_Inputs_Formatted!$H32, F_Inputs!$A$2:$A$162&amp;F_Inputs!$B$2:$B$162, 0), MATCH(F_Inputs_Formatted!AK$4, F_Inputs!$A$2:$BC$2, 0)),$O32),"-")</f>
        <v>-</v>
      </c>
      <c r="AL32" s="57" t="str" cm="1">
        <f t="array" ref="AL32">IFERROR(ROUND(INDEX(F_Inputs!$A$2:$BC$162, MATCH(F_Inputs_Formatted!$B32&amp;F_Inputs_Formatted!$H32, F_Inputs!$A$2:$A$162&amp;F_Inputs!$B$2:$B$162, 0), MATCH(F_Inputs_Formatted!AL$4, F_Inputs!$A$2:$BC$2, 0)),$O32),"-")</f>
        <v>-</v>
      </c>
      <c r="AM32" s="57" t="str" cm="1">
        <f t="array" ref="AM32">IFERROR(ROUND(INDEX(F_Inputs!$A$2:$BC$162, MATCH(F_Inputs_Formatted!$B32&amp;F_Inputs_Formatted!$H32, F_Inputs!$A$2:$A$162&amp;F_Inputs!$B$2:$B$162, 0), MATCH(F_Inputs_Formatted!AM$4, F_Inputs!$A$2:$BC$2, 0)),$O32),"-")</f>
        <v>-</v>
      </c>
    </row>
    <row r="33" spans="1:39" s="5" customFormat="1" ht="20.25" customHeight="1">
      <c r="A33" s="1"/>
      <c r="B33" s="19" t="s">
        <v>143</v>
      </c>
      <c r="C33" s="19" t="str">
        <f>_xlfn.XLOOKUP($B33,FD_Lists!$B$4:$B$25,FD_Lists!C$4:C$25)</f>
        <v>Portsmouth Water</v>
      </c>
      <c r="D33" s="19" t="str">
        <f>_xlfn.XLOOKUP($B33,FD_Lists!$B$4:$B$25,FD_Lists!D$4:D$25)</f>
        <v>England</v>
      </c>
      <c r="E33" s="19" t="str">
        <f>_xlfn.XLOOKUP($B33,FD_Lists!$B$4:$B$25,FD_Lists!E$4:E$25)</f>
        <v>Company</v>
      </c>
      <c r="F33" s="19" t="str">
        <f>_xlfn.XLOOKUP($B33,FD_Lists!$B$4:$B$25,FD_Lists!F$4:F$25)</f>
        <v>WoC</v>
      </c>
      <c r="G33" s="56" t="s">
        <v>127</v>
      </c>
      <c r="H33" s="55" t="s">
        <v>85</v>
      </c>
      <c r="I33" s="55" t="str">
        <f t="shared" si="0"/>
        <v>PRTOUT5_05_B_PR24</v>
      </c>
      <c r="J33" s="55" t="s">
        <v>137</v>
      </c>
      <c r="K33" s="55" t="s">
        <v>138</v>
      </c>
      <c r="L33" s="55" t="s">
        <v>139</v>
      </c>
      <c r="M33" s="55" t="s">
        <v>148</v>
      </c>
      <c r="N33" s="55" t="s">
        <v>83</v>
      </c>
      <c r="O33" s="55">
        <v>0</v>
      </c>
      <c r="P33" s="57" t="str" cm="1">
        <f t="array" ref="P33">IFERROR(ROUND(INDEX(F_Inputs!$A$2:$BC$162, MATCH(F_Inputs_Formatted!$B33&amp;F_Inputs_Formatted!$H33, F_Inputs!$A$2:$A$162&amp;F_Inputs!$B$2:$B$162, 0), MATCH(F_Inputs_Formatted!P$4, F_Inputs!$A$2:$BC$2, 0)),$O33),"-")</f>
        <v>-</v>
      </c>
      <c r="Q33" s="57" t="str" cm="1">
        <f t="array" ref="Q33">IFERROR(ROUND(INDEX(F_Inputs!$A$2:$BC$162, MATCH(F_Inputs_Formatted!$B33&amp;F_Inputs_Formatted!$H33, F_Inputs!$A$2:$A$162&amp;F_Inputs!$B$2:$B$162, 0), MATCH(F_Inputs_Formatted!Q$4, F_Inputs!$A$2:$BC$2, 0)),$O33),"-")</f>
        <v>-</v>
      </c>
      <c r="R33" s="57" t="str" cm="1">
        <f t="array" ref="R33">IFERROR(ROUND(INDEX(F_Inputs!$A$2:$BC$162, MATCH(F_Inputs_Formatted!$B33&amp;F_Inputs_Formatted!$H33, F_Inputs!$A$2:$A$162&amp;F_Inputs!$B$2:$B$162, 0), MATCH(F_Inputs_Formatted!R$4, F_Inputs!$A$2:$BC$2, 0)),$O33),"-")</f>
        <v>-</v>
      </c>
      <c r="S33" s="57" t="str" cm="1">
        <f t="array" ref="S33">IFERROR(ROUND(INDEX(F_Inputs!$A$2:$BC$162, MATCH(F_Inputs_Formatted!$B33&amp;F_Inputs_Formatted!$H33, F_Inputs!$A$2:$A$162&amp;F_Inputs!$B$2:$B$162, 0), MATCH(F_Inputs_Formatted!S$4, F_Inputs!$A$2:$BC$2, 0)),$O33),"-")</f>
        <v>-</v>
      </c>
      <c r="T33" s="57" t="str" cm="1">
        <f t="array" ref="T33">IFERROR(ROUND(INDEX(F_Inputs!$A$2:$BC$162, MATCH(F_Inputs_Formatted!$B33&amp;F_Inputs_Formatted!$H33, F_Inputs!$A$2:$A$162&amp;F_Inputs!$B$2:$B$162, 0), MATCH(F_Inputs_Formatted!T$4, F_Inputs!$A$2:$BC$2, 0)),$O33),"-")</f>
        <v>-</v>
      </c>
      <c r="U33" s="57" t="str" cm="1">
        <f t="array" ref="U33">IFERROR(ROUND(INDEX(F_Inputs!$A$2:$BC$162, MATCH(F_Inputs_Formatted!$B33&amp;F_Inputs_Formatted!$H33, F_Inputs!$A$2:$A$162&amp;F_Inputs!$B$2:$B$162, 0), MATCH(F_Inputs_Formatted!U$4, F_Inputs!$A$2:$BC$2, 0)),$O33),"-")</f>
        <v>-</v>
      </c>
      <c r="V33" s="57" t="str" cm="1">
        <f t="array" ref="V33">IFERROR(ROUND(INDEX(F_Inputs!$A$2:$BC$162, MATCH(F_Inputs_Formatted!$B33&amp;F_Inputs_Formatted!$H33, F_Inputs!$A$2:$A$162&amp;F_Inputs!$B$2:$B$162, 0), MATCH(F_Inputs_Formatted!V$4, F_Inputs!$A$2:$BC$2, 0)),$O33),"-")</f>
        <v>-</v>
      </c>
      <c r="W33" s="57" t="str" cm="1">
        <f t="array" ref="W33">IFERROR(ROUND(INDEX(F_Inputs!$A$2:$BC$162, MATCH(F_Inputs_Formatted!$B33&amp;F_Inputs_Formatted!$H33, F_Inputs!$A$2:$A$162&amp;F_Inputs!$B$2:$B$162, 0), MATCH(F_Inputs_Formatted!W$4, F_Inputs!$A$2:$BC$2, 0)),$O33),"-")</f>
        <v>-</v>
      </c>
      <c r="X33" s="57" t="str" cm="1">
        <f t="array" ref="X33">IFERROR(ROUND(INDEX(F_Inputs!$A$2:$BC$162, MATCH(F_Inputs_Formatted!$B33&amp;F_Inputs_Formatted!$H33, F_Inputs!$A$2:$A$162&amp;F_Inputs!$B$2:$B$162, 0), MATCH(F_Inputs_Formatted!X$4, F_Inputs!$A$2:$BC$2, 0)),$O33),"-")</f>
        <v>-</v>
      </c>
      <c r="Y33" s="57" t="str" cm="1">
        <f t="array" ref="Y33">IFERROR(ROUND(INDEX(F_Inputs!$A$2:$BC$162, MATCH(F_Inputs_Formatted!$B33&amp;F_Inputs_Formatted!$H33, F_Inputs!$A$2:$A$162&amp;F_Inputs!$B$2:$B$162, 0), MATCH(F_Inputs_Formatted!Y$4, F_Inputs!$A$2:$BC$2, 0)),$O33),"-")</f>
        <v>-</v>
      </c>
      <c r="Z33" s="57" t="str" cm="1">
        <f t="array" ref="Z33">IFERROR(ROUND(INDEX(F_Inputs!$A$2:$BC$162, MATCH(F_Inputs_Formatted!$B33&amp;F_Inputs_Formatted!$H33, F_Inputs!$A$2:$A$162&amp;F_Inputs!$B$2:$B$162, 0), MATCH(F_Inputs_Formatted!Z$4, F_Inputs!$A$2:$BC$2, 0)),$O33),"-")</f>
        <v>-</v>
      </c>
      <c r="AA33" s="57" t="str" cm="1">
        <f t="array" ref="AA33">IFERROR(ROUND(INDEX(F_Inputs!$A$2:$BC$162, MATCH(F_Inputs_Formatted!$B33&amp;F_Inputs_Formatted!$H33, F_Inputs!$A$2:$A$162&amp;F_Inputs!$B$2:$B$162, 0), MATCH(F_Inputs_Formatted!AA$4, F_Inputs!$A$2:$BC$2, 0)),$O33),"-")</f>
        <v>-</v>
      </c>
      <c r="AB33" s="57" t="str" cm="1">
        <f t="array" ref="AB33">IFERROR(ROUND(INDEX(F_Inputs!$A$2:$BC$162, MATCH(F_Inputs_Formatted!$B33&amp;F_Inputs_Formatted!$H33, F_Inputs!$A$2:$A$162&amp;F_Inputs!$B$2:$B$162, 0), MATCH(F_Inputs_Formatted!AB$4, F_Inputs!$A$2:$BC$2, 0)),$O33),"-")</f>
        <v>-</v>
      </c>
      <c r="AC33" s="57" t="str" cm="1">
        <f t="array" ref="AC33">IFERROR(ROUND(INDEX(F_Inputs!$A$2:$BC$162, MATCH(F_Inputs_Formatted!$B33&amp;F_Inputs_Formatted!$H33, F_Inputs!$A$2:$A$162&amp;F_Inputs!$B$2:$B$162, 0), MATCH(F_Inputs_Formatted!AC$4, F_Inputs!$A$2:$BC$2, 0)),$O33),"-")</f>
        <v>-</v>
      </c>
      <c r="AD33" s="57" t="str" cm="1">
        <f t="array" ref="AD33">IFERROR(ROUND(INDEX(F_Inputs!$A$2:$BC$162, MATCH(F_Inputs_Formatted!$B33&amp;F_Inputs_Formatted!$H33, F_Inputs!$A$2:$A$162&amp;F_Inputs!$B$2:$B$162, 0), MATCH(F_Inputs_Formatted!AD$4, F_Inputs!$A$2:$BC$2, 0)),$O33),"-")</f>
        <v>-</v>
      </c>
      <c r="AE33" s="57" t="str" cm="1">
        <f t="array" ref="AE33">IFERROR(ROUND(INDEX(F_Inputs!$A$2:$BC$162, MATCH(F_Inputs_Formatted!$B33&amp;F_Inputs_Formatted!$H33, F_Inputs!$A$2:$A$162&amp;F_Inputs!$B$2:$B$162, 0), MATCH(F_Inputs_Formatted!AE$4, F_Inputs!$A$2:$BC$2, 0)),$O33),"-")</f>
        <v>-</v>
      </c>
      <c r="AF33" s="57" t="str" cm="1">
        <f t="array" ref="AF33">IFERROR(ROUND(INDEX(F_Inputs!$A$2:$BC$162, MATCH(F_Inputs_Formatted!$B33&amp;F_Inputs_Formatted!$H33, F_Inputs!$A$2:$A$162&amp;F_Inputs!$B$2:$B$162, 0), MATCH(F_Inputs_Formatted!AF$4, F_Inputs!$A$2:$BC$2, 0)),$O33),"-")</f>
        <v>-</v>
      </c>
      <c r="AG33" s="57" t="str" cm="1">
        <f t="array" ref="AG33">IFERROR(ROUND(INDEX(F_Inputs!$A$2:$BC$162, MATCH(F_Inputs_Formatted!$B33&amp;F_Inputs_Formatted!$H33, F_Inputs!$A$2:$A$162&amp;F_Inputs!$B$2:$B$162, 0), MATCH(F_Inputs_Formatted!AG$4, F_Inputs!$A$2:$BC$2, 0)),$O33),"-")</f>
        <v>-</v>
      </c>
      <c r="AH33" s="57" t="str" cm="1">
        <f t="array" ref="AH33">IFERROR(ROUND(INDEX(F_Inputs!$A$2:$BC$162, MATCH(F_Inputs_Formatted!$B33&amp;F_Inputs_Formatted!$H33, F_Inputs!$A$2:$A$162&amp;F_Inputs!$B$2:$B$162, 0), MATCH(F_Inputs_Formatted!AH$4, F_Inputs!$A$2:$BC$2, 0)),$O33),"-")</f>
        <v>-</v>
      </c>
      <c r="AI33" s="57" t="str" cm="1">
        <f t="array" ref="AI33">IFERROR(ROUND(INDEX(F_Inputs!$A$2:$BC$162, MATCH(F_Inputs_Formatted!$B33&amp;F_Inputs_Formatted!$H33, F_Inputs!$A$2:$A$162&amp;F_Inputs!$B$2:$B$162, 0), MATCH(F_Inputs_Formatted!AI$4, F_Inputs!$A$2:$BC$2, 0)),$O33),"-")</f>
        <v>-</v>
      </c>
      <c r="AJ33" s="57" t="str" cm="1">
        <f t="array" ref="AJ33">IFERROR(ROUND(INDEX(F_Inputs!$A$2:$BC$162, MATCH(F_Inputs_Formatted!$B33&amp;F_Inputs_Formatted!$H33, F_Inputs!$A$2:$A$162&amp;F_Inputs!$B$2:$B$162, 0), MATCH(F_Inputs_Formatted!AJ$4, F_Inputs!$A$2:$BC$2, 0)),$O33),"-")</f>
        <v>-</v>
      </c>
      <c r="AK33" s="57" t="str" cm="1">
        <f t="array" ref="AK33">IFERROR(ROUND(INDEX(F_Inputs!$A$2:$BC$162, MATCH(F_Inputs_Formatted!$B33&amp;F_Inputs_Formatted!$H33, F_Inputs!$A$2:$A$162&amp;F_Inputs!$B$2:$B$162, 0), MATCH(F_Inputs_Formatted!AK$4, F_Inputs!$A$2:$BC$2, 0)),$O33),"-")</f>
        <v>-</v>
      </c>
      <c r="AL33" s="57" t="str" cm="1">
        <f t="array" ref="AL33">IFERROR(ROUND(INDEX(F_Inputs!$A$2:$BC$162, MATCH(F_Inputs_Formatted!$B33&amp;F_Inputs_Formatted!$H33, F_Inputs!$A$2:$A$162&amp;F_Inputs!$B$2:$B$162, 0), MATCH(F_Inputs_Formatted!AL$4, F_Inputs!$A$2:$BC$2, 0)),$O33),"-")</f>
        <v>-</v>
      </c>
      <c r="AM33" s="57" t="str" cm="1">
        <f t="array" ref="AM33">IFERROR(ROUND(INDEX(F_Inputs!$A$2:$BC$162, MATCH(F_Inputs_Formatted!$B33&amp;F_Inputs_Formatted!$H33, F_Inputs!$A$2:$A$162&amp;F_Inputs!$B$2:$B$162, 0), MATCH(F_Inputs_Formatted!AM$4, F_Inputs!$A$2:$BC$2, 0)),$O33),"-")</f>
        <v>-</v>
      </c>
    </row>
    <row r="34" spans="1:39" s="5" customFormat="1" ht="20.25" customHeight="1">
      <c r="A34" s="1"/>
      <c r="B34" s="19" t="s">
        <v>144</v>
      </c>
      <c r="C34" s="19" t="str">
        <f>_xlfn.XLOOKUP($B34,FD_Lists!$B$4:$B$25,FD_Lists!C$4:C$25)</f>
        <v>South East Water</v>
      </c>
      <c r="D34" s="19" t="str">
        <f>_xlfn.XLOOKUP($B34,FD_Lists!$B$4:$B$25,FD_Lists!D$4:D$25)</f>
        <v>England</v>
      </c>
      <c r="E34" s="19" t="str">
        <f>_xlfn.XLOOKUP($B34,FD_Lists!$B$4:$B$25,FD_Lists!E$4:E$25)</f>
        <v>Company</v>
      </c>
      <c r="F34" s="19" t="str">
        <f>_xlfn.XLOOKUP($B34,FD_Lists!$B$4:$B$25,FD_Lists!F$4:F$25)</f>
        <v>WoC</v>
      </c>
      <c r="G34" s="56" t="s">
        <v>127</v>
      </c>
      <c r="H34" s="55" t="s">
        <v>85</v>
      </c>
      <c r="I34" s="55" t="str">
        <f t="shared" si="0"/>
        <v>SEWOUT5_05_B_PR24</v>
      </c>
      <c r="J34" s="55" t="s">
        <v>137</v>
      </c>
      <c r="K34" s="55" t="s">
        <v>138</v>
      </c>
      <c r="L34" s="55" t="s">
        <v>139</v>
      </c>
      <c r="M34" s="55" t="s">
        <v>148</v>
      </c>
      <c r="N34" s="55" t="s">
        <v>83</v>
      </c>
      <c r="O34" s="55">
        <v>0</v>
      </c>
      <c r="P34" s="57" t="str" cm="1">
        <f t="array" ref="P34">IFERROR(ROUND(INDEX(F_Inputs!$A$2:$BC$162, MATCH(F_Inputs_Formatted!$B34&amp;F_Inputs_Formatted!$H34, F_Inputs!$A$2:$A$162&amp;F_Inputs!$B$2:$B$162, 0), MATCH(F_Inputs_Formatted!P$4, F_Inputs!$A$2:$BC$2, 0)),$O34),"-")</f>
        <v>-</v>
      </c>
      <c r="Q34" s="57" t="str" cm="1">
        <f t="array" ref="Q34">IFERROR(ROUND(INDEX(F_Inputs!$A$2:$BC$162, MATCH(F_Inputs_Formatted!$B34&amp;F_Inputs_Formatted!$H34, F_Inputs!$A$2:$A$162&amp;F_Inputs!$B$2:$B$162, 0), MATCH(F_Inputs_Formatted!Q$4, F_Inputs!$A$2:$BC$2, 0)),$O34),"-")</f>
        <v>-</v>
      </c>
      <c r="R34" s="57" t="str" cm="1">
        <f t="array" ref="R34">IFERROR(ROUND(INDEX(F_Inputs!$A$2:$BC$162, MATCH(F_Inputs_Formatted!$B34&amp;F_Inputs_Formatted!$H34, F_Inputs!$A$2:$A$162&amp;F_Inputs!$B$2:$B$162, 0), MATCH(F_Inputs_Formatted!R$4, F_Inputs!$A$2:$BC$2, 0)),$O34),"-")</f>
        <v>-</v>
      </c>
      <c r="S34" s="57" t="str" cm="1">
        <f t="array" ref="S34">IFERROR(ROUND(INDEX(F_Inputs!$A$2:$BC$162, MATCH(F_Inputs_Formatted!$B34&amp;F_Inputs_Formatted!$H34, F_Inputs!$A$2:$A$162&amp;F_Inputs!$B$2:$B$162, 0), MATCH(F_Inputs_Formatted!S$4, F_Inputs!$A$2:$BC$2, 0)),$O34),"-")</f>
        <v>-</v>
      </c>
      <c r="T34" s="57" t="str" cm="1">
        <f t="array" ref="T34">IFERROR(ROUND(INDEX(F_Inputs!$A$2:$BC$162, MATCH(F_Inputs_Formatted!$B34&amp;F_Inputs_Formatted!$H34, F_Inputs!$A$2:$A$162&amp;F_Inputs!$B$2:$B$162, 0), MATCH(F_Inputs_Formatted!T$4, F_Inputs!$A$2:$BC$2, 0)),$O34),"-")</f>
        <v>-</v>
      </c>
      <c r="U34" s="57" t="str" cm="1">
        <f t="array" ref="U34">IFERROR(ROUND(INDEX(F_Inputs!$A$2:$BC$162, MATCH(F_Inputs_Formatted!$B34&amp;F_Inputs_Formatted!$H34, F_Inputs!$A$2:$A$162&amp;F_Inputs!$B$2:$B$162, 0), MATCH(F_Inputs_Formatted!U$4, F_Inputs!$A$2:$BC$2, 0)),$O34),"-")</f>
        <v>-</v>
      </c>
      <c r="V34" s="57" t="str" cm="1">
        <f t="array" ref="V34">IFERROR(ROUND(INDEX(F_Inputs!$A$2:$BC$162, MATCH(F_Inputs_Formatted!$B34&amp;F_Inputs_Formatted!$H34, F_Inputs!$A$2:$A$162&amp;F_Inputs!$B$2:$B$162, 0), MATCH(F_Inputs_Formatted!V$4, F_Inputs!$A$2:$BC$2, 0)),$O34),"-")</f>
        <v>-</v>
      </c>
      <c r="W34" s="57" t="str" cm="1">
        <f t="array" ref="W34">IFERROR(ROUND(INDEX(F_Inputs!$A$2:$BC$162, MATCH(F_Inputs_Formatted!$B34&amp;F_Inputs_Formatted!$H34, F_Inputs!$A$2:$A$162&amp;F_Inputs!$B$2:$B$162, 0), MATCH(F_Inputs_Formatted!W$4, F_Inputs!$A$2:$BC$2, 0)),$O34),"-")</f>
        <v>-</v>
      </c>
      <c r="X34" s="57" t="str" cm="1">
        <f t="array" ref="X34">IFERROR(ROUND(INDEX(F_Inputs!$A$2:$BC$162, MATCH(F_Inputs_Formatted!$B34&amp;F_Inputs_Formatted!$H34, F_Inputs!$A$2:$A$162&amp;F_Inputs!$B$2:$B$162, 0), MATCH(F_Inputs_Formatted!X$4, F_Inputs!$A$2:$BC$2, 0)),$O34),"-")</f>
        <v>-</v>
      </c>
      <c r="Y34" s="57" t="str" cm="1">
        <f t="array" ref="Y34">IFERROR(ROUND(INDEX(F_Inputs!$A$2:$BC$162, MATCH(F_Inputs_Formatted!$B34&amp;F_Inputs_Formatted!$H34, F_Inputs!$A$2:$A$162&amp;F_Inputs!$B$2:$B$162, 0), MATCH(F_Inputs_Formatted!Y$4, F_Inputs!$A$2:$BC$2, 0)),$O34),"-")</f>
        <v>-</v>
      </c>
      <c r="Z34" s="57" t="str" cm="1">
        <f t="array" ref="Z34">IFERROR(ROUND(INDEX(F_Inputs!$A$2:$BC$162, MATCH(F_Inputs_Formatted!$B34&amp;F_Inputs_Formatted!$H34, F_Inputs!$A$2:$A$162&amp;F_Inputs!$B$2:$B$162, 0), MATCH(F_Inputs_Formatted!Z$4, F_Inputs!$A$2:$BC$2, 0)),$O34),"-")</f>
        <v>-</v>
      </c>
      <c r="AA34" s="57" t="str" cm="1">
        <f t="array" ref="AA34">IFERROR(ROUND(INDEX(F_Inputs!$A$2:$BC$162, MATCH(F_Inputs_Formatted!$B34&amp;F_Inputs_Formatted!$H34, F_Inputs!$A$2:$A$162&amp;F_Inputs!$B$2:$B$162, 0), MATCH(F_Inputs_Formatted!AA$4, F_Inputs!$A$2:$BC$2, 0)),$O34),"-")</f>
        <v>-</v>
      </c>
      <c r="AB34" s="57" t="str" cm="1">
        <f t="array" ref="AB34">IFERROR(ROUND(INDEX(F_Inputs!$A$2:$BC$162, MATCH(F_Inputs_Formatted!$B34&amp;F_Inputs_Formatted!$H34, F_Inputs!$A$2:$A$162&amp;F_Inputs!$B$2:$B$162, 0), MATCH(F_Inputs_Formatted!AB$4, F_Inputs!$A$2:$BC$2, 0)),$O34),"-")</f>
        <v>-</v>
      </c>
      <c r="AC34" s="57" t="str" cm="1">
        <f t="array" ref="AC34">IFERROR(ROUND(INDEX(F_Inputs!$A$2:$BC$162, MATCH(F_Inputs_Formatted!$B34&amp;F_Inputs_Formatted!$H34, F_Inputs!$A$2:$A$162&amp;F_Inputs!$B$2:$B$162, 0), MATCH(F_Inputs_Formatted!AC$4, F_Inputs!$A$2:$BC$2, 0)),$O34),"-")</f>
        <v>-</v>
      </c>
      <c r="AD34" s="57" t="str" cm="1">
        <f t="array" ref="AD34">IFERROR(ROUND(INDEX(F_Inputs!$A$2:$BC$162, MATCH(F_Inputs_Formatted!$B34&amp;F_Inputs_Formatted!$H34, F_Inputs!$A$2:$A$162&amp;F_Inputs!$B$2:$B$162, 0), MATCH(F_Inputs_Formatted!AD$4, F_Inputs!$A$2:$BC$2, 0)),$O34),"-")</f>
        <v>-</v>
      </c>
      <c r="AE34" s="57" t="str" cm="1">
        <f t="array" ref="AE34">IFERROR(ROUND(INDEX(F_Inputs!$A$2:$BC$162, MATCH(F_Inputs_Formatted!$B34&amp;F_Inputs_Formatted!$H34, F_Inputs!$A$2:$A$162&amp;F_Inputs!$B$2:$B$162, 0), MATCH(F_Inputs_Formatted!AE$4, F_Inputs!$A$2:$BC$2, 0)),$O34),"-")</f>
        <v>-</v>
      </c>
      <c r="AF34" s="57" t="str" cm="1">
        <f t="array" ref="AF34">IFERROR(ROUND(INDEX(F_Inputs!$A$2:$BC$162, MATCH(F_Inputs_Formatted!$B34&amp;F_Inputs_Formatted!$H34, F_Inputs!$A$2:$A$162&amp;F_Inputs!$B$2:$B$162, 0), MATCH(F_Inputs_Formatted!AF$4, F_Inputs!$A$2:$BC$2, 0)),$O34),"-")</f>
        <v>-</v>
      </c>
      <c r="AG34" s="57" t="str" cm="1">
        <f t="array" ref="AG34">IFERROR(ROUND(INDEX(F_Inputs!$A$2:$BC$162, MATCH(F_Inputs_Formatted!$B34&amp;F_Inputs_Formatted!$H34, F_Inputs!$A$2:$A$162&amp;F_Inputs!$B$2:$B$162, 0), MATCH(F_Inputs_Formatted!AG$4, F_Inputs!$A$2:$BC$2, 0)),$O34),"-")</f>
        <v>-</v>
      </c>
      <c r="AH34" s="57" t="str" cm="1">
        <f t="array" ref="AH34">IFERROR(ROUND(INDEX(F_Inputs!$A$2:$BC$162, MATCH(F_Inputs_Formatted!$B34&amp;F_Inputs_Formatted!$H34, F_Inputs!$A$2:$A$162&amp;F_Inputs!$B$2:$B$162, 0), MATCH(F_Inputs_Formatted!AH$4, F_Inputs!$A$2:$BC$2, 0)),$O34),"-")</f>
        <v>-</v>
      </c>
      <c r="AI34" s="57" t="str" cm="1">
        <f t="array" ref="AI34">IFERROR(ROUND(INDEX(F_Inputs!$A$2:$BC$162, MATCH(F_Inputs_Formatted!$B34&amp;F_Inputs_Formatted!$H34, F_Inputs!$A$2:$A$162&amp;F_Inputs!$B$2:$B$162, 0), MATCH(F_Inputs_Formatted!AI$4, F_Inputs!$A$2:$BC$2, 0)),$O34),"-")</f>
        <v>-</v>
      </c>
      <c r="AJ34" s="57" t="str" cm="1">
        <f t="array" ref="AJ34">IFERROR(ROUND(INDEX(F_Inputs!$A$2:$BC$162, MATCH(F_Inputs_Formatted!$B34&amp;F_Inputs_Formatted!$H34, F_Inputs!$A$2:$A$162&amp;F_Inputs!$B$2:$B$162, 0), MATCH(F_Inputs_Formatted!AJ$4, F_Inputs!$A$2:$BC$2, 0)),$O34),"-")</f>
        <v>-</v>
      </c>
      <c r="AK34" s="57" t="str" cm="1">
        <f t="array" ref="AK34">IFERROR(ROUND(INDEX(F_Inputs!$A$2:$BC$162, MATCH(F_Inputs_Formatted!$B34&amp;F_Inputs_Formatted!$H34, F_Inputs!$A$2:$A$162&amp;F_Inputs!$B$2:$B$162, 0), MATCH(F_Inputs_Formatted!AK$4, F_Inputs!$A$2:$BC$2, 0)),$O34),"-")</f>
        <v>-</v>
      </c>
      <c r="AL34" s="57" t="str" cm="1">
        <f t="array" ref="AL34">IFERROR(ROUND(INDEX(F_Inputs!$A$2:$BC$162, MATCH(F_Inputs_Formatted!$B34&amp;F_Inputs_Formatted!$H34, F_Inputs!$A$2:$A$162&amp;F_Inputs!$B$2:$B$162, 0), MATCH(F_Inputs_Formatted!AL$4, F_Inputs!$A$2:$BC$2, 0)),$O34),"-")</f>
        <v>-</v>
      </c>
      <c r="AM34" s="57" t="str" cm="1">
        <f t="array" ref="AM34">IFERROR(ROUND(INDEX(F_Inputs!$A$2:$BC$162, MATCH(F_Inputs_Formatted!$B34&amp;F_Inputs_Formatted!$H34, F_Inputs!$A$2:$A$162&amp;F_Inputs!$B$2:$B$162, 0), MATCH(F_Inputs_Formatted!AM$4, F_Inputs!$A$2:$BC$2, 0)),$O34),"-")</f>
        <v>-</v>
      </c>
    </row>
    <row r="35" spans="1:39" s="5" customFormat="1" ht="20.25" customHeight="1">
      <c r="A35" s="1"/>
      <c r="B35" s="19" t="s">
        <v>145</v>
      </c>
      <c r="C35" s="19" t="str">
        <f>_xlfn.XLOOKUP($B35,FD_Lists!$B$4:$B$25,FD_Lists!C$4:C$25)</f>
        <v>South Staffordshire Water</v>
      </c>
      <c r="D35" s="19" t="str">
        <f>_xlfn.XLOOKUP($B35,FD_Lists!$B$4:$B$25,FD_Lists!D$4:D$25)</f>
        <v>England</v>
      </c>
      <c r="E35" s="19" t="str">
        <f>_xlfn.XLOOKUP($B35,FD_Lists!$B$4:$B$25,FD_Lists!E$4:E$25)</f>
        <v>Company</v>
      </c>
      <c r="F35" s="19" t="str">
        <f>_xlfn.XLOOKUP($B35,FD_Lists!$B$4:$B$25,FD_Lists!F$4:F$25)</f>
        <v>WoC</v>
      </c>
      <c r="G35" s="56" t="s">
        <v>127</v>
      </c>
      <c r="H35" s="55" t="s">
        <v>85</v>
      </c>
      <c r="I35" s="55" t="str">
        <f t="shared" si="0"/>
        <v>SSCOUT5_05_B_PR24</v>
      </c>
      <c r="J35" s="55" t="s">
        <v>137</v>
      </c>
      <c r="K35" s="55" t="s">
        <v>138</v>
      </c>
      <c r="L35" s="55" t="s">
        <v>139</v>
      </c>
      <c r="M35" s="55" t="s">
        <v>148</v>
      </c>
      <c r="N35" s="55" t="s">
        <v>83</v>
      </c>
      <c r="O35" s="55">
        <v>0</v>
      </c>
      <c r="P35" s="57" t="str" cm="1">
        <f t="array" ref="P35">IFERROR(ROUND(INDEX(F_Inputs!$A$2:$BC$162, MATCH(F_Inputs_Formatted!$B35&amp;F_Inputs_Formatted!$H35, F_Inputs!$A$2:$A$162&amp;F_Inputs!$B$2:$B$162, 0), MATCH(F_Inputs_Formatted!P$4, F_Inputs!$A$2:$BC$2, 0)),$O35),"-")</f>
        <v>-</v>
      </c>
      <c r="Q35" s="57" t="str" cm="1">
        <f t="array" ref="Q35">IFERROR(ROUND(INDEX(F_Inputs!$A$2:$BC$162, MATCH(F_Inputs_Formatted!$B35&amp;F_Inputs_Formatted!$H35, F_Inputs!$A$2:$A$162&amp;F_Inputs!$B$2:$B$162, 0), MATCH(F_Inputs_Formatted!Q$4, F_Inputs!$A$2:$BC$2, 0)),$O35),"-")</f>
        <v>-</v>
      </c>
      <c r="R35" s="57" t="str" cm="1">
        <f t="array" ref="R35">IFERROR(ROUND(INDEX(F_Inputs!$A$2:$BC$162, MATCH(F_Inputs_Formatted!$B35&amp;F_Inputs_Formatted!$H35, F_Inputs!$A$2:$A$162&amp;F_Inputs!$B$2:$B$162, 0), MATCH(F_Inputs_Formatted!R$4, F_Inputs!$A$2:$BC$2, 0)),$O35),"-")</f>
        <v>-</v>
      </c>
      <c r="S35" s="57" t="str" cm="1">
        <f t="array" ref="S35">IFERROR(ROUND(INDEX(F_Inputs!$A$2:$BC$162, MATCH(F_Inputs_Formatted!$B35&amp;F_Inputs_Formatted!$H35, F_Inputs!$A$2:$A$162&amp;F_Inputs!$B$2:$B$162, 0), MATCH(F_Inputs_Formatted!S$4, F_Inputs!$A$2:$BC$2, 0)),$O35),"-")</f>
        <v>-</v>
      </c>
      <c r="T35" s="57" t="str" cm="1">
        <f t="array" ref="T35">IFERROR(ROUND(INDEX(F_Inputs!$A$2:$BC$162, MATCH(F_Inputs_Formatted!$B35&amp;F_Inputs_Formatted!$H35, F_Inputs!$A$2:$A$162&amp;F_Inputs!$B$2:$B$162, 0), MATCH(F_Inputs_Formatted!T$4, F_Inputs!$A$2:$BC$2, 0)),$O35),"-")</f>
        <v>-</v>
      </c>
      <c r="U35" s="57" t="str" cm="1">
        <f t="array" ref="U35">IFERROR(ROUND(INDEX(F_Inputs!$A$2:$BC$162, MATCH(F_Inputs_Formatted!$B35&amp;F_Inputs_Formatted!$H35, F_Inputs!$A$2:$A$162&amp;F_Inputs!$B$2:$B$162, 0), MATCH(F_Inputs_Formatted!U$4, F_Inputs!$A$2:$BC$2, 0)),$O35),"-")</f>
        <v>-</v>
      </c>
      <c r="V35" s="57" t="str" cm="1">
        <f t="array" ref="V35">IFERROR(ROUND(INDEX(F_Inputs!$A$2:$BC$162, MATCH(F_Inputs_Formatted!$B35&amp;F_Inputs_Formatted!$H35, F_Inputs!$A$2:$A$162&amp;F_Inputs!$B$2:$B$162, 0), MATCH(F_Inputs_Formatted!V$4, F_Inputs!$A$2:$BC$2, 0)),$O35),"-")</f>
        <v>-</v>
      </c>
      <c r="W35" s="57" t="str" cm="1">
        <f t="array" ref="W35">IFERROR(ROUND(INDEX(F_Inputs!$A$2:$BC$162, MATCH(F_Inputs_Formatted!$B35&amp;F_Inputs_Formatted!$H35, F_Inputs!$A$2:$A$162&amp;F_Inputs!$B$2:$B$162, 0), MATCH(F_Inputs_Formatted!W$4, F_Inputs!$A$2:$BC$2, 0)),$O35),"-")</f>
        <v>-</v>
      </c>
      <c r="X35" s="57" t="str" cm="1">
        <f t="array" ref="X35">IFERROR(ROUND(INDEX(F_Inputs!$A$2:$BC$162, MATCH(F_Inputs_Formatted!$B35&amp;F_Inputs_Formatted!$H35, F_Inputs!$A$2:$A$162&amp;F_Inputs!$B$2:$B$162, 0), MATCH(F_Inputs_Formatted!X$4, F_Inputs!$A$2:$BC$2, 0)),$O35),"-")</f>
        <v>-</v>
      </c>
      <c r="Y35" s="57" t="str" cm="1">
        <f t="array" ref="Y35">IFERROR(ROUND(INDEX(F_Inputs!$A$2:$BC$162, MATCH(F_Inputs_Formatted!$B35&amp;F_Inputs_Formatted!$H35, F_Inputs!$A$2:$A$162&amp;F_Inputs!$B$2:$B$162, 0), MATCH(F_Inputs_Formatted!Y$4, F_Inputs!$A$2:$BC$2, 0)),$O35),"-")</f>
        <v>-</v>
      </c>
      <c r="Z35" s="57" t="str" cm="1">
        <f t="array" ref="Z35">IFERROR(ROUND(INDEX(F_Inputs!$A$2:$BC$162, MATCH(F_Inputs_Formatted!$B35&amp;F_Inputs_Formatted!$H35, F_Inputs!$A$2:$A$162&amp;F_Inputs!$B$2:$B$162, 0), MATCH(F_Inputs_Formatted!Z$4, F_Inputs!$A$2:$BC$2, 0)),$O35),"-")</f>
        <v>-</v>
      </c>
      <c r="AA35" s="57" t="str" cm="1">
        <f t="array" ref="AA35">IFERROR(ROUND(INDEX(F_Inputs!$A$2:$BC$162, MATCH(F_Inputs_Formatted!$B35&amp;F_Inputs_Formatted!$H35, F_Inputs!$A$2:$A$162&amp;F_Inputs!$B$2:$B$162, 0), MATCH(F_Inputs_Formatted!AA$4, F_Inputs!$A$2:$BC$2, 0)),$O35),"-")</f>
        <v>-</v>
      </c>
      <c r="AB35" s="57" t="str" cm="1">
        <f t="array" ref="AB35">IFERROR(ROUND(INDEX(F_Inputs!$A$2:$BC$162, MATCH(F_Inputs_Formatted!$B35&amp;F_Inputs_Formatted!$H35, F_Inputs!$A$2:$A$162&amp;F_Inputs!$B$2:$B$162, 0), MATCH(F_Inputs_Formatted!AB$4, F_Inputs!$A$2:$BC$2, 0)),$O35),"-")</f>
        <v>-</v>
      </c>
      <c r="AC35" s="57" t="str" cm="1">
        <f t="array" ref="AC35">IFERROR(ROUND(INDEX(F_Inputs!$A$2:$BC$162, MATCH(F_Inputs_Formatted!$B35&amp;F_Inputs_Formatted!$H35, F_Inputs!$A$2:$A$162&amp;F_Inputs!$B$2:$B$162, 0), MATCH(F_Inputs_Formatted!AC$4, F_Inputs!$A$2:$BC$2, 0)),$O35),"-")</f>
        <v>-</v>
      </c>
      <c r="AD35" s="57" t="str" cm="1">
        <f t="array" ref="AD35">IFERROR(ROUND(INDEX(F_Inputs!$A$2:$BC$162, MATCH(F_Inputs_Formatted!$B35&amp;F_Inputs_Formatted!$H35, F_Inputs!$A$2:$A$162&amp;F_Inputs!$B$2:$B$162, 0), MATCH(F_Inputs_Formatted!AD$4, F_Inputs!$A$2:$BC$2, 0)),$O35),"-")</f>
        <v>-</v>
      </c>
      <c r="AE35" s="57" t="str" cm="1">
        <f t="array" ref="AE35">IFERROR(ROUND(INDEX(F_Inputs!$A$2:$BC$162, MATCH(F_Inputs_Formatted!$B35&amp;F_Inputs_Formatted!$H35, F_Inputs!$A$2:$A$162&amp;F_Inputs!$B$2:$B$162, 0), MATCH(F_Inputs_Formatted!AE$4, F_Inputs!$A$2:$BC$2, 0)),$O35),"-")</f>
        <v>-</v>
      </c>
      <c r="AF35" s="57" t="str" cm="1">
        <f t="array" ref="AF35">IFERROR(ROUND(INDEX(F_Inputs!$A$2:$BC$162, MATCH(F_Inputs_Formatted!$B35&amp;F_Inputs_Formatted!$H35, F_Inputs!$A$2:$A$162&amp;F_Inputs!$B$2:$B$162, 0), MATCH(F_Inputs_Formatted!AF$4, F_Inputs!$A$2:$BC$2, 0)),$O35),"-")</f>
        <v>-</v>
      </c>
      <c r="AG35" s="57" t="str" cm="1">
        <f t="array" ref="AG35">IFERROR(ROUND(INDEX(F_Inputs!$A$2:$BC$162, MATCH(F_Inputs_Formatted!$B35&amp;F_Inputs_Formatted!$H35, F_Inputs!$A$2:$A$162&amp;F_Inputs!$B$2:$B$162, 0), MATCH(F_Inputs_Formatted!AG$4, F_Inputs!$A$2:$BC$2, 0)),$O35),"-")</f>
        <v>-</v>
      </c>
      <c r="AH35" s="57" t="str" cm="1">
        <f t="array" ref="AH35">IFERROR(ROUND(INDEX(F_Inputs!$A$2:$BC$162, MATCH(F_Inputs_Formatted!$B35&amp;F_Inputs_Formatted!$H35, F_Inputs!$A$2:$A$162&amp;F_Inputs!$B$2:$B$162, 0), MATCH(F_Inputs_Formatted!AH$4, F_Inputs!$A$2:$BC$2, 0)),$O35),"-")</f>
        <v>-</v>
      </c>
      <c r="AI35" s="57" t="str" cm="1">
        <f t="array" ref="AI35">IFERROR(ROUND(INDEX(F_Inputs!$A$2:$BC$162, MATCH(F_Inputs_Formatted!$B35&amp;F_Inputs_Formatted!$H35, F_Inputs!$A$2:$A$162&amp;F_Inputs!$B$2:$B$162, 0), MATCH(F_Inputs_Formatted!AI$4, F_Inputs!$A$2:$BC$2, 0)),$O35),"-")</f>
        <v>-</v>
      </c>
      <c r="AJ35" s="57" t="str" cm="1">
        <f t="array" ref="AJ35">IFERROR(ROUND(INDEX(F_Inputs!$A$2:$BC$162, MATCH(F_Inputs_Formatted!$B35&amp;F_Inputs_Formatted!$H35, F_Inputs!$A$2:$A$162&amp;F_Inputs!$B$2:$B$162, 0), MATCH(F_Inputs_Formatted!AJ$4, F_Inputs!$A$2:$BC$2, 0)),$O35),"-")</f>
        <v>-</v>
      </c>
      <c r="AK35" s="57" t="str" cm="1">
        <f t="array" ref="AK35">IFERROR(ROUND(INDEX(F_Inputs!$A$2:$BC$162, MATCH(F_Inputs_Formatted!$B35&amp;F_Inputs_Formatted!$H35, F_Inputs!$A$2:$A$162&amp;F_Inputs!$B$2:$B$162, 0), MATCH(F_Inputs_Formatted!AK$4, F_Inputs!$A$2:$BC$2, 0)),$O35),"-")</f>
        <v>-</v>
      </c>
      <c r="AL35" s="57" t="str" cm="1">
        <f t="array" ref="AL35">IFERROR(ROUND(INDEX(F_Inputs!$A$2:$BC$162, MATCH(F_Inputs_Formatted!$B35&amp;F_Inputs_Formatted!$H35, F_Inputs!$A$2:$A$162&amp;F_Inputs!$B$2:$B$162, 0), MATCH(F_Inputs_Formatted!AL$4, F_Inputs!$A$2:$BC$2, 0)),$O35),"-")</f>
        <v>-</v>
      </c>
      <c r="AM35" s="57" t="str" cm="1">
        <f t="array" ref="AM35">IFERROR(ROUND(INDEX(F_Inputs!$A$2:$BC$162, MATCH(F_Inputs_Formatted!$B35&amp;F_Inputs_Formatted!$H35, F_Inputs!$A$2:$A$162&amp;F_Inputs!$B$2:$B$162, 0), MATCH(F_Inputs_Formatted!AM$4, F_Inputs!$A$2:$BC$2, 0)),$O35),"-")</f>
        <v>-</v>
      </c>
    </row>
    <row r="36" spans="1:39" s="5" customFormat="1" ht="20.25" customHeight="1">
      <c r="A36" s="1"/>
      <c r="B36" s="19" t="s">
        <v>146</v>
      </c>
      <c r="C36" s="19" t="str">
        <f>_xlfn.XLOOKUP($B36,FD_Lists!$B$4:$B$25,FD_Lists!C$4:C$25)</f>
        <v>SES Water</v>
      </c>
      <c r="D36" s="19" t="str">
        <f>_xlfn.XLOOKUP($B36,FD_Lists!$B$4:$B$25,FD_Lists!D$4:D$25)</f>
        <v>England</v>
      </c>
      <c r="E36" s="19" t="str">
        <f>_xlfn.XLOOKUP($B36,FD_Lists!$B$4:$B$25,FD_Lists!E$4:E$25)</f>
        <v>Company</v>
      </c>
      <c r="F36" s="19" t="str">
        <f>_xlfn.XLOOKUP($B36,FD_Lists!$B$4:$B$25,FD_Lists!F$4:F$25)</f>
        <v>WoC</v>
      </c>
      <c r="G36" s="56" t="s">
        <v>127</v>
      </c>
      <c r="H36" s="55" t="s">
        <v>85</v>
      </c>
      <c r="I36" s="55" t="str">
        <f t="shared" ref="I36:I99" si="1">B36&amp;H36</f>
        <v>SESOUT5_05_B_PR24</v>
      </c>
      <c r="J36" s="55" t="s">
        <v>137</v>
      </c>
      <c r="K36" s="55" t="s">
        <v>138</v>
      </c>
      <c r="L36" s="55" t="s">
        <v>139</v>
      </c>
      <c r="M36" s="55" t="s">
        <v>148</v>
      </c>
      <c r="N36" s="55" t="s">
        <v>83</v>
      </c>
      <c r="O36" s="55">
        <v>0</v>
      </c>
      <c r="P36" s="57" t="str" cm="1">
        <f t="array" ref="P36">IFERROR(ROUND(INDEX(F_Inputs!$A$2:$BC$162, MATCH(F_Inputs_Formatted!$B36&amp;F_Inputs_Formatted!$H36, F_Inputs!$A$2:$A$162&amp;F_Inputs!$B$2:$B$162, 0), MATCH(F_Inputs_Formatted!P$4, F_Inputs!$A$2:$BC$2, 0)),$O36),"-")</f>
        <v>-</v>
      </c>
      <c r="Q36" s="57" t="str" cm="1">
        <f t="array" ref="Q36">IFERROR(ROUND(INDEX(F_Inputs!$A$2:$BC$162, MATCH(F_Inputs_Formatted!$B36&amp;F_Inputs_Formatted!$H36, F_Inputs!$A$2:$A$162&amp;F_Inputs!$B$2:$B$162, 0), MATCH(F_Inputs_Formatted!Q$4, F_Inputs!$A$2:$BC$2, 0)),$O36),"-")</f>
        <v>-</v>
      </c>
      <c r="R36" s="57" t="str" cm="1">
        <f t="array" ref="R36">IFERROR(ROUND(INDEX(F_Inputs!$A$2:$BC$162, MATCH(F_Inputs_Formatted!$B36&amp;F_Inputs_Formatted!$H36, F_Inputs!$A$2:$A$162&amp;F_Inputs!$B$2:$B$162, 0), MATCH(F_Inputs_Formatted!R$4, F_Inputs!$A$2:$BC$2, 0)),$O36),"-")</f>
        <v>-</v>
      </c>
      <c r="S36" s="57" t="str" cm="1">
        <f t="array" ref="S36">IFERROR(ROUND(INDEX(F_Inputs!$A$2:$BC$162, MATCH(F_Inputs_Formatted!$B36&amp;F_Inputs_Formatted!$H36, F_Inputs!$A$2:$A$162&amp;F_Inputs!$B$2:$B$162, 0), MATCH(F_Inputs_Formatted!S$4, F_Inputs!$A$2:$BC$2, 0)),$O36),"-")</f>
        <v>-</v>
      </c>
      <c r="T36" s="57" t="str" cm="1">
        <f t="array" ref="T36">IFERROR(ROUND(INDEX(F_Inputs!$A$2:$BC$162, MATCH(F_Inputs_Formatted!$B36&amp;F_Inputs_Formatted!$H36, F_Inputs!$A$2:$A$162&amp;F_Inputs!$B$2:$B$162, 0), MATCH(F_Inputs_Formatted!T$4, F_Inputs!$A$2:$BC$2, 0)),$O36),"-")</f>
        <v>-</v>
      </c>
      <c r="U36" s="57" t="str" cm="1">
        <f t="array" ref="U36">IFERROR(ROUND(INDEX(F_Inputs!$A$2:$BC$162, MATCH(F_Inputs_Formatted!$B36&amp;F_Inputs_Formatted!$H36, F_Inputs!$A$2:$A$162&amp;F_Inputs!$B$2:$B$162, 0), MATCH(F_Inputs_Formatted!U$4, F_Inputs!$A$2:$BC$2, 0)),$O36),"-")</f>
        <v>-</v>
      </c>
      <c r="V36" s="57" t="str" cm="1">
        <f t="array" ref="V36">IFERROR(ROUND(INDEX(F_Inputs!$A$2:$BC$162, MATCH(F_Inputs_Formatted!$B36&amp;F_Inputs_Formatted!$H36, F_Inputs!$A$2:$A$162&amp;F_Inputs!$B$2:$B$162, 0), MATCH(F_Inputs_Formatted!V$4, F_Inputs!$A$2:$BC$2, 0)),$O36),"-")</f>
        <v>-</v>
      </c>
      <c r="W36" s="57" t="str" cm="1">
        <f t="array" ref="W36">IFERROR(ROUND(INDEX(F_Inputs!$A$2:$BC$162, MATCH(F_Inputs_Formatted!$B36&amp;F_Inputs_Formatted!$H36, F_Inputs!$A$2:$A$162&amp;F_Inputs!$B$2:$B$162, 0), MATCH(F_Inputs_Formatted!W$4, F_Inputs!$A$2:$BC$2, 0)),$O36),"-")</f>
        <v>-</v>
      </c>
      <c r="X36" s="57" t="str" cm="1">
        <f t="array" ref="X36">IFERROR(ROUND(INDEX(F_Inputs!$A$2:$BC$162, MATCH(F_Inputs_Formatted!$B36&amp;F_Inputs_Formatted!$H36, F_Inputs!$A$2:$A$162&amp;F_Inputs!$B$2:$B$162, 0), MATCH(F_Inputs_Formatted!X$4, F_Inputs!$A$2:$BC$2, 0)),$O36),"-")</f>
        <v>-</v>
      </c>
      <c r="Y36" s="57" t="str" cm="1">
        <f t="array" ref="Y36">IFERROR(ROUND(INDEX(F_Inputs!$A$2:$BC$162, MATCH(F_Inputs_Formatted!$B36&amp;F_Inputs_Formatted!$H36, F_Inputs!$A$2:$A$162&amp;F_Inputs!$B$2:$B$162, 0), MATCH(F_Inputs_Formatted!Y$4, F_Inputs!$A$2:$BC$2, 0)),$O36),"-")</f>
        <v>-</v>
      </c>
      <c r="Z36" s="57" t="str" cm="1">
        <f t="array" ref="Z36">IFERROR(ROUND(INDEX(F_Inputs!$A$2:$BC$162, MATCH(F_Inputs_Formatted!$B36&amp;F_Inputs_Formatted!$H36, F_Inputs!$A$2:$A$162&amp;F_Inputs!$B$2:$B$162, 0), MATCH(F_Inputs_Formatted!Z$4, F_Inputs!$A$2:$BC$2, 0)),$O36),"-")</f>
        <v>-</v>
      </c>
      <c r="AA36" s="57" t="str" cm="1">
        <f t="array" ref="AA36">IFERROR(ROUND(INDEX(F_Inputs!$A$2:$BC$162, MATCH(F_Inputs_Formatted!$B36&amp;F_Inputs_Formatted!$H36, F_Inputs!$A$2:$A$162&amp;F_Inputs!$B$2:$B$162, 0), MATCH(F_Inputs_Formatted!AA$4, F_Inputs!$A$2:$BC$2, 0)),$O36),"-")</f>
        <v>-</v>
      </c>
      <c r="AB36" s="57" t="str" cm="1">
        <f t="array" ref="AB36">IFERROR(ROUND(INDEX(F_Inputs!$A$2:$BC$162, MATCH(F_Inputs_Formatted!$B36&amp;F_Inputs_Formatted!$H36, F_Inputs!$A$2:$A$162&amp;F_Inputs!$B$2:$B$162, 0), MATCH(F_Inputs_Formatted!AB$4, F_Inputs!$A$2:$BC$2, 0)),$O36),"-")</f>
        <v>-</v>
      </c>
      <c r="AC36" s="57" t="str" cm="1">
        <f t="array" ref="AC36">IFERROR(ROUND(INDEX(F_Inputs!$A$2:$BC$162, MATCH(F_Inputs_Formatted!$B36&amp;F_Inputs_Formatted!$H36, F_Inputs!$A$2:$A$162&amp;F_Inputs!$B$2:$B$162, 0), MATCH(F_Inputs_Formatted!AC$4, F_Inputs!$A$2:$BC$2, 0)),$O36),"-")</f>
        <v>-</v>
      </c>
      <c r="AD36" s="57" t="str" cm="1">
        <f t="array" ref="AD36">IFERROR(ROUND(INDEX(F_Inputs!$A$2:$BC$162, MATCH(F_Inputs_Formatted!$B36&amp;F_Inputs_Formatted!$H36, F_Inputs!$A$2:$A$162&amp;F_Inputs!$B$2:$B$162, 0), MATCH(F_Inputs_Formatted!AD$4, F_Inputs!$A$2:$BC$2, 0)),$O36),"-")</f>
        <v>-</v>
      </c>
      <c r="AE36" s="57" t="str" cm="1">
        <f t="array" ref="AE36">IFERROR(ROUND(INDEX(F_Inputs!$A$2:$BC$162, MATCH(F_Inputs_Formatted!$B36&amp;F_Inputs_Formatted!$H36, F_Inputs!$A$2:$A$162&amp;F_Inputs!$B$2:$B$162, 0), MATCH(F_Inputs_Formatted!AE$4, F_Inputs!$A$2:$BC$2, 0)),$O36),"-")</f>
        <v>-</v>
      </c>
      <c r="AF36" s="57" t="str" cm="1">
        <f t="array" ref="AF36">IFERROR(ROUND(INDEX(F_Inputs!$A$2:$BC$162, MATCH(F_Inputs_Formatted!$B36&amp;F_Inputs_Formatted!$H36, F_Inputs!$A$2:$A$162&amp;F_Inputs!$B$2:$B$162, 0), MATCH(F_Inputs_Formatted!AF$4, F_Inputs!$A$2:$BC$2, 0)),$O36),"-")</f>
        <v>-</v>
      </c>
      <c r="AG36" s="57" t="str" cm="1">
        <f t="array" ref="AG36">IFERROR(ROUND(INDEX(F_Inputs!$A$2:$BC$162, MATCH(F_Inputs_Formatted!$B36&amp;F_Inputs_Formatted!$H36, F_Inputs!$A$2:$A$162&amp;F_Inputs!$B$2:$B$162, 0), MATCH(F_Inputs_Formatted!AG$4, F_Inputs!$A$2:$BC$2, 0)),$O36),"-")</f>
        <v>-</v>
      </c>
      <c r="AH36" s="57" t="str" cm="1">
        <f t="array" ref="AH36">IFERROR(ROUND(INDEX(F_Inputs!$A$2:$BC$162, MATCH(F_Inputs_Formatted!$B36&amp;F_Inputs_Formatted!$H36, F_Inputs!$A$2:$A$162&amp;F_Inputs!$B$2:$B$162, 0), MATCH(F_Inputs_Formatted!AH$4, F_Inputs!$A$2:$BC$2, 0)),$O36),"-")</f>
        <v>-</v>
      </c>
      <c r="AI36" s="57" t="str" cm="1">
        <f t="array" ref="AI36">IFERROR(ROUND(INDEX(F_Inputs!$A$2:$BC$162, MATCH(F_Inputs_Formatted!$B36&amp;F_Inputs_Formatted!$H36, F_Inputs!$A$2:$A$162&amp;F_Inputs!$B$2:$B$162, 0), MATCH(F_Inputs_Formatted!AI$4, F_Inputs!$A$2:$BC$2, 0)),$O36),"-")</f>
        <v>-</v>
      </c>
      <c r="AJ36" s="57" t="str" cm="1">
        <f t="array" ref="AJ36">IFERROR(ROUND(INDEX(F_Inputs!$A$2:$BC$162, MATCH(F_Inputs_Formatted!$B36&amp;F_Inputs_Formatted!$H36, F_Inputs!$A$2:$A$162&amp;F_Inputs!$B$2:$B$162, 0), MATCH(F_Inputs_Formatted!AJ$4, F_Inputs!$A$2:$BC$2, 0)),$O36),"-")</f>
        <v>-</v>
      </c>
      <c r="AK36" s="57" t="str" cm="1">
        <f t="array" ref="AK36">IFERROR(ROUND(INDEX(F_Inputs!$A$2:$BC$162, MATCH(F_Inputs_Formatted!$B36&amp;F_Inputs_Formatted!$H36, F_Inputs!$A$2:$A$162&amp;F_Inputs!$B$2:$B$162, 0), MATCH(F_Inputs_Formatted!AK$4, F_Inputs!$A$2:$BC$2, 0)),$O36),"-")</f>
        <v>-</v>
      </c>
      <c r="AL36" s="57" t="str" cm="1">
        <f t="array" ref="AL36">IFERROR(ROUND(INDEX(F_Inputs!$A$2:$BC$162, MATCH(F_Inputs_Formatted!$B36&amp;F_Inputs_Formatted!$H36, F_Inputs!$A$2:$A$162&amp;F_Inputs!$B$2:$B$162, 0), MATCH(F_Inputs_Formatted!AL$4, F_Inputs!$A$2:$BC$2, 0)),$O36),"-")</f>
        <v>-</v>
      </c>
      <c r="AM36" s="57" t="str" cm="1">
        <f t="array" ref="AM36">IFERROR(ROUND(INDEX(F_Inputs!$A$2:$BC$162, MATCH(F_Inputs_Formatted!$B36&amp;F_Inputs_Formatted!$H36, F_Inputs!$A$2:$A$162&amp;F_Inputs!$B$2:$B$162, 0), MATCH(F_Inputs_Formatted!AM$4, F_Inputs!$A$2:$BC$2, 0)),$O36),"-")</f>
        <v>-</v>
      </c>
    </row>
    <row r="37" spans="1:39" s="5" customFormat="1" ht="30.75" customHeight="1">
      <c r="A37" s="1"/>
      <c r="B37" s="19" t="s">
        <v>114</v>
      </c>
      <c r="C37" s="19" t="str">
        <f>_xlfn.XLOOKUP($B37,FD_Lists!$B$4:$B$25,FD_Lists!C$4:C$25)</f>
        <v>South West Water</v>
      </c>
      <c r="D37" s="19" t="str">
        <f>_xlfn.XLOOKUP($B37,FD_Lists!$B$4:$B$25,FD_Lists!D$4:D$25)</f>
        <v>England</v>
      </c>
      <c r="E37" s="19" t="str">
        <f>_xlfn.XLOOKUP($B37,FD_Lists!$B$4:$B$25,FD_Lists!E$4:E$25)</f>
        <v>Company</v>
      </c>
      <c r="F37" s="19" t="str">
        <f>_xlfn.XLOOKUP($B37,FD_Lists!$B$4:$B$25,FD_Lists!F$4:F$25)</f>
        <v>WaSC</v>
      </c>
      <c r="G37" s="56" t="s">
        <v>127</v>
      </c>
      <c r="H37" s="55" t="s">
        <v>85</v>
      </c>
      <c r="I37" s="55" t="str">
        <f t="shared" si="1"/>
        <v>SWBOUT5_05_B_PR24</v>
      </c>
      <c r="J37" s="55" t="s">
        <v>137</v>
      </c>
      <c r="K37" s="55" t="s">
        <v>138</v>
      </c>
      <c r="L37" s="55" t="s">
        <v>139</v>
      </c>
      <c r="M37" s="55" t="s">
        <v>148</v>
      </c>
      <c r="N37" s="55" t="s">
        <v>83</v>
      </c>
      <c r="O37" s="55">
        <v>0</v>
      </c>
      <c r="P37" s="57" cm="1">
        <f t="array" ref="P37">IFERROR(ROUND(INDEX(F_Inputs!$A$2:$BC$162, MATCH(F_Inputs_Formatted!$B37&amp;F_Inputs_Formatted!$H37, F_Inputs!$A$2:$A$162&amp;F_Inputs!$B$2:$B$162, 0), MATCH(F_Inputs_Formatted!P$4, F_Inputs!$A$2:$BC$2, 0)),$O37),"-")</f>
        <v>1</v>
      </c>
      <c r="Q37" s="57" cm="1">
        <f t="array" ref="Q37">IFERROR(ROUND(INDEX(F_Inputs!$A$2:$BC$162, MATCH(F_Inputs_Formatted!$B37&amp;F_Inputs_Formatted!$H37, F_Inputs!$A$2:$A$162&amp;F_Inputs!$B$2:$B$162, 0), MATCH(F_Inputs_Formatted!Q$4, F_Inputs!$A$2:$BC$2, 0)),$O37),"-")</f>
        <v>0</v>
      </c>
      <c r="R37" s="57" cm="1">
        <f t="array" ref="R37">IFERROR(ROUND(INDEX(F_Inputs!$A$2:$BC$162, MATCH(F_Inputs_Formatted!$B37&amp;F_Inputs_Formatted!$H37, F_Inputs!$A$2:$A$162&amp;F_Inputs!$B$2:$B$162, 0), MATCH(F_Inputs_Formatted!R$4, F_Inputs!$A$2:$BC$2, 0)),$O37),"-")</f>
        <v>0</v>
      </c>
      <c r="S37" s="57" cm="1">
        <f t="array" ref="S37">IFERROR(ROUND(INDEX(F_Inputs!$A$2:$BC$162, MATCH(F_Inputs_Formatted!$B37&amp;F_Inputs_Formatted!$H37, F_Inputs!$A$2:$A$162&amp;F_Inputs!$B$2:$B$162, 0), MATCH(F_Inputs_Formatted!S$4, F_Inputs!$A$2:$BC$2, 0)),$O37),"-")</f>
        <v>0</v>
      </c>
      <c r="T37" s="57" cm="1">
        <f t="array" ref="T37">IFERROR(ROUND(INDEX(F_Inputs!$A$2:$BC$162, MATCH(F_Inputs_Formatted!$B37&amp;F_Inputs_Formatted!$H37, F_Inputs!$A$2:$A$162&amp;F_Inputs!$B$2:$B$162, 0), MATCH(F_Inputs_Formatted!T$4, F_Inputs!$A$2:$BC$2, 0)),$O37),"-")</f>
        <v>0</v>
      </c>
      <c r="U37" s="57" cm="1">
        <f t="array" ref="U37">IFERROR(ROUND(INDEX(F_Inputs!$A$2:$BC$162, MATCH(F_Inputs_Formatted!$B37&amp;F_Inputs_Formatted!$H37, F_Inputs!$A$2:$A$162&amp;F_Inputs!$B$2:$B$162, 0), MATCH(F_Inputs_Formatted!U$4, F_Inputs!$A$2:$BC$2, 0)),$O37),"-")</f>
        <v>1</v>
      </c>
      <c r="V37" s="57" cm="1">
        <f t="array" ref="V37">IFERROR(ROUND(INDEX(F_Inputs!$A$2:$BC$162, MATCH(F_Inputs_Formatted!$B37&amp;F_Inputs_Formatted!$H37, F_Inputs!$A$2:$A$162&amp;F_Inputs!$B$2:$B$162, 0), MATCH(F_Inputs_Formatted!V$4, F_Inputs!$A$2:$BC$2, 0)),$O37),"-")</f>
        <v>1</v>
      </c>
      <c r="W37" s="57" cm="1">
        <f t="array" ref="W37">IFERROR(ROUND(INDEX(F_Inputs!$A$2:$BC$162, MATCH(F_Inputs_Formatted!$B37&amp;F_Inputs_Formatted!$H37, F_Inputs!$A$2:$A$162&amp;F_Inputs!$B$2:$B$162, 0), MATCH(F_Inputs_Formatted!W$4, F_Inputs!$A$2:$BC$2, 0)),$O37),"-")</f>
        <v>1</v>
      </c>
      <c r="X37" s="57" cm="1">
        <f t="array" ref="X37">IFERROR(ROUND(INDEX(F_Inputs!$A$2:$BC$162, MATCH(F_Inputs_Formatted!$B37&amp;F_Inputs_Formatted!$H37, F_Inputs!$A$2:$A$162&amp;F_Inputs!$B$2:$B$162, 0), MATCH(F_Inputs_Formatted!X$4, F_Inputs!$A$2:$BC$2, 0)),$O37),"-")</f>
        <v>0</v>
      </c>
      <c r="Y37" s="57" cm="1">
        <f t="array" ref="Y37">IFERROR(ROUND(INDEX(F_Inputs!$A$2:$BC$162, MATCH(F_Inputs_Formatted!$B37&amp;F_Inputs_Formatted!$H37, F_Inputs!$A$2:$A$162&amp;F_Inputs!$B$2:$B$162, 0), MATCH(F_Inputs_Formatted!Y$4, F_Inputs!$A$2:$BC$2, 0)),$O37),"-")</f>
        <v>0</v>
      </c>
      <c r="Z37" s="57" cm="1">
        <f t="array" ref="Z37">IFERROR(ROUND(INDEX(F_Inputs!$A$2:$BC$162, MATCH(F_Inputs_Formatted!$B37&amp;F_Inputs_Formatted!$H37, F_Inputs!$A$2:$A$162&amp;F_Inputs!$B$2:$B$162, 0), MATCH(F_Inputs_Formatted!Z$4, F_Inputs!$A$2:$BC$2, 0)),$O37),"-")</f>
        <v>0</v>
      </c>
      <c r="AA37" s="57" cm="1">
        <f t="array" ref="AA37">IFERROR(ROUND(INDEX(F_Inputs!$A$2:$BC$162, MATCH(F_Inputs_Formatted!$B37&amp;F_Inputs_Formatted!$H37, F_Inputs!$A$2:$A$162&amp;F_Inputs!$B$2:$B$162, 0), MATCH(F_Inputs_Formatted!AA$4, F_Inputs!$A$2:$BC$2, 0)),$O37),"-")</f>
        <v>0</v>
      </c>
      <c r="AB37" s="57" cm="1">
        <f t="array" ref="AB37">IFERROR(ROUND(INDEX(F_Inputs!$A$2:$BC$162, MATCH(F_Inputs_Formatted!$B37&amp;F_Inputs_Formatted!$H37, F_Inputs!$A$2:$A$162&amp;F_Inputs!$B$2:$B$162, 0), MATCH(F_Inputs_Formatted!AB$4, F_Inputs!$A$2:$BC$2, 0)),$O37),"-")</f>
        <v>0</v>
      </c>
      <c r="AC37" s="57" cm="1">
        <f t="array" ref="AC37">IFERROR(ROUND(INDEX(F_Inputs!$A$2:$BC$162, MATCH(F_Inputs_Formatted!$B37&amp;F_Inputs_Formatted!$H37, F_Inputs!$A$2:$A$162&amp;F_Inputs!$B$2:$B$162, 0), MATCH(F_Inputs_Formatted!AC$4, F_Inputs!$A$2:$BC$2, 0)),$O37),"-")</f>
        <v>0</v>
      </c>
      <c r="AD37" s="57" cm="1">
        <f t="array" ref="AD37">IFERROR(ROUND(INDEX(F_Inputs!$A$2:$BC$162, MATCH(F_Inputs_Formatted!$B37&amp;F_Inputs_Formatted!$H37, F_Inputs!$A$2:$A$162&amp;F_Inputs!$B$2:$B$162, 0), MATCH(F_Inputs_Formatted!AD$4, F_Inputs!$A$2:$BC$2, 0)),$O37),"-")</f>
        <v>0</v>
      </c>
      <c r="AE37" s="57" cm="1">
        <f t="array" ref="AE37">IFERROR(ROUND(INDEX(F_Inputs!$A$2:$BC$162, MATCH(F_Inputs_Formatted!$B37&amp;F_Inputs_Formatted!$H37, F_Inputs!$A$2:$A$162&amp;F_Inputs!$B$2:$B$162, 0), MATCH(F_Inputs_Formatted!AE$4, F_Inputs!$A$2:$BC$2, 0)),$O37),"-")</f>
        <v>0</v>
      </c>
      <c r="AF37" s="57" cm="1">
        <f t="array" ref="AF37">IFERROR(ROUND(INDEX(F_Inputs!$A$2:$BC$162, MATCH(F_Inputs_Formatted!$B37&amp;F_Inputs_Formatted!$H37, F_Inputs!$A$2:$A$162&amp;F_Inputs!$B$2:$B$162, 0), MATCH(F_Inputs_Formatted!AF$4, F_Inputs!$A$2:$BC$2, 0)),$O37),"-")</f>
        <v>0</v>
      </c>
      <c r="AG37" s="57" cm="1">
        <f t="array" ref="AG37">IFERROR(ROUND(INDEX(F_Inputs!$A$2:$BC$162, MATCH(F_Inputs_Formatted!$B37&amp;F_Inputs_Formatted!$H37, F_Inputs!$A$2:$A$162&amp;F_Inputs!$B$2:$B$162, 0), MATCH(F_Inputs_Formatted!AG$4, F_Inputs!$A$2:$BC$2, 0)),$O37),"-")</f>
        <v>0</v>
      </c>
      <c r="AH37" s="57" cm="1">
        <f t="array" ref="AH37">IFERROR(ROUND(INDEX(F_Inputs!$A$2:$BC$162, MATCH(F_Inputs_Formatted!$B37&amp;F_Inputs_Formatted!$H37, F_Inputs!$A$2:$A$162&amp;F_Inputs!$B$2:$B$162, 0), MATCH(F_Inputs_Formatted!AH$4, F_Inputs!$A$2:$BC$2, 0)),$O37),"-")</f>
        <v>0</v>
      </c>
      <c r="AI37" s="57" cm="1">
        <f t="array" ref="AI37">IFERROR(ROUND(INDEX(F_Inputs!$A$2:$BC$162, MATCH(F_Inputs_Formatted!$B37&amp;F_Inputs_Formatted!$H37, F_Inputs!$A$2:$A$162&amp;F_Inputs!$B$2:$B$162, 0), MATCH(F_Inputs_Formatted!AI$4, F_Inputs!$A$2:$BC$2, 0)),$O37),"-")</f>
        <v>0</v>
      </c>
      <c r="AJ37" s="57" cm="1">
        <f t="array" ref="AJ37">IFERROR(ROUND(INDEX(F_Inputs!$A$2:$BC$162, MATCH(F_Inputs_Formatted!$B37&amp;F_Inputs_Formatted!$H37, F_Inputs!$A$2:$A$162&amp;F_Inputs!$B$2:$B$162, 0), MATCH(F_Inputs_Formatted!AJ$4, F_Inputs!$A$2:$BC$2, 0)),$O37),"-")</f>
        <v>0</v>
      </c>
      <c r="AK37" s="57" cm="1">
        <f t="array" ref="AK37">IFERROR(ROUND(INDEX(F_Inputs!$A$2:$BC$162, MATCH(F_Inputs_Formatted!$B37&amp;F_Inputs_Formatted!$H37, F_Inputs!$A$2:$A$162&amp;F_Inputs!$B$2:$B$162, 0), MATCH(F_Inputs_Formatted!AK$4, F_Inputs!$A$2:$BC$2, 0)),$O37),"-")</f>
        <v>0</v>
      </c>
      <c r="AL37" s="57" cm="1">
        <f t="array" ref="AL37">IFERROR(ROUND(INDEX(F_Inputs!$A$2:$BC$162, MATCH(F_Inputs_Formatted!$B37&amp;F_Inputs_Formatted!$H37, F_Inputs!$A$2:$A$162&amp;F_Inputs!$B$2:$B$162, 0), MATCH(F_Inputs_Formatted!AL$4, F_Inputs!$A$2:$BC$2, 0)),$O37),"-")</f>
        <v>0</v>
      </c>
      <c r="AM37" s="57" cm="1">
        <f t="array" ref="AM37">IFERROR(ROUND(INDEX(F_Inputs!$A$2:$BC$162, MATCH(F_Inputs_Formatted!$B37&amp;F_Inputs_Formatted!$H37, F_Inputs!$A$2:$A$162&amp;F_Inputs!$B$2:$B$162, 0), MATCH(F_Inputs_Formatted!AM$4, F_Inputs!$A$2:$BC$2, 0)),$O37),"-")</f>
        <v>0</v>
      </c>
    </row>
    <row r="38" spans="1:39" s="5" customFormat="1" ht="20.25" customHeight="1">
      <c r="A38" s="1"/>
      <c r="B38" s="131" t="s">
        <v>147</v>
      </c>
      <c r="C38" s="19" t="str">
        <f>_xlfn.XLOOKUP($B38,FD_Lists!$B$4:$B$25,FD_Lists!C$4:C$25)</f>
        <v>Bristol Water</v>
      </c>
      <c r="D38" s="19" t="str">
        <f>_xlfn.XLOOKUP($B38,FD_Lists!$B$4:$B$25,FD_Lists!D$4:D$25)</f>
        <v>England</v>
      </c>
      <c r="E38" s="19" t="str">
        <f>_xlfn.XLOOKUP($B38,FD_Lists!$B$4:$B$25,FD_Lists!E$4:E$25)</f>
        <v>Company</v>
      </c>
      <c r="F38" s="19" t="str">
        <f>_xlfn.XLOOKUP($B38,FD_Lists!$B$4:$B$25,FD_Lists!F$4:F$25)</f>
        <v>WoC</v>
      </c>
      <c r="G38" s="132" t="s">
        <v>127</v>
      </c>
      <c r="H38" s="55" t="s">
        <v>85</v>
      </c>
      <c r="I38" s="133" t="str">
        <f t="shared" si="1"/>
        <v>BRLOUT5_05_B_PR24</v>
      </c>
      <c r="J38" s="55" t="s">
        <v>137</v>
      </c>
      <c r="K38" s="55" t="s">
        <v>138</v>
      </c>
      <c r="L38" s="55" t="s">
        <v>139</v>
      </c>
      <c r="M38" s="55" t="s">
        <v>148</v>
      </c>
      <c r="N38" s="55" t="s">
        <v>83</v>
      </c>
      <c r="O38" s="55">
        <v>0</v>
      </c>
      <c r="P38" s="57" t="str" cm="1">
        <f t="array" ref="P38">IFERROR(ROUND(INDEX(F_Inputs!$A$2:$BC$162, MATCH(F_Inputs_Formatted!$B38&amp;F_Inputs_Formatted!$H38, F_Inputs!$A$2:$A$162&amp;F_Inputs!$B$2:$B$162, 0), MATCH(F_Inputs_Formatted!P$4, F_Inputs!$A$2:$BC$2, 0)),$O38),"-")</f>
        <v>-</v>
      </c>
      <c r="Q38" s="57" t="str" cm="1">
        <f t="array" ref="Q38">IFERROR(ROUND(INDEX(F_Inputs!$A$2:$BC$162, MATCH(F_Inputs_Formatted!$B38&amp;F_Inputs_Formatted!$H38, F_Inputs!$A$2:$A$162&amp;F_Inputs!$B$2:$B$162, 0), MATCH(F_Inputs_Formatted!Q$4, F_Inputs!$A$2:$BC$2, 0)),$O38),"-")</f>
        <v>-</v>
      </c>
      <c r="R38" s="57" t="str" cm="1">
        <f t="array" ref="R38">IFERROR(ROUND(INDEX(F_Inputs!$A$2:$BC$162, MATCH(F_Inputs_Formatted!$B38&amp;F_Inputs_Formatted!$H38, F_Inputs!$A$2:$A$162&amp;F_Inputs!$B$2:$B$162, 0), MATCH(F_Inputs_Formatted!R$4, F_Inputs!$A$2:$BC$2, 0)),$O38),"-")</f>
        <v>-</v>
      </c>
      <c r="S38" s="57" t="str" cm="1">
        <f t="array" ref="S38">IFERROR(ROUND(INDEX(F_Inputs!$A$2:$BC$162, MATCH(F_Inputs_Formatted!$B38&amp;F_Inputs_Formatted!$H38, F_Inputs!$A$2:$A$162&amp;F_Inputs!$B$2:$B$162, 0), MATCH(F_Inputs_Formatted!S$4, F_Inputs!$A$2:$BC$2, 0)),$O38),"-")</f>
        <v>-</v>
      </c>
      <c r="T38" s="57" t="str" cm="1">
        <f t="array" ref="T38">IFERROR(ROUND(INDEX(F_Inputs!$A$2:$BC$162, MATCH(F_Inputs_Formatted!$B38&amp;F_Inputs_Formatted!$H38, F_Inputs!$A$2:$A$162&amp;F_Inputs!$B$2:$B$162, 0), MATCH(F_Inputs_Formatted!T$4, F_Inputs!$A$2:$BC$2, 0)),$O38),"-")</f>
        <v>-</v>
      </c>
      <c r="U38" s="57" t="str" cm="1">
        <f t="array" ref="U38">IFERROR(ROUND(INDEX(F_Inputs!$A$2:$BC$162, MATCH(F_Inputs_Formatted!$B38&amp;F_Inputs_Formatted!$H38, F_Inputs!$A$2:$A$162&amp;F_Inputs!$B$2:$B$162, 0), MATCH(F_Inputs_Formatted!U$4, F_Inputs!$A$2:$BC$2, 0)),$O38),"-")</f>
        <v>-</v>
      </c>
      <c r="V38" s="57" t="str" cm="1">
        <f t="array" ref="V38">IFERROR(ROUND(INDEX(F_Inputs!$A$2:$BC$162, MATCH(F_Inputs_Formatted!$B38&amp;F_Inputs_Formatted!$H38, F_Inputs!$A$2:$A$162&amp;F_Inputs!$B$2:$B$162, 0), MATCH(F_Inputs_Formatted!V$4, F_Inputs!$A$2:$BC$2, 0)),$O38),"-")</f>
        <v>-</v>
      </c>
      <c r="W38" s="57" t="str" cm="1">
        <f t="array" ref="W38">IFERROR(ROUND(INDEX(F_Inputs!$A$2:$BC$162, MATCH(F_Inputs_Formatted!$B38&amp;F_Inputs_Formatted!$H38, F_Inputs!$A$2:$A$162&amp;F_Inputs!$B$2:$B$162, 0), MATCH(F_Inputs_Formatted!W$4, F_Inputs!$A$2:$BC$2, 0)),$O38),"-")</f>
        <v>-</v>
      </c>
      <c r="X38" s="57" t="str" cm="1">
        <f t="array" ref="X38">IFERROR(ROUND(INDEX(F_Inputs!$A$2:$BC$162, MATCH(F_Inputs_Formatted!$B38&amp;F_Inputs_Formatted!$H38, F_Inputs!$A$2:$A$162&amp;F_Inputs!$B$2:$B$162, 0), MATCH(F_Inputs_Formatted!X$4, F_Inputs!$A$2:$BC$2, 0)),$O38),"-")</f>
        <v>-</v>
      </c>
      <c r="Y38" s="57" t="str" cm="1">
        <f t="array" ref="Y38">IFERROR(ROUND(INDEX(F_Inputs!$A$2:$BC$162, MATCH(F_Inputs_Formatted!$B38&amp;F_Inputs_Formatted!$H38, F_Inputs!$A$2:$A$162&amp;F_Inputs!$B$2:$B$162, 0), MATCH(F_Inputs_Formatted!Y$4, F_Inputs!$A$2:$BC$2, 0)),$O38),"-")</f>
        <v>-</v>
      </c>
      <c r="Z38" s="57" t="str" cm="1">
        <f t="array" ref="Z38">IFERROR(ROUND(INDEX(F_Inputs!$A$2:$BC$162, MATCH(F_Inputs_Formatted!$B38&amp;F_Inputs_Formatted!$H38, F_Inputs!$A$2:$A$162&amp;F_Inputs!$B$2:$B$162, 0), MATCH(F_Inputs_Formatted!Z$4, F_Inputs!$A$2:$BC$2, 0)),$O38),"-")</f>
        <v>-</v>
      </c>
      <c r="AA38" s="57" t="str" cm="1">
        <f t="array" ref="AA38">IFERROR(ROUND(INDEX(F_Inputs!$A$2:$BC$162, MATCH(F_Inputs_Formatted!$B38&amp;F_Inputs_Formatted!$H38, F_Inputs!$A$2:$A$162&amp;F_Inputs!$B$2:$B$162, 0), MATCH(F_Inputs_Formatted!AA$4, F_Inputs!$A$2:$BC$2, 0)),$O38),"-")</f>
        <v>-</v>
      </c>
      <c r="AB38" s="57" t="str" cm="1">
        <f t="array" ref="AB38">IFERROR(ROUND(INDEX(F_Inputs!$A$2:$BC$162, MATCH(F_Inputs_Formatted!$B38&amp;F_Inputs_Formatted!$H38, F_Inputs!$A$2:$A$162&amp;F_Inputs!$B$2:$B$162, 0), MATCH(F_Inputs_Formatted!AB$4, F_Inputs!$A$2:$BC$2, 0)),$O38),"-")</f>
        <v>-</v>
      </c>
      <c r="AC38" s="57" t="str" cm="1">
        <f t="array" ref="AC38">IFERROR(ROUND(INDEX(F_Inputs!$A$2:$BC$162, MATCH(F_Inputs_Formatted!$B38&amp;F_Inputs_Formatted!$H38, F_Inputs!$A$2:$A$162&amp;F_Inputs!$B$2:$B$162, 0), MATCH(F_Inputs_Formatted!AC$4, F_Inputs!$A$2:$BC$2, 0)),$O38),"-")</f>
        <v>-</v>
      </c>
      <c r="AD38" s="57" t="str" cm="1">
        <f t="array" ref="AD38">IFERROR(ROUND(INDEX(F_Inputs!$A$2:$BC$162, MATCH(F_Inputs_Formatted!$B38&amp;F_Inputs_Formatted!$H38, F_Inputs!$A$2:$A$162&amp;F_Inputs!$B$2:$B$162, 0), MATCH(F_Inputs_Formatted!AD$4, F_Inputs!$A$2:$BC$2, 0)),$O38),"-")</f>
        <v>-</v>
      </c>
      <c r="AE38" s="57" t="str" cm="1">
        <f t="array" ref="AE38">IFERROR(ROUND(INDEX(F_Inputs!$A$2:$BC$162, MATCH(F_Inputs_Formatted!$B38&amp;F_Inputs_Formatted!$H38, F_Inputs!$A$2:$A$162&amp;F_Inputs!$B$2:$B$162, 0), MATCH(F_Inputs_Formatted!AE$4, F_Inputs!$A$2:$BC$2, 0)),$O38),"-")</f>
        <v>-</v>
      </c>
      <c r="AF38" s="57" t="str" cm="1">
        <f t="array" ref="AF38">IFERROR(ROUND(INDEX(F_Inputs!$A$2:$BC$162, MATCH(F_Inputs_Formatted!$B38&amp;F_Inputs_Formatted!$H38, F_Inputs!$A$2:$A$162&amp;F_Inputs!$B$2:$B$162, 0), MATCH(F_Inputs_Formatted!AF$4, F_Inputs!$A$2:$BC$2, 0)),$O38),"-")</f>
        <v>-</v>
      </c>
      <c r="AG38" s="57" t="str" cm="1">
        <f t="array" ref="AG38">IFERROR(ROUND(INDEX(F_Inputs!$A$2:$BC$162, MATCH(F_Inputs_Formatted!$B38&amp;F_Inputs_Formatted!$H38, F_Inputs!$A$2:$A$162&amp;F_Inputs!$B$2:$B$162, 0), MATCH(F_Inputs_Formatted!AG$4, F_Inputs!$A$2:$BC$2, 0)),$O38),"-")</f>
        <v>-</v>
      </c>
      <c r="AH38" s="57" t="str" cm="1">
        <f t="array" ref="AH38">IFERROR(ROUND(INDEX(F_Inputs!$A$2:$BC$162, MATCH(F_Inputs_Formatted!$B38&amp;F_Inputs_Formatted!$H38, F_Inputs!$A$2:$A$162&amp;F_Inputs!$B$2:$B$162, 0), MATCH(F_Inputs_Formatted!AH$4, F_Inputs!$A$2:$BC$2, 0)),$O38),"-")</f>
        <v>-</v>
      </c>
      <c r="AI38" s="57" t="str" cm="1">
        <f t="array" ref="AI38">IFERROR(ROUND(INDEX(F_Inputs!$A$2:$BC$162, MATCH(F_Inputs_Formatted!$B38&amp;F_Inputs_Formatted!$H38, F_Inputs!$A$2:$A$162&amp;F_Inputs!$B$2:$B$162, 0), MATCH(F_Inputs_Formatted!AI$4, F_Inputs!$A$2:$BC$2, 0)),$O38),"-")</f>
        <v>-</v>
      </c>
      <c r="AJ38" s="57" t="str" cm="1">
        <f t="array" ref="AJ38">IFERROR(ROUND(INDEX(F_Inputs!$A$2:$BC$162, MATCH(F_Inputs_Formatted!$B38&amp;F_Inputs_Formatted!$H38, F_Inputs!$A$2:$A$162&amp;F_Inputs!$B$2:$B$162, 0), MATCH(F_Inputs_Formatted!AJ$4, F_Inputs!$A$2:$BC$2, 0)),$O38),"-")</f>
        <v>-</v>
      </c>
      <c r="AK38" s="57" t="str" cm="1">
        <f t="array" ref="AK38">IFERROR(ROUND(INDEX(F_Inputs!$A$2:$BC$162, MATCH(F_Inputs_Formatted!$B38&amp;F_Inputs_Formatted!$H38, F_Inputs!$A$2:$A$162&amp;F_Inputs!$B$2:$B$162, 0), MATCH(F_Inputs_Formatted!AK$4, F_Inputs!$A$2:$BC$2, 0)),$O38),"-")</f>
        <v>-</v>
      </c>
      <c r="AL38" s="57" t="str" cm="1">
        <f t="array" ref="AL38">IFERROR(ROUND(INDEX(F_Inputs!$A$2:$BC$162, MATCH(F_Inputs_Formatted!$B38&amp;F_Inputs_Formatted!$H38, F_Inputs!$A$2:$A$162&amp;F_Inputs!$B$2:$B$162, 0), MATCH(F_Inputs_Formatted!AL$4, F_Inputs!$A$2:$BC$2, 0)),$O38),"-")</f>
        <v>-</v>
      </c>
      <c r="AM38" s="57" t="str" cm="1">
        <f t="array" ref="AM38">IFERROR(ROUND(INDEX(F_Inputs!$A$2:$BC$162, MATCH(F_Inputs_Formatted!$B38&amp;F_Inputs_Formatted!$H38, F_Inputs!$A$2:$A$162&amp;F_Inputs!$B$2:$B$162, 0), MATCH(F_Inputs_Formatted!AM$4, F_Inputs!$A$2:$BC$2, 0)),$O38),"-")</f>
        <v>-</v>
      </c>
    </row>
    <row r="39" spans="1:39" s="5" customFormat="1" ht="20.25" customHeight="1">
      <c r="A39" s="1"/>
      <c r="B39" s="129" t="s">
        <v>80</v>
      </c>
      <c r="C39" s="19" t="str">
        <f>_xlfn.XLOOKUP($B39,FD_Lists!$B$4:$B$25,FD_Lists!C$4:C$25)</f>
        <v>Anglian Water</v>
      </c>
      <c r="D39" s="19" t="str">
        <f>_xlfn.XLOOKUP($B39,FD_Lists!$B$4:$B$25,FD_Lists!D$4:D$25)</f>
        <v>England</v>
      </c>
      <c r="E39" s="19" t="str">
        <f>_xlfn.XLOOKUP($B39,FD_Lists!$B$4:$B$25,FD_Lists!E$4:E$25)</f>
        <v>Company</v>
      </c>
      <c r="F39" s="19" t="str">
        <f>_xlfn.XLOOKUP($B39,FD_Lists!$B$4:$B$25,FD_Lists!F$4:F$25)</f>
        <v>WaSC</v>
      </c>
      <c r="G39" s="56" t="s">
        <v>127</v>
      </c>
      <c r="H39" s="6" t="s">
        <v>89</v>
      </c>
      <c r="I39" s="55" t="str">
        <f t="shared" si="1"/>
        <v>ANHOUT5_05_D_PR24</v>
      </c>
      <c r="J39" s="55" t="s">
        <v>137</v>
      </c>
      <c r="K39" s="55" t="s">
        <v>138</v>
      </c>
      <c r="L39" s="55" t="s">
        <v>139</v>
      </c>
      <c r="M39" s="134" t="s">
        <v>149</v>
      </c>
      <c r="N39" s="55" t="s">
        <v>150</v>
      </c>
      <c r="O39" s="55">
        <v>0</v>
      </c>
      <c r="P39" s="57" cm="1">
        <f t="array" ref="P39">IFERROR(ROUND(INDEX(F_Inputs!$A$2:$BC$162, MATCH(F_Inputs_Formatted!$B39&amp;F_Inputs_Formatted!$H39, F_Inputs!$A$2:$A$162&amp;F_Inputs!$B$2:$B$162, 0), MATCH(F_Inputs_Formatted!P$4, F_Inputs!$A$2:$BC$2, 0)),$O39),"-")</f>
        <v>7</v>
      </c>
      <c r="Q39" s="57" cm="1">
        <f t="array" ref="Q39">IFERROR(ROUND(INDEX(F_Inputs!$A$2:$BC$162, MATCH(F_Inputs_Formatted!$B39&amp;F_Inputs_Formatted!$H39, F_Inputs!$A$2:$A$162&amp;F_Inputs!$B$2:$B$162, 0), MATCH(F_Inputs_Formatted!Q$4, F_Inputs!$A$2:$BC$2, 0)),$O39),"-")</f>
        <v>3</v>
      </c>
      <c r="R39" s="57" cm="1">
        <f t="array" ref="R39">IFERROR(ROUND(INDEX(F_Inputs!$A$2:$BC$162, MATCH(F_Inputs_Formatted!$B39&amp;F_Inputs_Formatted!$H39, F_Inputs!$A$2:$A$162&amp;F_Inputs!$B$2:$B$162, 0), MATCH(F_Inputs_Formatted!R$4, F_Inputs!$A$2:$BC$2, 0)),$O39),"-")</f>
        <v>9</v>
      </c>
      <c r="S39" s="57" cm="1">
        <f t="array" ref="S39">IFERROR(ROUND(INDEX(F_Inputs!$A$2:$BC$162, MATCH(F_Inputs_Formatted!$B39&amp;F_Inputs_Formatted!$H39, F_Inputs!$A$2:$A$162&amp;F_Inputs!$B$2:$B$162, 0), MATCH(F_Inputs_Formatted!S$4, F_Inputs!$A$2:$BC$2, 0)),$O39),"-")</f>
        <v>6</v>
      </c>
      <c r="T39" s="57" cm="1">
        <f t="array" ref="T39">IFERROR(ROUND(INDEX(F_Inputs!$A$2:$BC$162, MATCH(F_Inputs_Formatted!$B39&amp;F_Inputs_Formatted!$H39, F_Inputs!$A$2:$A$162&amp;F_Inputs!$B$2:$B$162, 0), MATCH(F_Inputs_Formatted!T$4, F_Inputs!$A$2:$BC$2, 0)),$O39),"-")</f>
        <v>13</v>
      </c>
      <c r="U39" s="57" cm="1">
        <f t="array" ref="U39">IFERROR(ROUND(INDEX(F_Inputs!$A$2:$BC$162, MATCH(F_Inputs_Formatted!$B39&amp;F_Inputs_Formatted!$H39, F_Inputs!$A$2:$A$162&amp;F_Inputs!$B$2:$B$162, 0), MATCH(F_Inputs_Formatted!U$4, F_Inputs!$A$2:$BC$2, 0)),$O39),"-")</f>
        <v>8</v>
      </c>
      <c r="V39" s="57" cm="1">
        <f t="array" ref="V39">IFERROR(ROUND(INDEX(F_Inputs!$A$2:$BC$162, MATCH(F_Inputs_Formatted!$B39&amp;F_Inputs_Formatted!$H39, F_Inputs!$A$2:$A$162&amp;F_Inputs!$B$2:$B$162, 0), MATCH(F_Inputs_Formatted!V$4, F_Inputs!$A$2:$BC$2, 0)),$O39),"-")</f>
        <v>8</v>
      </c>
      <c r="W39" s="57" cm="1">
        <f t="array" ref="W39">IFERROR(ROUND(INDEX(F_Inputs!$A$2:$BC$162, MATCH(F_Inputs_Formatted!$B39&amp;F_Inputs_Formatted!$H39, F_Inputs!$A$2:$A$162&amp;F_Inputs!$B$2:$B$162, 0), MATCH(F_Inputs_Formatted!W$4, F_Inputs!$A$2:$BC$2, 0)),$O39),"-")</f>
        <v>5</v>
      </c>
      <c r="X39" s="57" cm="1">
        <f t="array" ref="X39">IFERROR(ROUND(INDEX(F_Inputs!$A$2:$BC$162, MATCH(F_Inputs_Formatted!$B39&amp;F_Inputs_Formatted!$H39, F_Inputs!$A$2:$A$162&amp;F_Inputs!$B$2:$B$162, 0), MATCH(F_Inputs_Formatted!X$4, F_Inputs!$A$2:$BC$2, 0)),$O39),"-")</f>
        <v>10</v>
      </c>
      <c r="Y39" s="57" cm="1">
        <f t="array" ref="Y39">IFERROR(ROUND(INDEX(F_Inputs!$A$2:$BC$162, MATCH(F_Inputs_Formatted!$B39&amp;F_Inputs_Formatted!$H39, F_Inputs!$A$2:$A$162&amp;F_Inputs!$B$2:$B$162, 0), MATCH(F_Inputs_Formatted!Y$4, F_Inputs!$A$2:$BC$2, 0)),$O39),"-")</f>
        <v>10</v>
      </c>
      <c r="Z39" s="57" cm="1">
        <f t="array" ref="Z39">IFERROR(ROUND(INDEX(F_Inputs!$A$2:$BC$162, MATCH(F_Inputs_Formatted!$B39&amp;F_Inputs_Formatted!$H39, F_Inputs!$A$2:$A$162&amp;F_Inputs!$B$2:$B$162, 0), MATCH(F_Inputs_Formatted!Z$4, F_Inputs!$A$2:$BC$2, 0)),$O39),"-")</f>
        <v>13</v>
      </c>
      <c r="AA39" s="57" cm="1">
        <f t="array" ref="AA39">IFERROR(ROUND(INDEX(F_Inputs!$A$2:$BC$162, MATCH(F_Inputs_Formatted!$B39&amp;F_Inputs_Formatted!$H39, F_Inputs!$A$2:$A$162&amp;F_Inputs!$B$2:$B$162, 0), MATCH(F_Inputs_Formatted!AA$4, F_Inputs!$A$2:$BC$2, 0)),$O39),"-")</f>
        <v>9</v>
      </c>
      <c r="AB39" s="57" cm="1">
        <f t="array" ref="AB39">IFERROR(ROUND(INDEX(F_Inputs!$A$2:$BC$162, MATCH(F_Inputs_Formatted!$B39&amp;F_Inputs_Formatted!$H39, F_Inputs!$A$2:$A$162&amp;F_Inputs!$B$2:$B$162, 0), MATCH(F_Inputs_Formatted!AB$4, F_Inputs!$A$2:$BC$2, 0)),$O39),"-")</f>
        <v>11</v>
      </c>
      <c r="AC39" s="57" cm="1">
        <f t="array" ref="AC39">IFERROR(ROUND(INDEX(F_Inputs!$A$2:$BC$162, MATCH(F_Inputs_Formatted!$B39&amp;F_Inputs_Formatted!$H39, F_Inputs!$A$2:$A$162&amp;F_Inputs!$B$2:$B$162, 0), MATCH(F_Inputs_Formatted!AC$4, F_Inputs!$A$2:$BC$2, 0)),$O39),"-")</f>
        <v>4</v>
      </c>
      <c r="AD39" s="57" cm="1">
        <f t="array" ref="AD39">IFERROR(ROUND(INDEX(F_Inputs!$A$2:$BC$162, MATCH(F_Inputs_Formatted!$B39&amp;F_Inputs_Formatted!$H39, F_Inputs!$A$2:$A$162&amp;F_Inputs!$B$2:$B$162, 0), MATCH(F_Inputs_Formatted!AD$4, F_Inputs!$A$2:$BC$2, 0)),$O39),"-")</f>
        <v>0</v>
      </c>
      <c r="AE39" s="57" cm="1">
        <f t="array" ref="AE39">IFERROR(ROUND(INDEX(F_Inputs!$A$2:$BC$162, MATCH(F_Inputs_Formatted!$B39&amp;F_Inputs_Formatted!$H39, F_Inputs!$A$2:$A$162&amp;F_Inputs!$B$2:$B$162, 0), MATCH(F_Inputs_Formatted!AE$4, F_Inputs!$A$2:$BC$2, 0)),$O39),"-")</f>
        <v>0</v>
      </c>
      <c r="AF39" s="57" cm="1">
        <f t="array" ref="AF39">IFERROR(ROUND(INDEX(F_Inputs!$A$2:$BC$162, MATCH(F_Inputs_Formatted!$B39&amp;F_Inputs_Formatted!$H39, F_Inputs!$A$2:$A$162&amp;F_Inputs!$B$2:$B$162, 0), MATCH(F_Inputs_Formatted!AF$4, F_Inputs!$A$2:$BC$2, 0)),$O39),"-")</f>
        <v>0</v>
      </c>
      <c r="AG39" s="57" cm="1">
        <f t="array" ref="AG39">IFERROR(ROUND(INDEX(F_Inputs!$A$2:$BC$162, MATCH(F_Inputs_Formatted!$B39&amp;F_Inputs_Formatted!$H39, F_Inputs!$A$2:$A$162&amp;F_Inputs!$B$2:$B$162, 0), MATCH(F_Inputs_Formatted!AG$4, F_Inputs!$A$2:$BC$2, 0)),$O39),"-")</f>
        <v>0</v>
      </c>
      <c r="AH39" s="57" cm="1">
        <f t="array" ref="AH39">IFERROR(ROUND(INDEX(F_Inputs!$A$2:$BC$162, MATCH(F_Inputs_Formatted!$B39&amp;F_Inputs_Formatted!$H39, F_Inputs!$A$2:$A$162&amp;F_Inputs!$B$2:$B$162, 0), MATCH(F_Inputs_Formatted!AH$4, F_Inputs!$A$2:$BC$2, 0)),$O39),"-")</f>
        <v>0</v>
      </c>
      <c r="AI39" s="57" cm="1">
        <f t="array" ref="AI39">IFERROR(ROUND(INDEX(F_Inputs!$A$2:$BC$162, MATCH(F_Inputs_Formatted!$B39&amp;F_Inputs_Formatted!$H39, F_Inputs!$A$2:$A$162&amp;F_Inputs!$B$2:$B$162, 0), MATCH(F_Inputs_Formatted!AI$4, F_Inputs!$A$2:$BC$2, 0)),$O39),"-")</f>
        <v>0</v>
      </c>
      <c r="AJ39" s="57" cm="1">
        <f t="array" ref="AJ39">IFERROR(ROUND(INDEX(F_Inputs!$A$2:$BC$162, MATCH(F_Inputs_Formatted!$B39&amp;F_Inputs_Formatted!$H39, F_Inputs!$A$2:$A$162&amp;F_Inputs!$B$2:$B$162, 0), MATCH(F_Inputs_Formatted!AJ$4, F_Inputs!$A$2:$BC$2, 0)),$O39),"-")</f>
        <v>0</v>
      </c>
      <c r="AK39" s="57" cm="1">
        <f t="array" ref="AK39">IFERROR(ROUND(INDEX(F_Inputs!$A$2:$BC$162, MATCH(F_Inputs_Formatted!$B39&amp;F_Inputs_Formatted!$H39, F_Inputs!$A$2:$A$162&amp;F_Inputs!$B$2:$B$162, 0), MATCH(F_Inputs_Formatted!AK$4, F_Inputs!$A$2:$BC$2, 0)),$O39),"-")</f>
        <v>0</v>
      </c>
      <c r="AL39" s="57" cm="1">
        <f t="array" ref="AL39">IFERROR(ROUND(INDEX(F_Inputs!$A$2:$BC$162, MATCH(F_Inputs_Formatted!$B39&amp;F_Inputs_Formatted!$H39, F_Inputs!$A$2:$A$162&amp;F_Inputs!$B$2:$B$162, 0), MATCH(F_Inputs_Formatted!AL$4, F_Inputs!$A$2:$BC$2, 0)),$O39),"-")</f>
        <v>0</v>
      </c>
      <c r="AM39" s="57" cm="1">
        <f t="array" ref="AM39">IFERROR(ROUND(INDEX(F_Inputs!$A$2:$BC$162, MATCH(F_Inputs_Formatted!$B39&amp;F_Inputs_Formatted!$H39, F_Inputs!$A$2:$A$162&amp;F_Inputs!$B$2:$B$162, 0), MATCH(F_Inputs_Formatted!AM$4, F_Inputs!$A$2:$BC$2, 0)),$O39),"-")</f>
        <v>0</v>
      </c>
    </row>
    <row r="40" spans="1:39" s="5" customFormat="1" ht="20.25" customHeight="1">
      <c r="A40" s="1"/>
      <c r="B40" s="19" t="s">
        <v>110</v>
      </c>
      <c r="C40" s="19" t="str">
        <f>_xlfn.XLOOKUP($B40,FD_Lists!$B$4:$B$25,FD_Lists!C$4:C$25)</f>
        <v>Dŵr Cymru</v>
      </c>
      <c r="D40" s="19" t="str">
        <f>_xlfn.XLOOKUP($B40,FD_Lists!$B$4:$B$25,FD_Lists!D$4:D$25)</f>
        <v>Wales</v>
      </c>
      <c r="E40" s="19" t="str">
        <f>_xlfn.XLOOKUP($B40,FD_Lists!$B$4:$B$25,FD_Lists!E$4:E$25)</f>
        <v>Company</v>
      </c>
      <c r="F40" s="19" t="str">
        <f>_xlfn.XLOOKUP($B40,FD_Lists!$B$4:$B$25,FD_Lists!F$4:F$25)</f>
        <v>WaSC</v>
      </c>
      <c r="G40" s="56" t="s">
        <v>127</v>
      </c>
      <c r="H40" s="6" t="s">
        <v>89</v>
      </c>
      <c r="I40" s="55" t="str">
        <f t="shared" si="1"/>
        <v>WSHOUT5_05_D_PR24</v>
      </c>
      <c r="J40" s="55" t="s">
        <v>137</v>
      </c>
      <c r="K40" s="55" t="s">
        <v>138</v>
      </c>
      <c r="L40" s="55" t="s">
        <v>139</v>
      </c>
      <c r="M40" s="134" t="s">
        <v>149</v>
      </c>
      <c r="N40" s="55" t="s">
        <v>150</v>
      </c>
      <c r="O40" s="55">
        <v>0</v>
      </c>
      <c r="P40" s="57" cm="1">
        <f t="array" ref="P40">IFERROR(ROUND(INDEX(F_Inputs!$A$2:$BC$162, MATCH(F_Inputs_Formatted!$B40&amp;F_Inputs_Formatted!$H40, F_Inputs!$A$2:$A$162&amp;F_Inputs!$B$2:$B$162, 0), MATCH(F_Inputs_Formatted!P$4, F_Inputs!$A$2:$BC$2, 0)),$O40),"-")</f>
        <v>2</v>
      </c>
      <c r="Q40" s="57" cm="1">
        <f t="array" ref="Q40">IFERROR(ROUND(INDEX(F_Inputs!$A$2:$BC$162, MATCH(F_Inputs_Formatted!$B40&amp;F_Inputs_Formatted!$H40, F_Inputs!$A$2:$A$162&amp;F_Inputs!$B$2:$B$162, 0), MATCH(F_Inputs_Formatted!Q$4, F_Inputs!$A$2:$BC$2, 0)),$O40),"-")</f>
        <v>7</v>
      </c>
      <c r="R40" s="57" cm="1">
        <f t="array" ref="R40">IFERROR(ROUND(INDEX(F_Inputs!$A$2:$BC$162, MATCH(F_Inputs_Formatted!$B40&amp;F_Inputs_Formatted!$H40, F_Inputs!$A$2:$A$162&amp;F_Inputs!$B$2:$B$162, 0), MATCH(F_Inputs_Formatted!R$4, F_Inputs!$A$2:$BC$2, 0)),$O40),"-")</f>
        <v>2</v>
      </c>
      <c r="S40" s="57" cm="1">
        <f t="array" ref="S40">IFERROR(ROUND(INDEX(F_Inputs!$A$2:$BC$162, MATCH(F_Inputs_Formatted!$B40&amp;F_Inputs_Formatted!$H40, F_Inputs!$A$2:$A$162&amp;F_Inputs!$B$2:$B$162, 0), MATCH(F_Inputs_Formatted!S$4, F_Inputs!$A$2:$BC$2, 0)),$O40),"-")</f>
        <v>4</v>
      </c>
      <c r="T40" s="57" cm="1">
        <f t="array" ref="T40">IFERROR(ROUND(INDEX(F_Inputs!$A$2:$BC$162, MATCH(F_Inputs_Formatted!$B40&amp;F_Inputs_Formatted!$H40, F_Inputs!$A$2:$A$162&amp;F_Inputs!$B$2:$B$162, 0), MATCH(F_Inputs_Formatted!T$4, F_Inputs!$A$2:$BC$2, 0)),$O40),"-")</f>
        <v>2</v>
      </c>
      <c r="U40" s="57" cm="1">
        <f t="array" ref="U40">IFERROR(ROUND(INDEX(F_Inputs!$A$2:$BC$162, MATCH(F_Inputs_Formatted!$B40&amp;F_Inputs_Formatted!$H40, F_Inputs!$A$2:$A$162&amp;F_Inputs!$B$2:$B$162, 0), MATCH(F_Inputs_Formatted!U$4, F_Inputs!$A$2:$BC$2, 0)),$O40),"-")</f>
        <v>2</v>
      </c>
      <c r="V40" s="57" cm="1">
        <f t="array" ref="V40">IFERROR(ROUND(INDEX(F_Inputs!$A$2:$BC$162, MATCH(F_Inputs_Formatted!$B40&amp;F_Inputs_Formatted!$H40, F_Inputs!$A$2:$A$162&amp;F_Inputs!$B$2:$B$162, 0), MATCH(F_Inputs_Formatted!V$4, F_Inputs!$A$2:$BC$2, 0)),$O40),"-")</f>
        <v>2</v>
      </c>
      <c r="W40" s="57" cm="1">
        <f t="array" ref="W40">IFERROR(ROUND(INDEX(F_Inputs!$A$2:$BC$162, MATCH(F_Inputs_Formatted!$B40&amp;F_Inputs_Formatted!$H40, F_Inputs!$A$2:$A$162&amp;F_Inputs!$B$2:$B$162, 0), MATCH(F_Inputs_Formatted!W$4, F_Inputs!$A$2:$BC$2, 0)),$O40),"-")</f>
        <v>2</v>
      </c>
      <c r="X40" s="57" cm="1">
        <f t="array" ref="X40">IFERROR(ROUND(INDEX(F_Inputs!$A$2:$BC$162, MATCH(F_Inputs_Formatted!$B40&amp;F_Inputs_Formatted!$H40, F_Inputs!$A$2:$A$162&amp;F_Inputs!$B$2:$B$162, 0), MATCH(F_Inputs_Formatted!X$4, F_Inputs!$A$2:$BC$2, 0)),$O40),"-")</f>
        <v>0</v>
      </c>
      <c r="Y40" s="57" cm="1">
        <f t="array" ref="Y40">IFERROR(ROUND(INDEX(F_Inputs!$A$2:$BC$162, MATCH(F_Inputs_Formatted!$B40&amp;F_Inputs_Formatted!$H40, F_Inputs!$A$2:$A$162&amp;F_Inputs!$B$2:$B$162, 0), MATCH(F_Inputs_Formatted!Y$4, F_Inputs!$A$2:$BC$2, 0)),$O40),"-")</f>
        <v>1</v>
      </c>
      <c r="Z40" s="57" cm="1">
        <f t="array" ref="Z40">IFERROR(ROUND(INDEX(F_Inputs!$A$2:$BC$162, MATCH(F_Inputs_Formatted!$B40&amp;F_Inputs_Formatted!$H40, F_Inputs!$A$2:$A$162&amp;F_Inputs!$B$2:$B$162, 0), MATCH(F_Inputs_Formatted!Z$4, F_Inputs!$A$2:$BC$2, 0)),$O40),"-")</f>
        <v>2</v>
      </c>
      <c r="AA40" s="57" cm="1">
        <f t="array" ref="AA40">IFERROR(ROUND(INDEX(F_Inputs!$A$2:$BC$162, MATCH(F_Inputs_Formatted!$B40&amp;F_Inputs_Formatted!$H40, F_Inputs!$A$2:$A$162&amp;F_Inputs!$B$2:$B$162, 0), MATCH(F_Inputs_Formatted!AA$4, F_Inputs!$A$2:$BC$2, 0)),$O40),"-")</f>
        <v>5</v>
      </c>
      <c r="AB40" s="57" cm="1">
        <f t="array" ref="AB40">IFERROR(ROUND(INDEX(F_Inputs!$A$2:$BC$162, MATCH(F_Inputs_Formatted!$B40&amp;F_Inputs_Formatted!$H40, F_Inputs!$A$2:$A$162&amp;F_Inputs!$B$2:$B$162, 0), MATCH(F_Inputs_Formatted!AB$4, F_Inputs!$A$2:$BC$2, 0)),$O40),"-")</f>
        <v>6</v>
      </c>
      <c r="AC40" s="57" cm="1">
        <f t="array" ref="AC40">IFERROR(ROUND(INDEX(F_Inputs!$A$2:$BC$162, MATCH(F_Inputs_Formatted!$B40&amp;F_Inputs_Formatted!$H40, F_Inputs!$A$2:$A$162&amp;F_Inputs!$B$2:$B$162, 0), MATCH(F_Inputs_Formatted!AC$4, F_Inputs!$A$2:$BC$2, 0)),$O40),"-")</f>
        <v>0</v>
      </c>
      <c r="AD40" s="57" cm="1">
        <f t="array" ref="AD40">IFERROR(ROUND(INDEX(F_Inputs!$A$2:$BC$162, MATCH(F_Inputs_Formatted!$B40&amp;F_Inputs_Formatted!$H40, F_Inputs!$A$2:$A$162&amp;F_Inputs!$B$2:$B$162, 0), MATCH(F_Inputs_Formatted!AD$4, F_Inputs!$A$2:$BC$2, 0)),$O40),"-")</f>
        <v>0</v>
      </c>
      <c r="AE40" s="57" cm="1">
        <f t="array" ref="AE40">IFERROR(ROUND(INDEX(F_Inputs!$A$2:$BC$162, MATCH(F_Inputs_Formatted!$B40&amp;F_Inputs_Formatted!$H40, F_Inputs!$A$2:$A$162&amp;F_Inputs!$B$2:$B$162, 0), MATCH(F_Inputs_Formatted!AE$4, F_Inputs!$A$2:$BC$2, 0)),$O40),"-")</f>
        <v>0</v>
      </c>
      <c r="AF40" s="57" cm="1">
        <f t="array" ref="AF40">IFERROR(ROUND(INDEX(F_Inputs!$A$2:$BC$162, MATCH(F_Inputs_Formatted!$B40&amp;F_Inputs_Formatted!$H40, F_Inputs!$A$2:$A$162&amp;F_Inputs!$B$2:$B$162, 0), MATCH(F_Inputs_Formatted!AF$4, F_Inputs!$A$2:$BC$2, 0)),$O40),"-")</f>
        <v>0</v>
      </c>
      <c r="AG40" s="57" cm="1">
        <f t="array" ref="AG40">IFERROR(ROUND(INDEX(F_Inputs!$A$2:$BC$162, MATCH(F_Inputs_Formatted!$B40&amp;F_Inputs_Formatted!$H40, F_Inputs!$A$2:$A$162&amp;F_Inputs!$B$2:$B$162, 0), MATCH(F_Inputs_Formatted!AG$4, F_Inputs!$A$2:$BC$2, 0)),$O40),"-")</f>
        <v>0</v>
      </c>
      <c r="AH40" s="57" cm="1">
        <f t="array" ref="AH40">IFERROR(ROUND(INDEX(F_Inputs!$A$2:$BC$162, MATCH(F_Inputs_Formatted!$B40&amp;F_Inputs_Formatted!$H40, F_Inputs!$A$2:$A$162&amp;F_Inputs!$B$2:$B$162, 0), MATCH(F_Inputs_Formatted!AH$4, F_Inputs!$A$2:$BC$2, 0)),$O40),"-")</f>
        <v>0</v>
      </c>
      <c r="AI40" s="57" cm="1">
        <f t="array" ref="AI40">IFERROR(ROUND(INDEX(F_Inputs!$A$2:$BC$162, MATCH(F_Inputs_Formatted!$B40&amp;F_Inputs_Formatted!$H40, F_Inputs!$A$2:$A$162&amp;F_Inputs!$B$2:$B$162, 0), MATCH(F_Inputs_Formatted!AI$4, F_Inputs!$A$2:$BC$2, 0)),$O40),"-")</f>
        <v>0</v>
      </c>
      <c r="AJ40" s="57" cm="1">
        <f t="array" ref="AJ40">IFERROR(ROUND(INDEX(F_Inputs!$A$2:$BC$162, MATCH(F_Inputs_Formatted!$B40&amp;F_Inputs_Formatted!$H40, F_Inputs!$A$2:$A$162&amp;F_Inputs!$B$2:$B$162, 0), MATCH(F_Inputs_Formatted!AJ$4, F_Inputs!$A$2:$BC$2, 0)),$O40),"-")</f>
        <v>0</v>
      </c>
      <c r="AK40" s="57" cm="1">
        <f t="array" ref="AK40">IFERROR(ROUND(INDEX(F_Inputs!$A$2:$BC$162, MATCH(F_Inputs_Formatted!$B40&amp;F_Inputs_Formatted!$H40, F_Inputs!$A$2:$A$162&amp;F_Inputs!$B$2:$B$162, 0), MATCH(F_Inputs_Formatted!AK$4, F_Inputs!$A$2:$BC$2, 0)),$O40),"-")</f>
        <v>0</v>
      </c>
      <c r="AL40" s="57" cm="1">
        <f t="array" ref="AL40">IFERROR(ROUND(INDEX(F_Inputs!$A$2:$BC$162, MATCH(F_Inputs_Formatted!$B40&amp;F_Inputs_Formatted!$H40, F_Inputs!$A$2:$A$162&amp;F_Inputs!$B$2:$B$162, 0), MATCH(F_Inputs_Formatted!AL$4, F_Inputs!$A$2:$BC$2, 0)),$O40),"-")</f>
        <v>0</v>
      </c>
      <c r="AM40" s="57" cm="1">
        <f t="array" ref="AM40">IFERROR(ROUND(INDEX(F_Inputs!$A$2:$BC$162, MATCH(F_Inputs_Formatted!$B40&amp;F_Inputs_Formatted!$H40, F_Inputs!$A$2:$A$162&amp;F_Inputs!$B$2:$B$162, 0), MATCH(F_Inputs_Formatted!AM$4, F_Inputs!$A$2:$BC$2, 0)),$O40),"-")</f>
        <v>0</v>
      </c>
    </row>
    <row r="41" spans="1:39" s="5" customFormat="1" ht="20.25" customHeight="1">
      <c r="A41" s="1"/>
      <c r="B41" s="19" t="s">
        <v>111</v>
      </c>
      <c r="C41" s="19" t="str">
        <f>_xlfn.XLOOKUP($B41,FD_Lists!$B$4:$B$25,FD_Lists!C$4:C$25)</f>
        <v>Hafren Dyfrdwy</v>
      </c>
      <c r="D41" s="19" t="str">
        <f>_xlfn.XLOOKUP($B41,FD_Lists!$B$4:$B$25,FD_Lists!D$4:D$25)</f>
        <v>Wales</v>
      </c>
      <c r="E41" s="19" t="str">
        <f>_xlfn.XLOOKUP($B41,FD_Lists!$B$4:$B$25,FD_Lists!E$4:E$25)</f>
        <v>Company</v>
      </c>
      <c r="F41" s="19" t="str">
        <f>_xlfn.XLOOKUP($B41,FD_Lists!$B$4:$B$25,FD_Lists!F$4:F$25)</f>
        <v>WaSC</v>
      </c>
      <c r="G41" s="56" t="s">
        <v>127</v>
      </c>
      <c r="H41" s="6" t="s">
        <v>89</v>
      </c>
      <c r="I41" s="55" t="str">
        <f t="shared" si="1"/>
        <v>HDDOUT5_05_D_PR24</v>
      </c>
      <c r="J41" s="55" t="s">
        <v>137</v>
      </c>
      <c r="K41" s="55" t="s">
        <v>138</v>
      </c>
      <c r="L41" s="55" t="s">
        <v>139</v>
      </c>
      <c r="M41" s="134" t="s">
        <v>149</v>
      </c>
      <c r="N41" s="55" t="s">
        <v>150</v>
      </c>
      <c r="O41" s="55">
        <v>0</v>
      </c>
      <c r="P41" s="57" cm="1">
        <f t="array" ref="P41">IFERROR(ROUND(INDEX(F_Inputs!$A$2:$BC$162, MATCH(F_Inputs_Formatted!$B41&amp;F_Inputs_Formatted!$H41, F_Inputs!$A$2:$A$162&amp;F_Inputs!$B$2:$B$162, 0), MATCH(F_Inputs_Formatted!P$4, F_Inputs!$A$2:$BC$2, 0)),$O41),"-")</f>
        <v>0</v>
      </c>
      <c r="Q41" s="57" cm="1">
        <f t="array" ref="Q41">IFERROR(ROUND(INDEX(F_Inputs!$A$2:$BC$162, MATCH(F_Inputs_Formatted!$B41&amp;F_Inputs_Formatted!$H41, F_Inputs!$A$2:$A$162&amp;F_Inputs!$B$2:$B$162, 0), MATCH(F_Inputs_Formatted!Q$4, F_Inputs!$A$2:$BC$2, 0)),$O41),"-")</f>
        <v>0</v>
      </c>
      <c r="R41" s="57" cm="1">
        <f t="array" ref="R41">IFERROR(ROUND(INDEX(F_Inputs!$A$2:$BC$162, MATCH(F_Inputs_Formatted!$B41&amp;F_Inputs_Formatted!$H41, F_Inputs!$A$2:$A$162&amp;F_Inputs!$B$2:$B$162, 0), MATCH(F_Inputs_Formatted!R$4, F_Inputs!$A$2:$BC$2, 0)),$O41),"-")</f>
        <v>0</v>
      </c>
      <c r="S41" s="57" cm="1">
        <f t="array" ref="S41">IFERROR(ROUND(INDEX(F_Inputs!$A$2:$BC$162, MATCH(F_Inputs_Formatted!$B41&amp;F_Inputs_Formatted!$H41, F_Inputs!$A$2:$A$162&amp;F_Inputs!$B$2:$B$162, 0), MATCH(F_Inputs_Formatted!S$4, F_Inputs!$A$2:$BC$2, 0)),$O41),"-")</f>
        <v>0</v>
      </c>
      <c r="T41" s="57" cm="1">
        <f t="array" ref="T41">IFERROR(ROUND(INDEX(F_Inputs!$A$2:$BC$162, MATCH(F_Inputs_Formatted!$B41&amp;F_Inputs_Formatted!$H41, F_Inputs!$A$2:$A$162&amp;F_Inputs!$B$2:$B$162, 0), MATCH(F_Inputs_Formatted!T$4, F_Inputs!$A$2:$BC$2, 0)),$O41),"-")</f>
        <v>0</v>
      </c>
      <c r="U41" s="57" cm="1">
        <f t="array" ref="U41">IFERROR(ROUND(INDEX(F_Inputs!$A$2:$BC$162, MATCH(F_Inputs_Formatted!$B41&amp;F_Inputs_Formatted!$H41, F_Inputs!$A$2:$A$162&amp;F_Inputs!$B$2:$B$162, 0), MATCH(F_Inputs_Formatted!U$4, F_Inputs!$A$2:$BC$2, 0)),$O41),"-")</f>
        <v>0</v>
      </c>
      <c r="V41" s="57" cm="1">
        <f t="array" ref="V41">IFERROR(ROUND(INDEX(F_Inputs!$A$2:$BC$162, MATCH(F_Inputs_Formatted!$B41&amp;F_Inputs_Formatted!$H41, F_Inputs!$A$2:$A$162&amp;F_Inputs!$B$2:$B$162, 0), MATCH(F_Inputs_Formatted!V$4, F_Inputs!$A$2:$BC$2, 0)),$O41),"-")</f>
        <v>0</v>
      </c>
      <c r="W41" s="57" cm="1">
        <f t="array" ref="W41">IFERROR(ROUND(INDEX(F_Inputs!$A$2:$BC$162, MATCH(F_Inputs_Formatted!$B41&amp;F_Inputs_Formatted!$H41, F_Inputs!$A$2:$A$162&amp;F_Inputs!$B$2:$B$162, 0), MATCH(F_Inputs_Formatted!W$4, F_Inputs!$A$2:$BC$2, 0)),$O41),"-")</f>
        <v>0</v>
      </c>
      <c r="X41" s="57" cm="1">
        <f t="array" ref="X41">IFERROR(ROUND(INDEX(F_Inputs!$A$2:$BC$162, MATCH(F_Inputs_Formatted!$B41&amp;F_Inputs_Formatted!$H41, F_Inputs!$A$2:$A$162&amp;F_Inputs!$B$2:$B$162, 0), MATCH(F_Inputs_Formatted!X$4, F_Inputs!$A$2:$BC$2, 0)),$O41),"-")</f>
        <v>0</v>
      </c>
      <c r="Y41" s="57" cm="1">
        <f t="array" ref="Y41">IFERROR(ROUND(INDEX(F_Inputs!$A$2:$BC$162, MATCH(F_Inputs_Formatted!$B41&amp;F_Inputs_Formatted!$H41, F_Inputs!$A$2:$A$162&amp;F_Inputs!$B$2:$B$162, 0), MATCH(F_Inputs_Formatted!Y$4, F_Inputs!$A$2:$BC$2, 0)),$O41),"-")</f>
        <v>0</v>
      </c>
      <c r="Z41" s="57" cm="1">
        <f t="array" ref="Z41">IFERROR(ROUND(INDEX(F_Inputs!$A$2:$BC$162, MATCH(F_Inputs_Formatted!$B41&amp;F_Inputs_Formatted!$H41, F_Inputs!$A$2:$A$162&amp;F_Inputs!$B$2:$B$162, 0), MATCH(F_Inputs_Formatted!Z$4, F_Inputs!$A$2:$BC$2, 0)),$O41),"-")</f>
        <v>0</v>
      </c>
      <c r="AA41" s="57" cm="1">
        <f t="array" ref="AA41">IFERROR(ROUND(INDEX(F_Inputs!$A$2:$BC$162, MATCH(F_Inputs_Formatted!$B41&amp;F_Inputs_Formatted!$H41, F_Inputs!$A$2:$A$162&amp;F_Inputs!$B$2:$B$162, 0), MATCH(F_Inputs_Formatted!AA$4, F_Inputs!$A$2:$BC$2, 0)),$O41),"-")</f>
        <v>0</v>
      </c>
      <c r="AB41" s="57" cm="1">
        <f t="array" ref="AB41">IFERROR(ROUND(INDEX(F_Inputs!$A$2:$BC$162, MATCH(F_Inputs_Formatted!$B41&amp;F_Inputs_Formatted!$H41, F_Inputs!$A$2:$A$162&amp;F_Inputs!$B$2:$B$162, 0), MATCH(F_Inputs_Formatted!AB$4, F_Inputs!$A$2:$BC$2, 0)),$O41),"-")</f>
        <v>0</v>
      </c>
      <c r="AC41" s="57" cm="1">
        <f t="array" ref="AC41">IFERROR(ROUND(INDEX(F_Inputs!$A$2:$BC$162, MATCH(F_Inputs_Formatted!$B41&amp;F_Inputs_Formatted!$H41, F_Inputs!$A$2:$A$162&amp;F_Inputs!$B$2:$B$162, 0), MATCH(F_Inputs_Formatted!AC$4, F_Inputs!$A$2:$BC$2, 0)),$O41),"-")</f>
        <v>0</v>
      </c>
      <c r="AD41" s="57" cm="1">
        <f t="array" ref="AD41">IFERROR(ROUND(INDEX(F_Inputs!$A$2:$BC$162, MATCH(F_Inputs_Formatted!$B41&amp;F_Inputs_Formatted!$H41, F_Inputs!$A$2:$A$162&amp;F_Inputs!$B$2:$B$162, 0), MATCH(F_Inputs_Formatted!AD$4, F_Inputs!$A$2:$BC$2, 0)),$O41),"-")</f>
        <v>0</v>
      </c>
      <c r="AE41" s="57" cm="1">
        <f t="array" ref="AE41">IFERROR(ROUND(INDEX(F_Inputs!$A$2:$BC$162, MATCH(F_Inputs_Formatted!$B41&amp;F_Inputs_Formatted!$H41, F_Inputs!$A$2:$A$162&amp;F_Inputs!$B$2:$B$162, 0), MATCH(F_Inputs_Formatted!AE$4, F_Inputs!$A$2:$BC$2, 0)),$O41),"-")</f>
        <v>0</v>
      </c>
      <c r="AF41" s="57" cm="1">
        <f t="array" ref="AF41">IFERROR(ROUND(INDEX(F_Inputs!$A$2:$BC$162, MATCH(F_Inputs_Formatted!$B41&amp;F_Inputs_Formatted!$H41, F_Inputs!$A$2:$A$162&amp;F_Inputs!$B$2:$B$162, 0), MATCH(F_Inputs_Formatted!AF$4, F_Inputs!$A$2:$BC$2, 0)),$O41),"-")</f>
        <v>0</v>
      </c>
      <c r="AG41" s="57" cm="1">
        <f t="array" ref="AG41">IFERROR(ROUND(INDEX(F_Inputs!$A$2:$BC$162, MATCH(F_Inputs_Formatted!$B41&amp;F_Inputs_Formatted!$H41, F_Inputs!$A$2:$A$162&amp;F_Inputs!$B$2:$B$162, 0), MATCH(F_Inputs_Formatted!AG$4, F_Inputs!$A$2:$BC$2, 0)),$O41),"-")</f>
        <v>0</v>
      </c>
      <c r="AH41" s="57" cm="1">
        <f t="array" ref="AH41">IFERROR(ROUND(INDEX(F_Inputs!$A$2:$BC$162, MATCH(F_Inputs_Formatted!$B41&amp;F_Inputs_Formatted!$H41, F_Inputs!$A$2:$A$162&amp;F_Inputs!$B$2:$B$162, 0), MATCH(F_Inputs_Formatted!AH$4, F_Inputs!$A$2:$BC$2, 0)),$O41),"-")</f>
        <v>0</v>
      </c>
      <c r="AI41" s="57" cm="1">
        <f t="array" ref="AI41">IFERROR(ROUND(INDEX(F_Inputs!$A$2:$BC$162, MATCH(F_Inputs_Formatted!$B41&amp;F_Inputs_Formatted!$H41, F_Inputs!$A$2:$A$162&amp;F_Inputs!$B$2:$B$162, 0), MATCH(F_Inputs_Formatted!AI$4, F_Inputs!$A$2:$BC$2, 0)),$O41),"-")</f>
        <v>0</v>
      </c>
      <c r="AJ41" s="57" cm="1">
        <f t="array" ref="AJ41">IFERROR(ROUND(INDEX(F_Inputs!$A$2:$BC$162, MATCH(F_Inputs_Formatted!$B41&amp;F_Inputs_Formatted!$H41, F_Inputs!$A$2:$A$162&amp;F_Inputs!$B$2:$B$162, 0), MATCH(F_Inputs_Formatted!AJ$4, F_Inputs!$A$2:$BC$2, 0)),$O41),"-")</f>
        <v>0</v>
      </c>
      <c r="AK41" s="57" cm="1">
        <f t="array" ref="AK41">IFERROR(ROUND(INDEX(F_Inputs!$A$2:$BC$162, MATCH(F_Inputs_Formatted!$B41&amp;F_Inputs_Formatted!$H41, F_Inputs!$A$2:$A$162&amp;F_Inputs!$B$2:$B$162, 0), MATCH(F_Inputs_Formatted!AK$4, F_Inputs!$A$2:$BC$2, 0)),$O41),"-")</f>
        <v>0</v>
      </c>
      <c r="AL41" s="57" cm="1">
        <f t="array" ref="AL41">IFERROR(ROUND(INDEX(F_Inputs!$A$2:$BC$162, MATCH(F_Inputs_Formatted!$B41&amp;F_Inputs_Formatted!$H41, F_Inputs!$A$2:$A$162&amp;F_Inputs!$B$2:$B$162, 0), MATCH(F_Inputs_Formatted!AL$4, F_Inputs!$A$2:$BC$2, 0)),$O41),"-")</f>
        <v>0</v>
      </c>
      <c r="AM41" s="57" cm="1">
        <f t="array" ref="AM41">IFERROR(ROUND(INDEX(F_Inputs!$A$2:$BC$162, MATCH(F_Inputs_Formatted!$B41&amp;F_Inputs_Formatted!$H41, F_Inputs!$A$2:$A$162&amp;F_Inputs!$B$2:$B$162, 0), MATCH(F_Inputs_Formatted!AM$4, F_Inputs!$A$2:$BC$2, 0)),$O41),"-")</f>
        <v>0</v>
      </c>
    </row>
    <row r="42" spans="1:39" s="5" customFormat="1" ht="20.25" customHeight="1">
      <c r="A42" s="1"/>
      <c r="B42" s="19" t="s">
        <v>112</v>
      </c>
      <c r="C42" s="19" t="str">
        <f>_xlfn.XLOOKUP($B42,FD_Lists!$B$4:$B$25,FD_Lists!C$4:C$25)</f>
        <v>Northumbrian Water</v>
      </c>
      <c r="D42" s="19" t="str">
        <f>_xlfn.XLOOKUP($B42,FD_Lists!$B$4:$B$25,FD_Lists!D$4:D$25)</f>
        <v>England</v>
      </c>
      <c r="E42" s="19" t="str">
        <f>_xlfn.XLOOKUP($B42,FD_Lists!$B$4:$B$25,FD_Lists!E$4:E$25)</f>
        <v>Company</v>
      </c>
      <c r="F42" s="19" t="str">
        <f>_xlfn.XLOOKUP($B42,FD_Lists!$B$4:$B$25,FD_Lists!F$4:F$25)</f>
        <v>WaSC</v>
      </c>
      <c r="G42" s="56" t="s">
        <v>127</v>
      </c>
      <c r="H42" s="6" t="s">
        <v>89</v>
      </c>
      <c r="I42" s="55" t="str">
        <f t="shared" si="1"/>
        <v>NESOUT5_05_D_PR24</v>
      </c>
      <c r="J42" s="55" t="s">
        <v>137</v>
      </c>
      <c r="K42" s="55" t="s">
        <v>138</v>
      </c>
      <c r="L42" s="55" t="s">
        <v>139</v>
      </c>
      <c r="M42" s="134" t="s">
        <v>149</v>
      </c>
      <c r="N42" s="55" t="s">
        <v>150</v>
      </c>
      <c r="O42" s="55">
        <v>0</v>
      </c>
      <c r="P42" s="57" cm="1">
        <f t="array" ref="P42">IFERROR(ROUND(INDEX(F_Inputs!$A$2:$BC$162, MATCH(F_Inputs_Formatted!$B42&amp;F_Inputs_Formatted!$H42, F_Inputs!$A$2:$A$162&amp;F_Inputs!$B$2:$B$162, 0), MATCH(F_Inputs_Formatted!P$4, F_Inputs!$A$2:$BC$2, 0)),$O42),"-")</f>
        <v>10</v>
      </c>
      <c r="Q42" s="57" cm="1">
        <f t="array" ref="Q42">IFERROR(ROUND(INDEX(F_Inputs!$A$2:$BC$162, MATCH(F_Inputs_Formatted!$B42&amp;F_Inputs_Formatted!$H42, F_Inputs!$A$2:$A$162&amp;F_Inputs!$B$2:$B$162, 0), MATCH(F_Inputs_Formatted!Q$4, F_Inputs!$A$2:$BC$2, 0)),$O42),"-")</f>
        <v>2</v>
      </c>
      <c r="R42" s="57" cm="1">
        <f t="array" ref="R42">IFERROR(ROUND(INDEX(F_Inputs!$A$2:$BC$162, MATCH(F_Inputs_Formatted!$B42&amp;F_Inputs_Formatted!$H42, F_Inputs!$A$2:$A$162&amp;F_Inputs!$B$2:$B$162, 0), MATCH(F_Inputs_Formatted!R$4, F_Inputs!$A$2:$BC$2, 0)),$O42),"-")</f>
        <v>3</v>
      </c>
      <c r="S42" s="57" cm="1">
        <f t="array" ref="S42">IFERROR(ROUND(INDEX(F_Inputs!$A$2:$BC$162, MATCH(F_Inputs_Formatted!$B42&amp;F_Inputs_Formatted!$H42, F_Inputs!$A$2:$A$162&amp;F_Inputs!$B$2:$B$162, 0), MATCH(F_Inputs_Formatted!S$4, F_Inputs!$A$2:$BC$2, 0)),$O42),"-")</f>
        <v>3</v>
      </c>
      <c r="T42" s="57" cm="1">
        <f t="array" ref="T42">IFERROR(ROUND(INDEX(F_Inputs!$A$2:$BC$162, MATCH(F_Inputs_Formatted!$B42&amp;F_Inputs_Formatted!$H42, F_Inputs!$A$2:$A$162&amp;F_Inputs!$B$2:$B$162, 0), MATCH(F_Inputs_Formatted!T$4, F_Inputs!$A$2:$BC$2, 0)),$O42),"-")</f>
        <v>5</v>
      </c>
      <c r="U42" s="57" cm="1">
        <f t="array" ref="U42">IFERROR(ROUND(INDEX(F_Inputs!$A$2:$BC$162, MATCH(F_Inputs_Formatted!$B42&amp;F_Inputs_Formatted!$H42, F_Inputs!$A$2:$A$162&amp;F_Inputs!$B$2:$B$162, 0), MATCH(F_Inputs_Formatted!U$4, F_Inputs!$A$2:$BC$2, 0)),$O42),"-")</f>
        <v>7</v>
      </c>
      <c r="V42" s="57" cm="1">
        <f t="array" ref="V42">IFERROR(ROUND(INDEX(F_Inputs!$A$2:$BC$162, MATCH(F_Inputs_Formatted!$B42&amp;F_Inputs_Formatted!$H42, F_Inputs!$A$2:$A$162&amp;F_Inputs!$B$2:$B$162, 0), MATCH(F_Inputs_Formatted!V$4, F_Inputs!$A$2:$BC$2, 0)),$O42),"-")</f>
        <v>0</v>
      </c>
      <c r="W42" s="57" cm="1">
        <f t="array" ref="W42">IFERROR(ROUND(INDEX(F_Inputs!$A$2:$BC$162, MATCH(F_Inputs_Formatted!$B42&amp;F_Inputs_Formatted!$H42, F_Inputs!$A$2:$A$162&amp;F_Inputs!$B$2:$B$162, 0), MATCH(F_Inputs_Formatted!W$4, F_Inputs!$A$2:$BC$2, 0)),$O42),"-")</f>
        <v>1</v>
      </c>
      <c r="X42" s="57" cm="1">
        <f t="array" ref="X42">IFERROR(ROUND(INDEX(F_Inputs!$A$2:$BC$162, MATCH(F_Inputs_Formatted!$B42&amp;F_Inputs_Formatted!$H42, F_Inputs!$A$2:$A$162&amp;F_Inputs!$B$2:$B$162, 0), MATCH(F_Inputs_Formatted!X$4, F_Inputs!$A$2:$BC$2, 0)),$O42),"-")</f>
        <v>1</v>
      </c>
      <c r="Y42" s="57" cm="1">
        <f t="array" ref="Y42">IFERROR(ROUND(INDEX(F_Inputs!$A$2:$BC$162, MATCH(F_Inputs_Formatted!$B42&amp;F_Inputs_Formatted!$H42, F_Inputs!$A$2:$A$162&amp;F_Inputs!$B$2:$B$162, 0), MATCH(F_Inputs_Formatted!Y$4, F_Inputs!$A$2:$BC$2, 0)),$O42),"-")</f>
        <v>0</v>
      </c>
      <c r="Z42" s="57" cm="1">
        <f t="array" ref="Z42">IFERROR(ROUND(INDEX(F_Inputs!$A$2:$BC$162, MATCH(F_Inputs_Formatted!$B42&amp;F_Inputs_Formatted!$H42, F_Inputs!$A$2:$A$162&amp;F_Inputs!$B$2:$B$162, 0), MATCH(F_Inputs_Formatted!Z$4, F_Inputs!$A$2:$BC$2, 0)),$O42),"-")</f>
        <v>1</v>
      </c>
      <c r="AA42" s="57" cm="1">
        <f t="array" ref="AA42">IFERROR(ROUND(INDEX(F_Inputs!$A$2:$BC$162, MATCH(F_Inputs_Formatted!$B42&amp;F_Inputs_Formatted!$H42, F_Inputs!$A$2:$A$162&amp;F_Inputs!$B$2:$B$162, 0), MATCH(F_Inputs_Formatted!AA$4, F_Inputs!$A$2:$BC$2, 0)),$O42),"-")</f>
        <v>0</v>
      </c>
      <c r="AB42" s="57" cm="1">
        <f t="array" ref="AB42">IFERROR(ROUND(INDEX(F_Inputs!$A$2:$BC$162, MATCH(F_Inputs_Formatted!$B42&amp;F_Inputs_Formatted!$H42, F_Inputs!$A$2:$A$162&amp;F_Inputs!$B$2:$B$162, 0), MATCH(F_Inputs_Formatted!AB$4, F_Inputs!$A$2:$BC$2, 0)),$O42),"-")</f>
        <v>0</v>
      </c>
      <c r="AC42" s="57" cm="1">
        <f t="array" ref="AC42">IFERROR(ROUND(INDEX(F_Inputs!$A$2:$BC$162, MATCH(F_Inputs_Formatted!$B42&amp;F_Inputs_Formatted!$H42, F_Inputs!$A$2:$A$162&amp;F_Inputs!$B$2:$B$162, 0), MATCH(F_Inputs_Formatted!AC$4, F_Inputs!$A$2:$BC$2, 0)),$O42),"-")</f>
        <v>0</v>
      </c>
      <c r="AD42" s="57" cm="1">
        <f t="array" ref="AD42">IFERROR(ROUND(INDEX(F_Inputs!$A$2:$BC$162, MATCH(F_Inputs_Formatted!$B42&amp;F_Inputs_Formatted!$H42, F_Inputs!$A$2:$A$162&amp;F_Inputs!$B$2:$B$162, 0), MATCH(F_Inputs_Formatted!AD$4, F_Inputs!$A$2:$BC$2, 0)),$O42),"-")</f>
        <v>0</v>
      </c>
      <c r="AE42" s="57" cm="1">
        <f t="array" ref="AE42">IFERROR(ROUND(INDEX(F_Inputs!$A$2:$BC$162, MATCH(F_Inputs_Formatted!$B42&amp;F_Inputs_Formatted!$H42, F_Inputs!$A$2:$A$162&amp;F_Inputs!$B$2:$B$162, 0), MATCH(F_Inputs_Formatted!AE$4, F_Inputs!$A$2:$BC$2, 0)),$O42),"-")</f>
        <v>0</v>
      </c>
      <c r="AF42" s="57" cm="1">
        <f t="array" ref="AF42">IFERROR(ROUND(INDEX(F_Inputs!$A$2:$BC$162, MATCH(F_Inputs_Formatted!$B42&amp;F_Inputs_Formatted!$H42, F_Inputs!$A$2:$A$162&amp;F_Inputs!$B$2:$B$162, 0), MATCH(F_Inputs_Formatted!AF$4, F_Inputs!$A$2:$BC$2, 0)),$O42),"-")</f>
        <v>0</v>
      </c>
      <c r="AG42" s="57" cm="1">
        <f t="array" ref="AG42">IFERROR(ROUND(INDEX(F_Inputs!$A$2:$BC$162, MATCH(F_Inputs_Formatted!$B42&amp;F_Inputs_Formatted!$H42, F_Inputs!$A$2:$A$162&amp;F_Inputs!$B$2:$B$162, 0), MATCH(F_Inputs_Formatted!AG$4, F_Inputs!$A$2:$BC$2, 0)),$O42),"-")</f>
        <v>0</v>
      </c>
      <c r="AH42" s="57" cm="1">
        <f t="array" ref="AH42">IFERROR(ROUND(INDEX(F_Inputs!$A$2:$BC$162, MATCH(F_Inputs_Formatted!$B42&amp;F_Inputs_Formatted!$H42, F_Inputs!$A$2:$A$162&amp;F_Inputs!$B$2:$B$162, 0), MATCH(F_Inputs_Formatted!AH$4, F_Inputs!$A$2:$BC$2, 0)),$O42),"-")</f>
        <v>0</v>
      </c>
      <c r="AI42" s="57" cm="1">
        <f t="array" ref="AI42">IFERROR(ROUND(INDEX(F_Inputs!$A$2:$BC$162, MATCH(F_Inputs_Formatted!$B42&amp;F_Inputs_Formatted!$H42, F_Inputs!$A$2:$A$162&amp;F_Inputs!$B$2:$B$162, 0), MATCH(F_Inputs_Formatted!AI$4, F_Inputs!$A$2:$BC$2, 0)),$O42),"-")</f>
        <v>0</v>
      </c>
      <c r="AJ42" s="57" cm="1">
        <f t="array" ref="AJ42">IFERROR(ROUND(INDEX(F_Inputs!$A$2:$BC$162, MATCH(F_Inputs_Formatted!$B42&amp;F_Inputs_Formatted!$H42, F_Inputs!$A$2:$A$162&amp;F_Inputs!$B$2:$B$162, 0), MATCH(F_Inputs_Formatted!AJ$4, F_Inputs!$A$2:$BC$2, 0)),$O42),"-")</f>
        <v>0</v>
      </c>
      <c r="AK42" s="57" cm="1">
        <f t="array" ref="AK42">IFERROR(ROUND(INDEX(F_Inputs!$A$2:$BC$162, MATCH(F_Inputs_Formatted!$B42&amp;F_Inputs_Formatted!$H42, F_Inputs!$A$2:$A$162&amp;F_Inputs!$B$2:$B$162, 0), MATCH(F_Inputs_Formatted!AK$4, F_Inputs!$A$2:$BC$2, 0)),$O42),"-")</f>
        <v>0</v>
      </c>
      <c r="AL42" s="57" cm="1">
        <f t="array" ref="AL42">IFERROR(ROUND(INDEX(F_Inputs!$A$2:$BC$162, MATCH(F_Inputs_Formatted!$B42&amp;F_Inputs_Formatted!$H42, F_Inputs!$A$2:$A$162&amp;F_Inputs!$B$2:$B$162, 0), MATCH(F_Inputs_Formatted!AL$4, F_Inputs!$A$2:$BC$2, 0)),$O42),"-")</f>
        <v>0</v>
      </c>
      <c r="AM42" s="57" cm="1">
        <f t="array" ref="AM42">IFERROR(ROUND(INDEX(F_Inputs!$A$2:$BC$162, MATCH(F_Inputs_Formatted!$B42&amp;F_Inputs_Formatted!$H42, F_Inputs!$A$2:$A$162&amp;F_Inputs!$B$2:$B$162, 0), MATCH(F_Inputs_Formatted!AM$4, F_Inputs!$A$2:$BC$2, 0)),$O42),"-")</f>
        <v>0</v>
      </c>
    </row>
    <row r="43" spans="1:39" s="5" customFormat="1" ht="20.25" customHeight="1">
      <c r="A43" s="1"/>
      <c r="B43" s="19" t="s">
        <v>113</v>
      </c>
      <c r="C43" s="19" t="str">
        <f>_xlfn.XLOOKUP($B43,FD_Lists!$B$4:$B$25,FD_Lists!C$4:C$25)</f>
        <v>Severn Trent Water</v>
      </c>
      <c r="D43" s="19" t="str">
        <f>_xlfn.XLOOKUP($B43,FD_Lists!$B$4:$B$25,FD_Lists!D$4:D$25)</f>
        <v>England</v>
      </c>
      <c r="E43" s="19" t="str">
        <f>_xlfn.XLOOKUP($B43,FD_Lists!$B$4:$B$25,FD_Lists!E$4:E$25)</f>
        <v>Company</v>
      </c>
      <c r="F43" s="19" t="str">
        <f>_xlfn.XLOOKUP($B43,FD_Lists!$B$4:$B$25,FD_Lists!F$4:F$25)</f>
        <v>WaSC</v>
      </c>
      <c r="G43" s="56" t="s">
        <v>127</v>
      </c>
      <c r="H43" s="6" t="s">
        <v>89</v>
      </c>
      <c r="I43" s="55" t="str">
        <f t="shared" si="1"/>
        <v>SVEOUT5_05_D_PR24</v>
      </c>
      <c r="J43" s="55" t="s">
        <v>137</v>
      </c>
      <c r="K43" s="55" t="s">
        <v>138</v>
      </c>
      <c r="L43" s="55" t="s">
        <v>139</v>
      </c>
      <c r="M43" s="134" t="s">
        <v>149</v>
      </c>
      <c r="N43" s="55" t="s">
        <v>150</v>
      </c>
      <c r="O43" s="55">
        <v>0</v>
      </c>
      <c r="P43" s="57" cm="1">
        <f t="array" ref="P43">IFERROR(ROUND(INDEX(F_Inputs!$A$2:$BC$162, MATCH(F_Inputs_Formatted!$B43&amp;F_Inputs_Formatted!$H43, F_Inputs!$A$2:$A$162&amp;F_Inputs!$B$2:$B$162, 0), MATCH(F_Inputs_Formatted!P$4, F_Inputs!$A$2:$BC$2, 0)),$O43),"-")</f>
        <v>12</v>
      </c>
      <c r="Q43" s="57" cm="1">
        <f t="array" ref="Q43">IFERROR(ROUND(INDEX(F_Inputs!$A$2:$BC$162, MATCH(F_Inputs_Formatted!$B43&amp;F_Inputs_Formatted!$H43, F_Inputs!$A$2:$A$162&amp;F_Inputs!$B$2:$B$162, 0), MATCH(F_Inputs_Formatted!Q$4, F_Inputs!$A$2:$BC$2, 0)),$O43),"-")</f>
        <v>12</v>
      </c>
      <c r="R43" s="57" cm="1">
        <f t="array" ref="R43">IFERROR(ROUND(INDEX(F_Inputs!$A$2:$BC$162, MATCH(F_Inputs_Formatted!$B43&amp;F_Inputs_Formatted!$H43, F_Inputs!$A$2:$A$162&amp;F_Inputs!$B$2:$B$162, 0), MATCH(F_Inputs_Formatted!R$4, F_Inputs!$A$2:$BC$2, 0)),$O43),"-")</f>
        <v>7</v>
      </c>
      <c r="S43" s="57" cm="1">
        <f t="array" ref="S43">IFERROR(ROUND(INDEX(F_Inputs!$A$2:$BC$162, MATCH(F_Inputs_Formatted!$B43&amp;F_Inputs_Formatted!$H43, F_Inputs!$A$2:$A$162&amp;F_Inputs!$B$2:$B$162, 0), MATCH(F_Inputs_Formatted!S$4, F_Inputs!$A$2:$BC$2, 0)),$O43),"-")</f>
        <v>9</v>
      </c>
      <c r="T43" s="57" cm="1">
        <f t="array" ref="T43">IFERROR(ROUND(INDEX(F_Inputs!$A$2:$BC$162, MATCH(F_Inputs_Formatted!$B43&amp;F_Inputs_Formatted!$H43, F_Inputs!$A$2:$A$162&amp;F_Inputs!$B$2:$B$162, 0), MATCH(F_Inputs_Formatted!T$4, F_Inputs!$A$2:$BC$2, 0)),$O43),"-")</f>
        <v>1</v>
      </c>
      <c r="U43" s="57" cm="1">
        <f t="array" ref="U43">IFERROR(ROUND(INDEX(F_Inputs!$A$2:$BC$162, MATCH(F_Inputs_Formatted!$B43&amp;F_Inputs_Formatted!$H43, F_Inputs!$A$2:$A$162&amp;F_Inputs!$B$2:$B$162, 0), MATCH(F_Inputs_Formatted!U$4, F_Inputs!$A$2:$BC$2, 0)),$O43),"-")</f>
        <v>5</v>
      </c>
      <c r="V43" s="57" cm="1">
        <f t="array" ref="V43">IFERROR(ROUND(INDEX(F_Inputs!$A$2:$BC$162, MATCH(F_Inputs_Formatted!$B43&amp;F_Inputs_Formatted!$H43, F_Inputs!$A$2:$A$162&amp;F_Inputs!$B$2:$B$162, 0), MATCH(F_Inputs_Formatted!V$4, F_Inputs!$A$2:$BC$2, 0)),$O43),"-")</f>
        <v>1</v>
      </c>
      <c r="W43" s="57" cm="1">
        <f t="array" ref="W43">IFERROR(ROUND(INDEX(F_Inputs!$A$2:$BC$162, MATCH(F_Inputs_Formatted!$B43&amp;F_Inputs_Formatted!$H43, F_Inputs!$A$2:$A$162&amp;F_Inputs!$B$2:$B$162, 0), MATCH(F_Inputs_Formatted!W$4, F_Inputs!$A$2:$BC$2, 0)),$O43),"-")</f>
        <v>6</v>
      </c>
      <c r="X43" s="57" cm="1">
        <f t="array" ref="X43">IFERROR(ROUND(INDEX(F_Inputs!$A$2:$BC$162, MATCH(F_Inputs_Formatted!$B43&amp;F_Inputs_Formatted!$H43, F_Inputs!$A$2:$A$162&amp;F_Inputs!$B$2:$B$162, 0), MATCH(F_Inputs_Formatted!X$4, F_Inputs!$A$2:$BC$2, 0)),$O43),"-")</f>
        <v>2</v>
      </c>
      <c r="Y43" s="57" cm="1">
        <f t="array" ref="Y43">IFERROR(ROUND(INDEX(F_Inputs!$A$2:$BC$162, MATCH(F_Inputs_Formatted!$B43&amp;F_Inputs_Formatted!$H43, F_Inputs!$A$2:$A$162&amp;F_Inputs!$B$2:$B$162, 0), MATCH(F_Inputs_Formatted!Y$4, F_Inputs!$A$2:$BC$2, 0)),$O43),"-")</f>
        <v>1</v>
      </c>
      <c r="Z43" s="57" cm="1">
        <f t="array" ref="Z43">IFERROR(ROUND(INDEX(F_Inputs!$A$2:$BC$162, MATCH(F_Inputs_Formatted!$B43&amp;F_Inputs_Formatted!$H43, F_Inputs!$A$2:$A$162&amp;F_Inputs!$B$2:$B$162, 0), MATCH(F_Inputs_Formatted!Z$4, F_Inputs!$A$2:$BC$2, 0)),$O43),"-")</f>
        <v>2</v>
      </c>
      <c r="AA43" s="57" cm="1">
        <f t="array" ref="AA43">IFERROR(ROUND(INDEX(F_Inputs!$A$2:$BC$162, MATCH(F_Inputs_Formatted!$B43&amp;F_Inputs_Formatted!$H43, F_Inputs!$A$2:$A$162&amp;F_Inputs!$B$2:$B$162, 0), MATCH(F_Inputs_Formatted!AA$4, F_Inputs!$A$2:$BC$2, 0)),$O43),"-")</f>
        <v>1</v>
      </c>
      <c r="AB43" s="57" cm="1">
        <f t="array" ref="AB43">IFERROR(ROUND(INDEX(F_Inputs!$A$2:$BC$162, MATCH(F_Inputs_Formatted!$B43&amp;F_Inputs_Formatted!$H43, F_Inputs!$A$2:$A$162&amp;F_Inputs!$B$2:$B$162, 0), MATCH(F_Inputs_Formatted!AB$4, F_Inputs!$A$2:$BC$2, 0)),$O43),"-")</f>
        <v>0</v>
      </c>
      <c r="AC43" s="57" cm="1">
        <f t="array" ref="AC43">IFERROR(ROUND(INDEX(F_Inputs!$A$2:$BC$162, MATCH(F_Inputs_Formatted!$B43&amp;F_Inputs_Formatted!$H43, F_Inputs!$A$2:$A$162&amp;F_Inputs!$B$2:$B$162, 0), MATCH(F_Inputs_Formatted!AC$4, F_Inputs!$A$2:$BC$2, 0)),$O43),"-")</f>
        <v>0</v>
      </c>
      <c r="AD43" s="57" cm="1">
        <f t="array" ref="AD43">IFERROR(ROUND(INDEX(F_Inputs!$A$2:$BC$162, MATCH(F_Inputs_Formatted!$B43&amp;F_Inputs_Formatted!$H43, F_Inputs!$A$2:$A$162&amp;F_Inputs!$B$2:$B$162, 0), MATCH(F_Inputs_Formatted!AD$4, F_Inputs!$A$2:$BC$2, 0)),$O43),"-")</f>
        <v>0</v>
      </c>
      <c r="AE43" s="57" cm="1">
        <f t="array" ref="AE43">IFERROR(ROUND(INDEX(F_Inputs!$A$2:$BC$162, MATCH(F_Inputs_Formatted!$B43&amp;F_Inputs_Formatted!$H43, F_Inputs!$A$2:$A$162&amp;F_Inputs!$B$2:$B$162, 0), MATCH(F_Inputs_Formatted!AE$4, F_Inputs!$A$2:$BC$2, 0)),$O43),"-")</f>
        <v>0</v>
      </c>
      <c r="AF43" s="57" cm="1">
        <f t="array" ref="AF43">IFERROR(ROUND(INDEX(F_Inputs!$A$2:$BC$162, MATCH(F_Inputs_Formatted!$B43&amp;F_Inputs_Formatted!$H43, F_Inputs!$A$2:$A$162&amp;F_Inputs!$B$2:$B$162, 0), MATCH(F_Inputs_Formatted!AF$4, F_Inputs!$A$2:$BC$2, 0)),$O43),"-")</f>
        <v>0</v>
      </c>
      <c r="AG43" s="57" cm="1">
        <f t="array" ref="AG43">IFERROR(ROUND(INDEX(F_Inputs!$A$2:$BC$162, MATCH(F_Inputs_Formatted!$B43&amp;F_Inputs_Formatted!$H43, F_Inputs!$A$2:$A$162&amp;F_Inputs!$B$2:$B$162, 0), MATCH(F_Inputs_Formatted!AG$4, F_Inputs!$A$2:$BC$2, 0)),$O43),"-")</f>
        <v>0</v>
      </c>
      <c r="AH43" s="57" cm="1">
        <f t="array" ref="AH43">IFERROR(ROUND(INDEX(F_Inputs!$A$2:$BC$162, MATCH(F_Inputs_Formatted!$B43&amp;F_Inputs_Formatted!$H43, F_Inputs!$A$2:$A$162&amp;F_Inputs!$B$2:$B$162, 0), MATCH(F_Inputs_Formatted!AH$4, F_Inputs!$A$2:$BC$2, 0)),$O43),"-")</f>
        <v>0</v>
      </c>
      <c r="AI43" s="57" cm="1">
        <f t="array" ref="AI43">IFERROR(ROUND(INDEX(F_Inputs!$A$2:$BC$162, MATCH(F_Inputs_Formatted!$B43&amp;F_Inputs_Formatted!$H43, F_Inputs!$A$2:$A$162&amp;F_Inputs!$B$2:$B$162, 0), MATCH(F_Inputs_Formatted!AI$4, F_Inputs!$A$2:$BC$2, 0)),$O43),"-")</f>
        <v>0</v>
      </c>
      <c r="AJ43" s="57" cm="1">
        <f t="array" ref="AJ43">IFERROR(ROUND(INDEX(F_Inputs!$A$2:$BC$162, MATCH(F_Inputs_Formatted!$B43&amp;F_Inputs_Formatted!$H43, F_Inputs!$A$2:$A$162&amp;F_Inputs!$B$2:$B$162, 0), MATCH(F_Inputs_Formatted!AJ$4, F_Inputs!$A$2:$BC$2, 0)),$O43),"-")</f>
        <v>0</v>
      </c>
      <c r="AK43" s="57" cm="1">
        <f t="array" ref="AK43">IFERROR(ROUND(INDEX(F_Inputs!$A$2:$BC$162, MATCH(F_Inputs_Formatted!$B43&amp;F_Inputs_Formatted!$H43, F_Inputs!$A$2:$A$162&amp;F_Inputs!$B$2:$B$162, 0), MATCH(F_Inputs_Formatted!AK$4, F_Inputs!$A$2:$BC$2, 0)),$O43),"-")</f>
        <v>0</v>
      </c>
      <c r="AL43" s="57" cm="1">
        <f t="array" ref="AL43">IFERROR(ROUND(INDEX(F_Inputs!$A$2:$BC$162, MATCH(F_Inputs_Formatted!$B43&amp;F_Inputs_Formatted!$H43, F_Inputs!$A$2:$A$162&amp;F_Inputs!$B$2:$B$162, 0), MATCH(F_Inputs_Formatted!AL$4, F_Inputs!$A$2:$BC$2, 0)),$O43),"-")</f>
        <v>0</v>
      </c>
      <c r="AM43" s="57" cm="1">
        <f t="array" ref="AM43">IFERROR(ROUND(INDEX(F_Inputs!$A$2:$BC$162, MATCH(F_Inputs_Formatted!$B43&amp;F_Inputs_Formatted!$H43, F_Inputs!$A$2:$A$162&amp;F_Inputs!$B$2:$B$162, 0), MATCH(F_Inputs_Formatted!AM$4, F_Inputs!$A$2:$BC$2, 0)),$O43),"-")</f>
        <v>0</v>
      </c>
    </row>
    <row r="44" spans="1:39" s="5" customFormat="1" ht="20.25" customHeight="1">
      <c r="A44" s="1"/>
      <c r="B44" s="19" t="s">
        <v>116</v>
      </c>
      <c r="C44" s="19" t="str">
        <f>_xlfn.XLOOKUP($B44,FD_Lists!$B$4:$B$25,FD_Lists!C$4:C$25)</f>
        <v>Southern Water</v>
      </c>
      <c r="D44" s="19" t="str">
        <f>_xlfn.XLOOKUP($B44,FD_Lists!$B$4:$B$25,FD_Lists!D$4:D$25)</f>
        <v>England</v>
      </c>
      <c r="E44" s="19" t="str">
        <f>_xlfn.XLOOKUP($B44,FD_Lists!$B$4:$B$25,FD_Lists!E$4:E$25)</f>
        <v>Company</v>
      </c>
      <c r="F44" s="19" t="str">
        <f>_xlfn.XLOOKUP($B44,FD_Lists!$B$4:$B$25,FD_Lists!F$4:F$25)</f>
        <v>WaSC</v>
      </c>
      <c r="G44" s="56" t="s">
        <v>127</v>
      </c>
      <c r="H44" s="6" t="s">
        <v>89</v>
      </c>
      <c r="I44" s="55" t="str">
        <f t="shared" si="1"/>
        <v>SRNOUT5_05_D_PR24</v>
      </c>
      <c r="J44" s="55" t="s">
        <v>137</v>
      </c>
      <c r="K44" s="55" t="s">
        <v>138</v>
      </c>
      <c r="L44" s="55" t="s">
        <v>139</v>
      </c>
      <c r="M44" s="55" t="s">
        <v>149</v>
      </c>
      <c r="N44" s="55" t="s">
        <v>150</v>
      </c>
      <c r="O44" s="55">
        <v>0</v>
      </c>
      <c r="P44" s="57" cm="1">
        <f t="array" ref="P44">IFERROR(ROUND(INDEX(F_Inputs!$A$2:$BC$162, MATCH(F_Inputs_Formatted!$B44&amp;F_Inputs_Formatted!$H44, F_Inputs!$A$2:$A$162&amp;F_Inputs!$B$2:$B$162, 0), MATCH(F_Inputs_Formatted!P$4, F_Inputs!$A$2:$BC$2, 0)),$O44),"-")</f>
        <v>17</v>
      </c>
      <c r="Q44" s="57" cm="1">
        <f t="array" ref="Q44">IFERROR(ROUND(INDEX(F_Inputs!$A$2:$BC$162, MATCH(F_Inputs_Formatted!$B44&amp;F_Inputs_Formatted!$H44, F_Inputs!$A$2:$A$162&amp;F_Inputs!$B$2:$B$162, 0), MATCH(F_Inputs_Formatted!Q$4, F_Inputs!$A$2:$BC$2, 0)),$O44),"-")</f>
        <v>8</v>
      </c>
      <c r="R44" s="57" cm="1">
        <f t="array" ref="R44">IFERROR(ROUND(INDEX(F_Inputs!$A$2:$BC$162, MATCH(F_Inputs_Formatted!$B44&amp;F_Inputs_Formatted!$H44, F_Inputs!$A$2:$A$162&amp;F_Inputs!$B$2:$B$162, 0), MATCH(F_Inputs_Formatted!R$4, F_Inputs!$A$2:$BC$2, 0)),$O44),"-")</f>
        <v>8</v>
      </c>
      <c r="S44" s="57" cm="1">
        <f t="array" ref="S44">IFERROR(ROUND(INDEX(F_Inputs!$A$2:$BC$162, MATCH(F_Inputs_Formatted!$B44&amp;F_Inputs_Formatted!$H44, F_Inputs!$A$2:$A$162&amp;F_Inputs!$B$2:$B$162, 0), MATCH(F_Inputs_Formatted!S$4, F_Inputs!$A$2:$BC$2, 0)),$O44),"-")</f>
        <v>12</v>
      </c>
      <c r="T44" s="57" cm="1">
        <f t="array" ref="T44">IFERROR(ROUND(INDEX(F_Inputs!$A$2:$BC$162, MATCH(F_Inputs_Formatted!$B44&amp;F_Inputs_Formatted!$H44, F_Inputs!$A$2:$A$162&amp;F_Inputs!$B$2:$B$162, 0), MATCH(F_Inputs_Formatted!T$4, F_Inputs!$A$2:$BC$2, 0)),$O44),"-")</f>
        <v>6</v>
      </c>
      <c r="U44" s="57" cm="1">
        <f t="array" ref="U44">IFERROR(ROUND(INDEX(F_Inputs!$A$2:$BC$162, MATCH(F_Inputs_Formatted!$B44&amp;F_Inputs_Formatted!$H44, F_Inputs!$A$2:$A$162&amp;F_Inputs!$B$2:$B$162, 0), MATCH(F_Inputs_Formatted!U$4, F_Inputs!$A$2:$BC$2, 0)),$O44),"-")</f>
        <v>3</v>
      </c>
      <c r="V44" s="57" cm="1">
        <f t="array" ref="V44">IFERROR(ROUND(INDEX(F_Inputs!$A$2:$BC$162, MATCH(F_Inputs_Formatted!$B44&amp;F_Inputs_Formatted!$H44, F_Inputs!$A$2:$A$162&amp;F_Inputs!$B$2:$B$162, 0), MATCH(F_Inputs_Formatted!V$4, F_Inputs!$A$2:$BC$2, 0)),$O44),"-")</f>
        <v>4</v>
      </c>
      <c r="W44" s="57" cm="1">
        <f t="array" ref="W44">IFERROR(ROUND(INDEX(F_Inputs!$A$2:$BC$162, MATCH(F_Inputs_Formatted!$B44&amp;F_Inputs_Formatted!$H44, F_Inputs!$A$2:$A$162&amp;F_Inputs!$B$2:$B$162, 0), MATCH(F_Inputs_Formatted!W$4, F_Inputs!$A$2:$BC$2, 0)),$O44),"-")</f>
        <v>6</v>
      </c>
      <c r="X44" s="57" cm="1">
        <f t="array" ref="X44">IFERROR(ROUND(INDEX(F_Inputs!$A$2:$BC$162, MATCH(F_Inputs_Formatted!$B44&amp;F_Inputs_Formatted!$H44, F_Inputs!$A$2:$A$162&amp;F_Inputs!$B$2:$B$162, 0), MATCH(F_Inputs_Formatted!X$4, F_Inputs!$A$2:$BC$2, 0)),$O44),"-")</f>
        <v>4</v>
      </c>
      <c r="Y44" s="57" cm="1">
        <f t="array" ref="Y44">IFERROR(ROUND(INDEX(F_Inputs!$A$2:$BC$162, MATCH(F_Inputs_Formatted!$B44&amp;F_Inputs_Formatted!$H44, F_Inputs!$A$2:$A$162&amp;F_Inputs!$B$2:$B$162, 0), MATCH(F_Inputs_Formatted!Y$4, F_Inputs!$A$2:$BC$2, 0)),$O44),"-")</f>
        <v>4</v>
      </c>
      <c r="Z44" s="57" cm="1">
        <f t="array" ref="Z44">IFERROR(ROUND(INDEX(F_Inputs!$A$2:$BC$162, MATCH(F_Inputs_Formatted!$B44&amp;F_Inputs_Formatted!$H44, F_Inputs!$A$2:$A$162&amp;F_Inputs!$B$2:$B$162, 0), MATCH(F_Inputs_Formatted!Z$4, F_Inputs!$A$2:$BC$2, 0)),$O44),"-")</f>
        <v>9</v>
      </c>
      <c r="AA44" s="57" cm="1">
        <f t="array" ref="AA44">IFERROR(ROUND(INDEX(F_Inputs!$A$2:$BC$162, MATCH(F_Inputs_Formatted!$B44&amp;F_Inputs_Formatted!$H44, F_Inputs!$A$2:$A$162&amp;F_Inputs!$B$2:$B$162, 0), MATCH(F_Inputs_Formatted!AA$4, F_Inputs!$A$2:$BC$2, 0)),$O44),"-")</f>
        <v>3</v>
      </c>
      <c r="AB44" s="57" cm="1">
        <f t="array" ref="AB44">IFERROR(ROUND(INDEX(F_Inputs!$A$2:$BC$162, MATCH(F_Inputs_Formatted!$B44&amp;F_Inputs_Formatted!$H44, F_Inputs!$A$2:$A$162&amp;F_Inputs!$B$2:$B$162, 0), MATCH(F_Inputs_Formatted!AB$4, F_Inputs!$A$2:$BC$2, 0)),$O44),"-")</f>
        <v>9</v>
      </c>
      <c r="AC44" s="57" cm="1">
        <f t="array" ref="AC44">IFERROR(ROUND(INDEX(F_Inputs!$A$2:$BC$162, MATCH(F_Inputs_Formatted!$B44&amp;F_Inputs_Formatted!$H44, F_Inputs!$A$2:$A$162&amp;F_Inputs!$B$2:$B$162, 0), MATCH(F_Inputs_Formatted!AC$4, F_Inputs!$A$2:$BC$2, 0)),$O44),"-")</f>
        <v>0</v>
      </c>
      <c r="AD44" s="57" cm="1">
        <f t="array" ref="AD44">IFERROR(ROUND(INDEX(F_Inputs!$A$2:$BC$162, MATCH(F_Inputs_Formatted!$B44&amp;F_Inputs_Formatted!$H44, F_Inputs!$A$2:$A$162&amp;F_Inputs!$B$2:$B$162, 0), MATCH(F_Inputs_Formatted!AD$4, F_Inputs!$A$2:$BC$2, 0)),$O44),"-")</f>
        <v>0</v>
      </c>
      <c r="AE44" s="57" cm="1">
        <f t="array" ref="AE44">IFERROR(ROUND(INDEX(F_Inputs!$A$2:$BC$162, MATCH(F_Inputs_Formatted!$B44&amp;F_Inputs_Formatted!$H44, F_Inputs!$A$2:$A$162&amp;F_Inputs!$B$2:$B$162, 0), MATCH(F_Inputs_Formatted!AE$4, F_Inputs!$A$2:$BC$2, 0)),$O44),"-")</f>
        <v>0</v>
      </c>
      <c r="AF44" s="57" cm="1">
        <f t="array" ref="AF44">IFERROR(ROUND(INDEX(F_Inputs!$A$2:$BC$162, MATCH(F_Inputs_Formatted!$B44&amp;F_Inputs_Formatted!$H44, F_Inputs!$A$2:$A$162&amp;F_Inputs!$B$2:$B$162, 0), MATCH(F_Inputs_Formatted!AF$4, F_Inputs!$A$2:$BC$2, 0)),$O44),"-")</f>
        <v>0</v>
      </c>
      <c r="AG44" s="57" cm="1">
        <f t="array" ref="AG44">IFERROR(ROUND(INDEX(F_Inputs!$A$2:$BC$162, MATCH(F_Inputs_Formatted!$B44&amp;F_Inputs_Formatted!$H44, F_Inputs!$A$2:$A$162&amp;F_Inputs!$B$2:$B$162, 0), MATCH(F_Inputs_Formatted!AG$4, F_Inputs!$A$2:$BC$2, 0)),$O44),"-")</f>
        <v>0</v>
      </c>
      <c r="AH44" s="57" cm="1">
        <f t="array" ref="AH44">IFERROR(ROUND(INDEX(F_Inputs!$A$2:$BC$162, MATCH(F_Inputs_Formatted!$B44&amp;F_Inputs_Formatted!$H44, F_Inputs!$A$2:$A$162&amp;F_Inputs!$B$2:$B$162, 0), MATCH(F_Inputs_Formatted!AH$4, F_Inputs!$A$2:$BC$2, 0)),$O44),"-")</f>
        <v>0</v>
      </c>
      <c r="AI44" s="57" cm="1">
        <f t="array" ref="AI44">IFERROR(ROUND(INDEX(F_Inputs!$A$2:$BC$162, MATCH(F_Inputs_Formatted!$B44&amp;F_Inputs_Formatted!$H44, F_Inputs!$A$2:$A$162&amp;F_Inputs!$B$2:$B$162, 0), MATCH(F_Inputs_Formatted!AI$4, F_Inputs!$A$2:$BC$2, 0)),$O44),"-")</f>
        <v>0</v>
      </c>
      <c r="AJ44" s="57" cm="1">
        <f t="array" ref="AJ44">IFERROR(ROUND(INDEX(F_Inputs!$A$2:$BC$162, MATCH(F_Inputs_Formatted!$B44&amp;F_Inputs_Formatted!$H44, F_Inputs!$A$2:$A$162&amp;F_Inputs!$B$2:$B$162, 0), MATCH(F_Inputs_Formatted!AJ$4, F_Inputs!$A$2:$BC$2, 0)),$O44),"-")</f>
        <v>0</v>
      </c>
      <c r="AK44" s="57" cm="1">
        <f t="array" ref="AK44">IFERROR(ROUND(INDEX(F_Inputs!$A$2:$BC$162, MATCH(F_Inputs_Formatted!$B44&amp;F_Inputs_Formatted!$H44, F_Inputs!$A$2:$A$162&amp;F_Inputs!$B$2:$B$162, 0), MATCH(F_Inputs_Formatted!AK$4, F_Inputs!$A$2:$BC$2, 0)),$O44),"-")</f>
        <v>0</v>
      </c>
      <c r="AL44" s="57" cm="1">
        <f t="array" ref="AL44">IFERROR(ROUND(INDEX(F_Inputs!$A$2:$BC$162, MATCH(F_Inputs_Formatted!$B44&amp;F_Inputs_Formatted!$H44, F_Inputs!$A$2:$A$162&amp;F_Inputs!$B$2:$B$162, 0), MATCH(F_Inputs_Formatted!AL$4, F_Inputs!$A$2:$BC$2, 0)),$O44),"-")</f>
        <v>0</v>
      </c>
      <c r="AM44" s="57" cm="1">
        <f t="array" ref="AM44">IFERROR(ROUND(INDEX(F_Inputs!$A$2:$BC$162, MATCH(F_Inputs_Formatted!$B44&amp;F_Inputs_Formatted!$H44, F_Inputs!$A$2:$A$162&amp;F_Inputs!$B$2:$B$162, 0), MATCH(F_Inputs_Formatted!AM$4, F_Inputs!$A$2:$BC$2, 0)),$O44),"-")</f>
        <v>0</v>
      </c>
    </row>
    <row r="45" spans="1:39" s="5" customFormat="1" ht="20.25" customHeight="1">
      <c r="A45" s="1"/>
      <c r="B45" s="19" t="s">
        <v>117</v>
      </c>
      <c r="C45" s="19" t="str">
        <f>_xlfn.XLOOKUP($B45,FD_Lists!$B$4:$B$25,FD_Lists!C$4:C$25)</f>
        <v>Thames Water</v>
      </c>
      <c r="D45" s="19" t="str">
        <f>_xlfn.XLOOKUP($B45,FD_Lists!$B$4:$B$25,FD_Lists!D$4:D$25)</f>
        <v>England</v>
      </c>
      <c r="E45" s="19" t="str">
        <f>_xlfn.XLOOKUP($B45,FD_Lists!$B$4:$B$25,FD_Lists!E$4:E$25)</f>
        <v>Company</v>
      </c>
      <c r="F45" s="19" t="str">
        <f>_xlfn.XLOOKUP($B45,FD_Lists!$B$4:$B$25,FD_Lists!F$4:F$25)</f>
        <v>WaSC</v>
      </c>
      <c r="G45" s="56" t="s">
        <v>127</v>
      </c>
      <c r="H45" s="6" t="s">
        <v>89</v>
      </c>
      <c r="I45" s="55" t="str">
        <f t="shared" si="1"/>
        <v>TMSOUT5_05_D_PR24</v>
      </c>
      <c r="J45" s="55" t="s">
        <v>137</v>
      </c>
      <c r="K45" s="55" t="s">
        <v>138</v>
      </c>
      <c r="L45" s="55" t="s">
        <v>139</v>
      </c>
      <c r="M45" s="55" t="s">
        <v>149</v>
      </c>
      <c r="N45" s="55" t="s">
        <v>150</v>
      </c>
      <c r="O45" s="55">
        <v>0</v>
      </c>
      <c r="P45" s="57" cm="1">
        <f t="array" ref="P45">IFERROR(ROUND(INDEX(F_Inputs!$A$2:$BC$162, MATCH(F_Inputs_Formatted!$B45&amp;F_Inputs_Formatted!$H45, F_Inputs!$A$2:$A$162&amp;F_Inputs!$B$2:$B$162, 0), MATCH(F_Inputs_Formatted!P$4, F_Inputs!$A$2:$BC$2, 0)),$O45),"-")</f>
        <v>17</v>
      </c>
      <c r="Q45" s="57" cm="1">
        <f t="array" ref="Q45">IFERROR(ROUND(INDEX(F_Inputs!$A$2:$BC$162, MATCH(F_Inputs_Formatted!$B45&amp;F_Inputs_Formatted!$H45, F_Inputs!$A$2:$A$162&amp;F_Inputs!$B$2:$B$162, 0), MATCH(F_Inputs_Formatted!Q$4, F_Inputs!$A$2:$BC$2, 0)),$O45),"-")</f>
        <v>16</v>
      </c>
      <c r="R45" s="57" cm="1">
        <f t="array" ref="R45">IFERROR(ROUND(INDEX(F_Inputs!$A$2:$BC$162, MATCH(F_Inputs_Formatted!$B45&amp;F_Inputs_Formatted!$H45, F_Inputs!$A$2:$A$162&amp;F_Inputs!$B$2:$B$162, 0), MATCH(F_Inputs_Formatted!R$4, F_Inputs!$A$2:$BC$2, 0)),$O45),"-")</f>
        <v>19</v>
      </c>
      <c r="S45" s="57" cm="1">
        <f t="array" ref="S45">IFERROR(ROUND(INDEX(F_Inputs!$A$2:$BC$162, MATCH(F_Inputs_Formatted!$B45&amp;F_Inputs_Formatted!$H45, F_Inputs!$A$2:$A$162&amp;F_Inputs!$B$2:$B$162, 0), MATCH(F_Inputs_Formatted!S$4, F_Inputs!$A$2:$BC$2, 0)),$O45),"-")</f>
        <v>15</v>
      </c>
      <c r="T45" s="57" cm="1">
        <f t="array" ref="T45">IFERROR(ROUND(INDEX(F_Inputs!$A$2:$BC$162, MATCH(F_Inputs_Formatted!$B45&amp;F_Inputs_Formatted!$H45, F_Inputs!$A$2:$A$162&amp;F_Inputs!$B$2:$B$162, 0), MATCH(F_Inputs_Formatted!T$4, F_Inputs!$A$2:$BC$2, 0)),$O45),"-")</f>
        <v>10</v>
      </c>
      <c r="U45" s="57" cm="1">
        <f t="array" ref="U45">IFERROR(ROUND(INDEX(F_Inputs!$A$2:$BC$162, MATCH(F_Inputs_Formatted!$B45&amp;F_Inputs_Formatted!$H45, F_Inputs!$A$2:$A$162&amp;F_Inputs!$B$2:$B$162, 0), MATCH(F_Inputs_Formatted!U$4, F_Inputs!$A$2:$BC$2, 0)),$O45),"-")</f>
        <v>8</v>
      </c>
      <c r="V45" s="57" cm="1">
        <f t="array" ref="V45">IFERROR(ROUND(INDEX(F_Inputs!$A$2:$BC$162, MATCH(F_Inputs_Formatted!$B45&amp;F_Inputs_Formatted!$H45, F_Inputs!$A$2:$A$162&amp;F_Inputs!$B$2:$B$162, 0), MATCH(F_Inputs_Formatted!V$4, F_Inputs!$A$2:$BC$2, 0)),$O45),"-")</f>
        <v>7</v>
      </c>
      <c r="W45" s="57" cm="1">
        <f t="array" ref="W45">IFERROR(ROUND(INDEX(F_Inputs!$A$2:$BC$162, MATCH(F_Inputs_Formatted!$B45&amp;F_Inputs_Formatted!$H45, F_Inputs!$A$2:$A$162&amp;F_Inputs!$B$2:$B$162, 0), MATCH(F_Inputs_Formatted!W$4, F_Inputs!$A$2:$BC$2, 0)),$O45),"-")</f>
        <v>9</v>
      </c>
      <c r="X45" s="57" cm="1">
        <f t="array" ref="X45">IFERROR(ROUND(INDEX(F_Inputs!$A$2:$BC$162, MATCH(F_Inputs_Formatted!$B45&amp;F_Inputs_Formatted!$H45, F_Inputs!$A$2:$A$162&amp;F_Inputs!$B$2:$B$162, 0), MATCH(F_Inputs_Formatted!X$4, F_Inputs!$A$2:$BC$2, 0)),$O45),"-")</f>
        <v>13</v>
      </c>
      <c r="Y45" s="57" cm="1">
        <f t="array" ref="Y45">IFERROR(ROUND(INDEX(F_Inputs!$A$2:$BC$162, MATCH(F_Inputs_Formatted!$B45&amp;F_Inputs_Formatted!$H45, F_Inputs!$A$2:$A$162&amp;F_Inputs!$B$2:$B$162, 0), MATCH(F_Inputs_Formatted!Y$4, F_Inputs!$A$2:$BC$2, 0)),$O45),"-")</f>
        <v>11</v>
      </c>
      <c r="Z45" s="57" cm="1">
        <f t="array" ref="Z45">IFERROR(ROUND(INDEX(F_Inputs!$A$2:$BC$162, MATCH(F_Inputs_Formatted!$B45&amp;F_Inputs_Formatted!$H45, F_Inputs!$A$2:$A$162&amp;F_Inputs!$B$2:$B$162, 0), MATCH(F_Inputs_Formatted!Z$4, F_Inputs!$A$2:$BC$2, 0)),$O45),"-")</f>
        <v>11</v>
      </c>
      <c r="AA45" s="57" cm="1">
        <f t="array" ref="AA45">IFERROR(ROUND(INDEX(F_Inputs!$A$2:$BC$162, MATCH(F_Inputs_Formatted!$B45&amp;F_Inputs_Formatted!$H45, F_Inputs!$A$2:$A$162&amp;F_Inputs!$B$2:$B$162, 0), MATCH(F_Inputs_Formatted!AA$4, F_Inputs!$A$2:$BC$2, 0)),$O45),"-")</f>
        <v>14</v>
      </c>
      <c r="AB45" s="57" cm="1">
        <f t="array" ref="AB45">IFERROR(ROUND(INDEX(F_Inputs!$A$2:$BC$162, MATCH(F_Inputs_Formatted!$B45&amp;F_Inputs_Formatted!$H45, F_Inputs!$A$2:$A$162&amp;F_Inputs!$B$2:$B$162, 0), MATCH(F_Inputs_Formatted!AB$4, F_Inputs!$A$2:$BC$2, 0)),$O45),"-")</f>
        <v>12</v>
      </c>
      <c r="AC45" s="57" cm="1">
        <f t="array" ref="AC45">IFERROR(ROUND(INDEX(F_Inputs!$A$2:$BC$162, MATCH(F_Inputs_Formatted!$B45&amp;F_Inputs_Formatted!$H45, F_Inputs!$A$2:$A$162&amp;F_Inputs!$B$2:$B$162, 0), MATCH(F_Inputs_Formatted!AC$4, F_Inputs!$A$2:$BC$2, 0)),$O45),"-")</f>
        <v>20</v>
      </c>
      <c r="AD45" s="57" cm="1">
        <f t="array" ref="AD45">IFERROR(ROUND(INDEX(F_Inputs!$A$2:$BC$162, MATCH(F_Inputs_Formatted!$B45&amp;F_Inputs_Formatted!$H45, F_Inputs!$A$2:$A$162&amp;F_Inputs!$B$2:$B$162, 0), MATCH(F_Inputs_Formatted!AD$4, F_Inputs!$A$2:$BC$2, 0)),$O45),"-")</f>
        <v>16</v>
      </c>
      <c r="AE45" s="57" cm="1">
        <f t="array" ref="AE45">IFERROR(ROUND(INDEX(F_Inputs!$A$2:$BC$162, MATCH(F_Inputs_Formatted!$B45&amp;F_Inputs_Formatted!$H45, F_Inputs!$A$2:$A$162&amp;F_Inputs!$B$2:$B$162, 0), MATCH(F_Inputs_Formatted!AE$4, F_Inputs!$A$2:$BC$2, 0)),$O45),"-")</f>
        <v>16</v>
      </c>
      <c r="AF45" s="57" cm="1">
        <f t="array" ref="AF45">IFERROR(ROUND(INDEX(F_Inputs!$A$2:$BC$162, MATCH(F_Inputs_Formatted!$B45&amp;F_Inputs_Formatted!$H45, F_Inputs!$A$2:$A$162&amp;F_Inputs!$B$2:$B$162, 0), MATCH(F_Inputs_Formatted!AF$4, F_Inputs!$A$2:$BC$2, 0)),$O45),"-")</f>
        <v>16</v>
      </c>
      <c r="AG45" s="57" cm="1">
        <f t="array" ref="AG45">IFERROR(ROUND(INDEX(F_Inputs!$A$2:$BC$162, MATCH(F_Inputs_Formatted!$B45&amp;F_Inputs_Formatted!$H45, F_Inputs!$A$2:$A$162&amp;F_Inputs!$B$2:$B$162, 0), MATCH(F_Inputs_Formatted!AG$4, F_Inputs!$A$2:$BC$2, 0)),$O45),"-")</f>
        <v>16</v>
      </c>
      <c r="AH45" s="57" cm="1">
        <f t="array" ref="AH45">IFERROR(ROUND(INDEX(F_Inputs!$A$2:$BC$162, MATCH(F_Inputs_Formatted!$B45&amp;F_Inputs_Formatted!$H45, F_Inputs!$A$2:$A$162&amp;F_Inputs!$B$2:$B$162, 0), MATCH(F_Inputs_Formatted!AH$4, F_Inputs!$A$2:$BC$2, 0)),$O45),"-")</f>
        <v>16</v>
      </c>
      <c r="AI45" s="57" cm="1">
        <f t="array" ref="AI45">IFERROR(ROUND(INDEX(F_Inputs!$A$2:$BC$162, MATCH(F_Inputs_Formatted!$B45&amp;F_Inputs_Formatted!$H45, F_Inputs!$A$2:$A$162&amp;F_Inputs!$B$2:$B$162, 0), MATCH(F_Inputs_Formatted!AI$4, F_Inputs!$A$2:$BC$2, 0)),$O45),"-")</f>
        <v>16</v>
      </c>
      <c r="AJ45" s="57" cm="1">
        <f t="array" ref="AJ45">IFERROR(ROUND(INDEX(F_Inputs!$A$2:$BC$162, MATCH(F_Inputs_Formatted!$B45&amp;F_Inputs_Formatted!$H45, F_Inputs!$A$2:$A$162&amp;F_Inputs!$B$2:$B$162, 0), MATCH(F_Inputs_Formatted!AJ$4, F_Inputs!$A$2:$BC$2, 0)),$O45),"-")</f>
        <v>15</v>
      </c>
      <c r="AK45" s="57" cm="1">
        <f t="array" ref="AK45">IFERROR(ROUND(INDEX(F_Inputs!$A$2:$BC$162, MATCH(F_Inputs_Formatted!$B45&amp;F_Inputs_Formatted!$H45, F_Inputs!$A$2:$A$162&amp;F_Inputs!$B$2:$B$162, 0), MATCH(F_Inputs_Formatted!AK$4, F_Inputs!$A$2:$BC$2, 0)),$O45),"-")</f>
        <v>15</v>
      </c>
      <c r="AL45" s="57" cm="1">
        <f t="array" ref="AL45">IFERROR(ROUND(INDEX(F_Inputs!$A$2:$BC$162, MATCH(F_Inputs_Formatted!$B45&amp;F_Inputs_Formatted!$H45, F_Inputs!$A$2:$A$162&amp;F_Inputs!$B$2:$B$162, 0), MATCH(F_Inputs_Formatted!AL$4, F_Inputs!$A$2:$BC$2, 0)),$O45),"-")</f>
        <v>14</v>
      </c>
      <c r="AM45" s="57" cm="1">
        <f t="array" ref="AM45">IFERROR(ROUND(INDEX(F_Inputs!$A$2:$BC$162, MATCH(F_Inputs_Formatted!$B45&amp;F_Inputs_Formatted!$H45, F_Inputs!$A$2:$A$162&amp;F_Inputs!$B$2:$B$162, 0), MATCH(F_Inputs_Formatted!AM$4, F_Inputs!$A$2:$BC$2, 0)),$O45),"-")</f>
        <v>14</v>
      </c>
    </row>
    <row r="46" spans="1:39" s="5" customFormat="1" ht="15">
      <c r="A46" s="12" t="s">
        <v>141</v>
      </c>
      <c r="B46" s="19" t="s">
        <v>118</v>
      </c>
      <c r="C46" s="19" t="str">
        <f>_xlfn.XLOOKUP($B46,FD_Lists!$B$4:$B$25,FD_Lists!C$4:C$25)</f>
        <v xml:space="preserve">United Utilities </v>
      </c>
      <c r="D46" s="19" t="str">
        <f>_xlfn.XLOOKUP($B46,FD_Lists!$B$4:$B$25,FD_Lists!D$4:D$25)</f>
        <v>England</v>
      </c>
      <c r="E46" s="19" t="str">
        <f>_xlfn.XLOOKUP($B46,FD_Lists!$B$4:$B$25,FD_Lists!E$4:E$25)</f>
        <v>Company</v>
      </c>
      <c r="F46" s="19" t="str">
        <f>_xlfn.XLOOKUP($B46,FD_Lists!$B$4:$B$25,FD_Lists!F$4:F$25)</f>
        <v>WaSC</v>
      </c>
      <c r="G46" s="56" t="s">
        <v>127</v>
      </c>
      <c r="H46" s="6" t="s">
        <v>89</v>
      </c>
      <c r="I46" s="55" t="str">
        <f t="shared" si="1"/>
        <v>NWTOUT5_05_D_PR24</v>
      </c>
      <c r="J46" s="55" t="s">
        <v>137</v>
      </c>
      <c r="K46" s="55" t="s">
        <v>138</v>
      </c>
      <c r="L46" s="55" t="s">
        <v>139</v>
      </c>
      <c r="M46" s="55" t="s">
        <v>149</v>
      </c>
      <c r="N46" s="55" t="s">
        <v>150</v>
      </c>
      <c r="O46" s="55">
        <v>0</v>
      </c>
      <c r="P46" s="57" cm="1">
        <f t="array" ref="P46">IFERROR(ROUND(INDEX(F_Inputs!$A$2:$BC$162, MATCH(F_Inputs_Formatted!$B46&amp;F_Inputs_Formatted!$H46, F_Inputs!$A$2:$A$162&amp;F_Inputs!$B$2:$B$162, 0), MATCH(F_Inputs_Formatted!P$4, F_Inputs!$A$2:$BC$2, 0)),$O46),"-")</f>
        <v>3</v>
      </c>
      <c r="Q46" s="57" cm="1">
        <f t="array" ref="Q46">IFERROR(ROUND(INDEX(F_Inputs!$A$2:$BC$162, MATCH(F_Inputs_Formatted!$B46&amp;F_Inputs_Formatted!$H46, F_Inputs!$A$2:$A$162&amp;F_Inputs!$B$2:$B$162, 0), MATCH(F_Inputs_Formatted!Q$4, F_Inputs!$A$2:$BC$2, 0)),$O46),"-")</f>
        <v>4</v>
      </c>
      <c r="R46" s="57" cm="1">
        <f t="array" ref="R46">IFERROR(ROUND(INDEX(F_Inputs!$A$2:$BC$162, MATCH(F_Inputs_Formatted!$B46&amp;F_Inputs_Formatted!$H46, F_Inputs!$A$2:$A$162&amp;F_Inputs!$B$2:$B$162, 0), MATCH(F_Inputs_Formatted!R$4, F_Inputs!$A$2:$BC$2, 0)),$O46),"-")</f>
        <v>5</v>
      </c>
      <c r="S46" s="57" cm="1">
        <f t="array" ref="S46">IFERROR(ROUND(INDEX(F_Inputs!$A$2:$BC$162, MATCH(F_Inputs_Formatted!$B46&amp;F_Inputs_Formatted!$H46, F_Inputs!$A$2:$A$162&amp;F_Inputs!$B$2:$B$162, 0), MATCH(F_Inputs_Formatted!S$4, F_Inputs!$A$2:$BC$2, 0)),$O46),"-")</f>
        <v>2</v>
      </c>
      <c r="T46" s="57" cm="1">
        <f t="array" ref="T46">IFERROR(ROUND(INDEX(F_Inputs!$A$2:$BC$162, MATCH(F_Inputs_Formatted!$B46&amp;F_Inputs_Formatted!$H46, F_Inputs!$A$2:$A$162&amp;F_Inputs!$B$2:$B$162, 0), MATCH(F_Inputs_Formatted!T$4, F_Inputs!$A$2:$BC$2, 0)),$O46),"-")</f>
        <v>5</v>
      </c>
      <c r="U46" s="57" cm="1">
        <f t="array" ref="U46">IFERROR(ROUND(INDEX(F_Inputs!$A$2:$BC$162, MATCH(F_Inputs_Formatted!$B46&amp;F_Inputs_Formatted!$H46, F_Inputs!$A$2:$A$162&amp;F_Inputs!$B$2:$B$162, 0), MATCH(F_Inputs_Formatted!U$4, F_Inputs!$A$2:$BC$2, 0)),$O46),"-")</f>
        <v>2</v>
      </c>
      <c r="V46" s="57" cm="1">
        <f t="array" ref="V46">IFERROR(ROUND(INDEX(F_Inputs!$A$2:$BC$162, MATCH(F_Inputs_Formatted!$B46&amp;F_Inputs_Formatted!$H46, F_Inputs!$A$2:$A$162&amp;F_Inputs!$B$2:$B$162, 0), MATCH(F_Inputs_Formatted!V$4, F_Inputs!$A$2:$BC$2, 0)),$O46),"-")</f>
        <v>1</v>
      </c>
      <c r="W46" s="57" cm="1">
        <f t="array" ref="W46">IFERROR(ROUND(INDEX(F_Inputs!$A$2:$BC$162, MATCH(F_Inputs_Formatted!$B46&amp;F_Inputs_Formatted!$H46, F_Inputs!$A$2:$A$162&amp;F_Inputs!$B$2:$B$162, 0), MATCH(F_Inputs_Formatted!W$4, F_Inputs!$A$2:$BC$2, 0)),$O46),"-")</f>
        <v>0</v>
      </c>
      <c r="X46" s="57" cm="1">
        <f t="array" ref="X46">IFERROR(ROUND(INDEX(F_Inputs!$A$2:$BC$162, MATCH(F_Inputs_Formatted!$B46&amp;F_Inputs_Formatted!$H46, F_Inputs!$A$2:$A$162&amp;F_Inputs!$B$2:$B$162, 0), MATCH(F_Inputs_Formatted!X$4, F_Inputs!$A$2:$BC$2, 0)),$O46),"-")</f>
        <v>0</v>
      </c>
      <c r="Y46" s="57" cm="1">
        <f t="array" ref="Y46">IFERROR(ROUND(INDEX(F_Inputs!$A$2:$BC$162, MATCH(F_Inputs_Formatted!$B46&amp;F_Inputs_Formatted!$H46, F_Inputs!$A$2:$A$162&amp;F_Inputs!$B$2:$B$162, 0), MATCH(F_Inputs_Formatted!Y$4, F_Inputs!$A$2:$BC$2, 0)),$O46),"-")</f>
        <v>0</v>
      </c>
      <c r="Z46" s="57" cm="1">
        <f t="array" ref="Z46">IFERROR(ROUND(INDEX(F_Inputs!$A$2:$BC$162, MATCH(F_Inputs_Formatted!$B46&amp;F_Inputs_Formatted!$H46, F_Inputs!$A$2:$A$162&amp;F_Inputs!$B$2:$B$162, 0), MATCH(F_Inputs_Formatted!Z$4, F_Inputs!$A$2:$BC$2, 0)),$O46),"-")</f>
        <v>0</v>
      </c>
      <c r="AA46" s="57" cm="1">
        <f t="array" ref="AA46">IFERROR(ROUND(INDEX(F_Inputs!$A$2:$BC$162, MATCH(F_Inputs_Formatted!$B46&amp;F_Inputs_Formatted!$H46, F_Inputs!$A$2:$A$162&amp;F_Inputs!$B$2:$B$162, 0), MATCH(F_Inputs_Formatted!AA$4, F_Inputs!$A$2:$BC$2, 0)),$O46),"-")</f>
        <v>0</v>
      </c>
      <c r="AB46" s="57" cm="1">
        <f t="array" ref="AB46">IFERROR(ROUND(INDEX(F_Inputs!$A$2:$BC$162, MATCH(F_Inputs_Formatted!$B46&amp;F_Inputs_Formatted!$H46, F_Inputs!$A$2:$A$162&amp;F_Inputs!$B$2:$B$162, 0), MATCH(F_Inputs_Formatted!AB$4, F_Inputs!$A$2:$BC$2, 0)),$O46),"-")</f>
        <v>0</v>
      </c>
      <c r="AC46" s="57" cm="1">
        <f t="array" ref="AC46">IFERROR(ROUND(INDEX(F_Inputs!$A$2:$BC$162, MATCH(F_Inputs_Formatted!$B46&amp;F_Inputs_Formatted!$H46, F_Inputs!$A$2:$A$162&amp;F_Inputs!$B$2:$B$162, 0), MATCH(F_Inputs_Formatted!AC$4, F_Inputs!$A$2:$BC$2, 0)),$O46),"-")</f>
        <v>0</v>
      </c>
      <c r="AD46" s="57" cm="1">
        <f t="array" ref="AD46">IFERROR(ROUND(INDEX(F_Inputs!$A$2:$BC$162, MATCH(F_Inputs_Formatted!$B46&amp;F_Inputs_Formatted!$H46, F_Inputs!$A$2:$A$162&amp;F_Inputs!$B$2:$B$162, 0), MATCH(F_Inputs_Formatted!AD$4, F_Inputs!$A$2:$BC$2, 0)),$O46),"-")</f>
        <v>0</v>
      </c>
      <c r="AE46" s="57" cm="1">
        <f t="array" ref="AE46">IFERROR(ROUND(INDEX(F_Inputs!$A$2:$BC$162, MATCH(F_Inputs_Formatted!$B46&amp;F_Inputs_Formatted!$H46, F_Inputs!$A$2:$A$162&amp;F_Inputs!$B$2:$B$162, 0), MATCH(F_Inputs_Formatted!AE$4, F_Inputs!$A$2:$BC$2, 0)),$O46),"-")</f>
        <v>0</v>
      </c>
      <c r="AF46" s="57" cm="1">
        <f t="array" ref="AF46">IFERROR(ROUND(INDEX(F_Inputs!$A$2:$BC$162, MATCH(F_Inputs_Formatted!$B46&amp;F_Inputs_Formatted!$H46, F_Inputs!$A$2:$A$162&amp;F_Inputs!$B$2:$B$162, 0), MATCH(F_Inputs_Formatted!AF$4, F_Inputs!$A$2:$BC$2, 0)),$O46),"-")</f>
        <v>0</v>
      </c>
      <c r="AG46" s="57" cm="1">
        <f t="array" ref="AG46">IFERROR(ROUND(INDEX(F_Inputs!$A$2:$BC$162, MATCH(F_Inputs_Formatted!$B46&amp;F_Inputs_Formatted!$H46, F_Inputs!$A$2:$A$162&amp;F_Inputs!$B$2:$B$162, 0), MATCH(F_Inputs_Formatted!AG$4, F_Inputs!$A$2:$BC$2, 0)),$O46),"-")</f>
        <v>0</v>
      </c>
      <c r="AH46" s="57" cm="1">
        <f t="array" ref="AH46">IFERROR(ROUND(INDEX(F_Inputs!$A$2:$BC$162, MATCH(F_Inputs_Formatted!$B46&amp;F_Inputs_Formatted!$H46, F_Inputs!$A$2:$A$162&amp;F_Inputs!$B$2:$B$162, 0), MATCH(F_Inputs_Formatted!AH$4, F_Inputs!$A$2:$BC$2, 0)),$O46),"-")</f>
        <v>0</v>
      </c>
      <c r="AI46" s="57" cm="1">
        <f t="array" ref="AI46">IFERROR(ROUND(INDEX(F_Inputs!$A$2:$BC$162, MATCH(F_Inputs_Formatted!$B46&amp;F_Inputs_Formatted!$H46, F_Inputs!$A$2:$A$162&amp;F_Inputs!$B$2:$B$162, 0), MATCH(F_Inputs_Formatted!AI$4, F_Inputs!$A$2:$BC$2, 0)),$O46),"-")</f>
        <v>0</v>
      </c>
      <c r="AJ46" s="57" cm="1">
        <f t="array" ref="AJ46">IFERROR(ROUND(INDEX(F_Inputs!$A$2:$BC$162, MATCH(F_Inputs_Formatted!$B46&amp;F_Inputs_Formatted!$H46, F_Inputs!$A$2:$A$162&amp;F_Inputs!$B$2:$B$162, 0), MATCH(F_Inputs_Formatted!AJ$4, F_Inputs!$A$2:$BC$2, 0)),$O46),"-")</f>
        <v>0</v>
      </c>
      <c r="AK46" s="57" cm="1">
        <f t="array" ref="AK46">IFERROR(ROUND(INDEX(F_Inputs!$A$2:$BC$162, MATCH(F_Inputs_Formatted!$B46&amp;F_Inputs_Formatted!$H46, F_Inputs!$A$2:$A$162&amp;F_Inputs!$B$2:$B$162, 0), MATCH(F_Inputs_Formatted!AK$4, F_Inputs!$A$2:$BC$2, 0)),$O46),"-")</f>
        <v>0</v>
      </c>
      <c r="AL46" s="57" cm="1">
        <f t="array" ref="AL46">IFERROR(ROUND(INDEX(F_Inputs!$A$2:$BC$162, MATCH(F_Inputs_Formatted!$B46&amp;F_Inputs_Formatted!$H46, F_Inputs!$A$2:$A$162&amp;F_Inputs!$B$2:$B$162, 0), MATCH(F_Inputs_Formatted!AL$4, F_Inputs!$A$2:$BC$2, 0)),$O46),"-")</f>
        <v>0</v>
      </c>
      <c r="AM46" s="57" cm="1">
        <f t="array" ref="AM46">IFERROR(ROUND(INDEX(F_Inputs!$A$2:$BC$162, MATCH(F_Inputs_Formatted!$B46&amp;F_Inputs_Formatted!$H46, F_Inputs!$A$2:$A$162&amp;F_Inputs!$B$2:$B$162, 0), MATCH(F_Inputs_Formatted!AM$4, F_Inputs!$A$2:$BC$2, 0)),$O46),"-")</f>
        <v>0</v>
      </c>
    </row>
    <row r="47" spans="1:39" s="5" customFormat="1" ht="20.25" customHeight="1">
      <c r="A47" s="1"/>
      <c r="B47" s="19" t="s">
        <v>119</v>
      </c>
      <c r="C47" s="19" t="str">
        <f>_xlfn.XLOOKUP($B47,FD_Lists!$B$4:$B$25,FD_Lists!C$4:C$25)</f>
        <v>Wessex Water</v>
      </c>
      <c r="D47" s="19" t="str">
        <f>_xlfn.XLOOKUP($B47,FD_Lists!$B$4:$B$25,FD_Lists!D$4:D$25)</f>
        <v>England</v>
      </c>
      <c r="E47" s="19" t="str">
        <f>_xlfn.XLOOKUP($B47,FD_Lists!$B$4:$B$25,FD_Lists!E$4:E$25)</f>
        <v>Company</v>
      </c>
      <c r="F47" s="19" t="str">
        <f>_xlfn.XLOOKUP($B47,FD_Lists!$B$4:$B$25,FD_Lists!F$4:F$25)</f>
        <v>WaSC</v>
      </c>
      <c r="G47" s="56" t="s">
        <v>127</v>
      </c>
      <c r="H47" s="6" t="s">
        <v>89</v>
      </c>
      <c r="I47" s="55" t="str">
        <f t="shared" si="1"/>
        <v>WSXOUT5_05_D_PR24</v>
      </c>
      <c r="J47" s="55" t="s">
        <v>137</v>
      </c>
      <c r="K47" s="55" t="s">
        <v>138</v>
      </c>
      <c r="L47" s="55" t="s">
        <v>139</v>
      </c>
      <c r="M47" s="55" t="s">
        <v>149</v>
      </c>
      <c r="N47" s="55" t="s">
        <v>150</v>
      </c>
      <c r="O47" s="55">
        <v>0</v>
      </c>
      <c r="P47" s="57" cm="1">
        <f t="array" ref="P47">IFERROR(ROUND(INDEX(F_Inputs!$A$2:$BC$162, MATCH(F_Inputs_Formatted!$B47&amp;F_Inputs_Formatted!$H47, F_Inputs!$A$2:$A$162&amp;F_Inputs!$B$2:$B$162, 0), MATCH(F_Inputs_Formatted!P$4, F_Inputs!$A$2:$BC$2, 0)),$O47),"-")</f>
        <v>2</v>
      </c>
      <c r="Q47" s="57" cm="1">
        <f t="array" ref="Q47">IFERROR(ROUND(INDEX(F_Inputs!$A$2:$BC$162, MATCH(F_Inputs_Formatted!$B47&amp;F_Inputs_Formatted!$H47, F_Inputs!$A$2:$A$162&amp;F_Inputs!$B$2:$B$162, 0), MATCH(F_Inputs_Formatted!Q$4, F_Inputs!$A$2:$BC$2, 0)),$O47),"-")</f>
        <v>0</v>
      </c>
      <c r="R47" s="57" cm="1">
        <f t="array" ref="R47">IFERROR(ROUND(INDEX(F_Inputs!$A$2:$BC$162, MATCH(F_Inputs_Formatted!$B47&amp;F_Inputs_Formatted!$H47, F_Inputs!$A$2:$A$162&amp;F_Inputs!$B$2:$B$162, 0), MATCH(F_Inputs_Formatted!R$4, F_Inputs!$A$2:$BC$2, 0)),$O47),"-")</f>
        <v>5</v>
      </c>
      <c r="S47" s="57" cm="1">
        <f t="array" ref="S47">IFERROR(ROUND(INDEX(F_Inputs!$A$2:$BC$162, MATCH(F_Inputs_Formatted!$B47&amp;F_Inputs_Formatted!$H47, F_Inputs!$A$2:$A$162&amp;F_Inputs!$B$2:$B$162, 0), MATCH(F_Inputs_Formatted!S$4, F_Inputs!$A$2:$BC$2, 0)),$O47),"-")</f>
        <v>3</v>
      </c>
      <c r="T47" s="57" cm="1">
        <f t="array" ref="T47">IFERROR(ROUND(INDEX(F_Inputs!$A$2:$BC$162, MATCH(F_Inputs_Formatted!$B47&amp;F_Inputs_Formatted!$H47, F_Inputs!$A$2:$A$162&amp;F_Inputs!$B$2:$B$162, 0), MATCH(F_Inputs_Formatted!T$4, F_Inputs!$A$2:$BC$2, 0)),$O47),"-")</f>
        <v>3</v>
      </c>
      <c r="U47" s="57" cm="1">
        <f t="array" ref="U47">IFERROR(ROUND(INDEX(F_Inputs!$A$2:$BC$162, MATCH(F_Inputs_Formatted!$B47&amp;F_Inputs_Formatted!$H47, F_Inputs!$A$2:$A$162&amp;F_Inputs!$B$2:$B$162, 0), MATCH(F_Inputs_Formatted!U$4, F_Inputs!$A$2:$BC$2, 0)),$O47),"-")</f>
        <v>2</v>
      </c>
      <c r="V47" s="57" cm="1">
        <f t="array" ref="V47">IFERROR(ROUND(INDEX(F_Inputs!$A$2:$BC$162, MATCH(F_Inputs_Formatted!$B47&amp;F_Inputs_Formatted!$H47, F_Inputs!$A$2:$A$162&amp;F_Inputs!$B$2:$B$162, 0), MATCH(F_Inputs_Formatted!V$4, F_Inputs!$A$2:$BC$2, 0)),$O47),"-")</f>
        <v>2</v>
      </c>
      <c r="W47" s="57" cm="1">
        <f t="array" ref="W47">IFERROR(ROUND(INDEX(F_Inputs!$A$2:$BC$162, MATCH(F_Inputs_Formatted!$B47&amp;F_Inputs_Formatted!$H47, F_Inputs!$A$2:$A$162&amp;F_Inputs!$B$2:$B$162, 0), MATCH(F_Inputs_Formatted!W$4, F_Inputs!$A$2:$BC$2, 0)),$O47),"-")</f>
        <v>2</v>
      </c>
      <c r="X47" s="57" cm="1">
        <f t="array" ref="X47">IFERROR(ROUND(INDEX(F_Inputs!$A$2:$BC$162, MATCH(F_Inputs_Formatted!$B47&amp;F_Inputs_Formatted!$H47, F_Inputs!$A$2:$A$162&amp;F_Inputs!$B$2:$B$162, 0), MATCH(F_Inputs_Formatted!X$4, F_Inputs!$A$2:$BC$2, 0)),$O47),"-")</f>
        <v>0</v>
      </c>
      <c r="Y47" s="57" cm="1">
        <f t="array" ref="Y47">IFERROR(ROUND(INDEX(F_Inputs!$A$2:$BC$162, MATCH(F_Inputs_Formatted!$B47&amp;F_Inputs_Formatted!$H47, F_Inputs!$A$2:$A$162&amp;F_Inputs!$B$2:$B$162, 0), MATCH(F_Inputs_Formatted!Y$4, F_Inputs!$A$2:$BC$2, 0)),$O47),"-")</f>
        <v>4</v>
      </c>
      <c r="Z47" s="57" cm="1">
        <f t="array" ref="Z47">IFERROR(ROUND(INDEX(F_Inputs!$A$2:$BC$162, MATCH(F_Inputs_Formatted!$B47&amp;F_Inputs_Formatted!$H47, F_Inputs!$A$2:$A$162&amp;F_Inputs!$B$2:$B$162, 0), MATCH(F_Inputs_Formatted!Z$4, F_Inputs!$A$2:$BC$2, 0)),$O47),"-")</f>
        <v>4</v>
      </c>
      <c r="AA47" s="57" cm="1">
        <f t="array" ref="AA47">IFERROR(ROUND(INDEX(F_Inputs!$A$2:$BC$162, MATCH(F_Inputs_Formatted!$B47&amp;F_Inputs_Formatted!$H47, F_Inputs!$A$2:$A$162&amp;F_Inputs!$B$2:$B$162, 0), MATCH(F_Inputs_Formatted!AA$4, F_Inputs!$A$2:$BC$2, 0)),$O47),"-")</f>
        <v>4</v>
      </c>
      <c r="AB47" s="57" cm="1">
        <f t="array" ref="AB47">IFERROR(ROUND(INDEX(F_Inputs!$A$2:$BC$162, MATCH(F_Inputs_Formatted!$B47&amp;F_Inputs_Formatted!$H47, F_Inputs!$A$2:$A$162&amp;F_Inputs!$B$2:$B$162, 0), MATCH(F_Inputs_Formatted!AB$4, F_Inputs!$A$2:$BC$2, 0)),$O47),"-")</f>
        <v>1</v>
      </c>
      <c r="AC47" s="57" cm="1">
        <f t="array" ref="AC47">IFERROR(ROUND(INDEX(F_Inputs!$A$2:$BC$162, MATCH(F_Inputs_Formatted!$B47&amp;F_Inputs_Formatted!$H47, F_Inputs!$A$2:$A$162&amp;F_Inputs!$B$2:$B$162, 0), MATCH(F_Inputs_Formatted!AC$4, F_Inputs!$A$2:$BC$2, 0)),$O47),"-")</f>
        <v>1</v>
      </c>
      <c r="AD47" s="57" cm="1">
        <f t="array" ref="AD47">IFERROR(ROUND(INDEX(F_Inputs!$A$2:$BC$162, MATCH(F_Inputs_Formatted!$B47&amp;F_Inputs_Formatted!$H47, F_Inputs!$A$2:$A$162&amp;F_Inputs!$B$2:$B$162, 0), MATCH(F_Inputs_Formatted!AD$4, F_Inputs!$A$2:$BC$2, 0)),$O47),"-")</f>
        <v>0</v>
      </c>
      <c r="AE47" s="57" cm="1">
        <f t="array" ref="AE47">IFERROR(ROUND(INDEX(F_Inputs!$A$2:$BC$162, MATCH(F_Inputs_Formatted!$B47&amp;F_Inputs_Formatted!$H47, F_Inputs!$A$2:$A$162&amp;F_Inputs!$B$2:$B$162, 0), MATCH(F_Inputs_Formatted!AE$4, F_Inputs!$A$2:$BC$2, 0)),$O47),"-")</f>
        <v>0</v>
      </c>
      <c r="AF47" s="57" cm="1">
        <f t="array" ref="AF47">IFERROR(ROUND(INDEX(F_Inputs!$A$2:$BC$162, MATCH(F_Inputs_Formatted!$B47&amp;F_Inputs_Formatted!$H47, F_Inputs!$A$2:$A$162&amp;F_Inputs!$B$2:$B$162, 0), MATCH(F_Inputs_Formatted!AF$4, F_Inputs!$A$2:$BC$2, 0)),$O47),"-")</f>
        <v>0</v>
      </c>
      <c r="AG47" s="57" cm="1">
        <f t="array" ref="AG47">IFERROR(ROUND(INDEX(F_Inputs!$A$2:$BC$162, MATCH(F_Inputs_Formatted!$B47&amp;F_Inputs_Formatted!$H47, F_Inputs!$A$2:$A$162&amp;F_Inputs!$B$2:$B$162, 0), MATCH(F_Inputs_Formatted!AG$4, F_Inputs!$A$2:$BC$2, 0)),$O47),"-")</f>
        <v>0</v>
      </c>
      <c r="AH47" s="57" cm="1">
        <f t="array" ref="AH47">IFERROR(ROUND(INDEX(F_Inputs!$A$2:$BC$162, MATCH(F_Inputs_Formatted!$B47&amp;F_Inputs_Formatted!$H47, F_Inputs!$A$2:$A$162&amp;F_Inputs!$B$2:$B$162, 0), MATCH(F_Inputs_Formatted!AH$4, F_Inputs!$A$2:$BC$2, 0)),$O47),"-")</f>
        <v>0</v>
      </c>
      <c r="AI47" s="57" cm="1">
        <f t="array" ref="AI47">IFERROR(ROUND(INDEX(F_Inputs!$A$2:$BC$162, MATCH(F_Inputs_Formatted!$B47&amp;F_Inputs_Formatted!$H47, F_Inputs!$A$2:$A$162&amp;F_Inputs!$B$2:$B$162, 0), MATCH(F_Inputs_Formatted!AI$4, F_Inputs!$A$2:$BC$2, 0)),$O47),"-")</f>
        <v>0</v>
      </c>
      <c r="AJ47" s="57" cm="1">
        <f t="array" ref="AJ47">IFERROR(ROUND(INDEX(F_Inputs!$A$2:$BC$162, MATCH(F_Inputs_Formatted!$B47&amp;F_Inputs_Formatted!$H47, F_Inputs!$A$2:$A$162&amp;F_Inputs!$B$2:$B$162, 0), MATCH(F_Inputs_Formatted!AJ$4, F_Inputs!$A$2:$BC$2, 0)),$O47),"-")</f>
        <v>0</v>
      </c>
      <c r="AK47" s="57" cm="1">
        <f t="array" ref="AK47">IFERROR(ROUND(INDEX(F_Inputs!$A$2:$BC$162, MATCH(F_Inputs_Formatted!$B47&amp;F_Inputs_Formatted!$H47, F_Inputs!$A$2:$A$162&amp;F_Inputs!$B$2:$B$162, 0), MATCH(F_Inputs_Formatted!AK$4, F_Inputs!$A$2:$BC$2, 0)),$O47),"-")</f>
        <v>0</v>
      </c>
      <c r="AL47" s="57" cm="1">
        <f t="array" ref="AL47">IFERROR(ROUND(INDEX(F_Inputs!$A$2:$BC$162, MATCH(F_Inputs_Formatted!$B47&amp;F_Inputs_Formatted!$H47, F_Inputs!$A$2:$A$162&amp;F_Inputs!$B$2:$B$162, 0), MATCH(F_Inputs_Formatted!AL$4, F_Inputs!$A$2:$BC$2, 0)),$O47),"-")</f>
        <v>0</v>
      </c>
      <c r="AM47" s="57" cm="1">
        <f t="array" ref="AM47">IFERROR(ROUND(INDEX(F_Inputs!$A$2:$BC$162, MATCH(F_Inputs_Formatted!$B47&amp;F_Inputs_Formatted!$H47, F_Inputs!$A$2:$A$162&amp;F_Inputs!$B$2:$B$162, 0), MATCH(F_Inputs_Formatted!AM$4, F_Inputs!$A$2:$BC$2, 0)),$O47),"-")</f>
        <v>0</v>
      </c>
    </row>
    <row r="48" spans="1:39" s="5" customFormat="1" ht="20.25" customHeight="1">
      <c r="A48" s="1"/>
      <c r="B48" s="19" t="s">
        <v>120</v>
      </c>
      <c r="C48" s="19" t="str">
        <f>_xlfn.XLOOKUP($B48,FD_Lists!$B$4:$B$25,FD_Lists!C$4:C$25)</f>
        <v>Yorkshire Water</v>
      </c>
      <c r="D48" s="19" t="str">
        <f>_xlfn.XLOOKUP($B48,FD_Lists!$B$4:$B$25,FD_Lists!D$4:D$25)</f>
        <v>England</v>
      </c>
      <c r="E48" s="19" t="str">
        <f>_xlfn.XLOOKUP($B48,FD_Lists!$B$4:$B$25,FD_Lists!E$4:E$25)</f>
        <v>Company</v>
      </c>
      <c r="F48" s="19" t="str">
        <f>_xlfn.XLOOKUP($B48,FD_Lists!$B$4:$B$25,FD_Lists!F$4:F$25)</f>
        <v>WaSC</v>
      </c>
      <c r="G48" s="56" t="s">
        <v>127</v>
      </c>
      <c r="H48" s="6" t="s">
        <v>89</v>
      </c>
      <c r="I48" s="55" t="str">
        <f t="shared" si="1"/>
        <v>YKYOUT5_05_D_PR24</v>
      </c>
      <c r="J48" s="55" t="s">
        <v>137</v>
      </c>
      <c r="K48" s="55" t="s">
        <v>138</v>
      </c>
      <c r="L48" s="55" t="s">
        <v>139</v>
      </c>
      <c r="M48" s="55" t="s">
        <v>149</v>
      </c>
      <c r="N48" s="55" t="s">
        <v>150</v>
      </c>
      <c r="O48" s="55">
        <v>0</v>
      </c>
      <c r="P48" s="57" cm="1">
        <f t="array" ref="P48">IFERROR(ROUND(INDEX(F_Inputs!$A$2:$BC$162, MATCH(F_Inputs_Formatted!$B48&amp;F_Inputs_Formatted!$H48, F_Inputs!$A$2:$A$162&amp;F_Inputs!$B$2:$B$162, 0), MATCH(F_Inputs_Formatted!P$4, F_Inputs!$A$2:$BC$2, 0)),$O48),"-")</f>
        <v>13</v>
      </c>
      <c r="Q48" s="57" cm="1">
        <f t="array" ref="Q48">IFERROR(ROUND(INDEX(F_Inputs!$A$2:$BC$162, MATCH(F_Inputs_Formatted!$B48&amp;F_Inputs_Formatted!$H48, F_Inputs!$A$2:$A$162&amp;F_Inputs!$B$2:$B$162, 0), MATCH(F_Inputs_Formatted!Q$4, F_Inputs!$A$2:$BC$2, 0)),$O48),"-")</f>
        <v>5</v>
      </c>
      <c r="R48" s="57" cm="1">
        <f t="array" ref="R48">IFERROR(ROUND(INDEX(F_Inputs!$A$2:$BC$162, MATCH(F_Inputs_Formatted!$B48&amp;F_Inputs_Formatted!$H48, F_Inputs!$A$2:$A$162&amp;F_Inputs!$B$2:$B$162, 0), MATCH(F_Inputs_Formatted!R$4, F_Inputs!$A$2:$BC$2, 0)),$O48),"-")</f>
        <v>7</v>
      </c>
      <c r="S48" s="57" cm="1">
        <f t="array" ref="S48">IFERROR(ROUND(INDEX(F_Inputs!$A$2:$BC$162, MATCH(F_Inputs_Formatted!$B48&amp;F_Inputs_Formatted!$H48, F_Inputs!$A$2:$A$162&amp;F_Inputs!$B$2:$B$162, 0), MATCH(F_Inputs_Formatted!S$4, F_Inputs!$A$2:$BC$2, 0)),$O48),"-")</f>
        <v>4</v>
      </c>
      <c r="T48" s="57" cm="1">
        <f t="array" ref="T48">IFERROR(ROUND(INDEX(F_Inputs!$A$2:$BC$162, MATCH(F_Inputs_Formatted!$B48&amp;F_Inputs_Formatted!$H48, F_Inputs!$A$2:$A$162&amp;F_Inputs!$B$2:$B$162, 0), MATCH(F_Inputs_Formatted!T$4, F_Inputs!$A$2:$BC$2, 0)),$O48),"-")</f>
        <v>5</v>
      </c>
      <c r="U48" s="57" cm="1">
        <f t="array" ref="U48">IFERROR(ROUND(INDEX(F_Inputs!$A$2:$BC$162, MATCH(F_Inputs_Formatted!$B48&amp;F_Inputs_Formatted!$H48, F_Inputs!$A$2:$A$162&amp;F_Inputs!$B$2:$B$162, 0), MATCH(F_Inputs_Formatted!U$4, F_Inputs!$A$2:$BC$2, 0)),$O48),"-")</f>
        <v>4</v>
      </c>
      <c r="V48" s="57" cm="1">
        <f t="array" ref="V48">IFERROR(ROUND(INDEX(F_Inputs!$A$2:$BC$162, MATCH(F_Inputs_Formatted!$B48&amp;F_Inputs_Formatted!$H48, F_Inputs!$A$2:$A$162&amp;F_Inputs!$B$2:$B$162, 0), MATCH(F_Inputs_Formatted!V$4, F_Inputs!$A$2:$BC$2, 0)),$O48),"-")</f>
        <v>3</v>
      </c>
      <c r="W48" s="57" cm="1">
        <f t="array" ref="W48">IFERROR(ROUND(INDEX(F_Inputs!$A$2:$BC$162, MATCH(F_Inputs_Formatted!$B48&amp;F_Inputs_Formatted!$H48, F_Inputs!$A$2:$A$162&amp;F_Inputs!$B$2:$B$162, 0), MATCH(F_Inputs_Formatted!W$4, F_Inputs!$A$2:$BC$2, 0)),$O48),"-")</f>
        <v>8</v>
      </c>
      <c r="X48" s="57" cm="1">
        <f t="array" ref="X48">IFERROR(ROUND(INDEX(F_Inputs!$A$2:$BC$162, MATCH(F_Inputs_Formatted!$B48&amp;F_Inputs_Formatted!$H48, F_Inputs!$A$2:$A$162&amp;F_Inputs!$B$2:$B$162, 0), MATCH(F_Inputs_Formatted!X$4, F_Inputs!$A$2:$BC$2, 0)),$O48),"-")</f>
        <v>7</v>
      </c>
      <c r="Y48" s="57" cm="1">
        <f t="array" ref="Y48">IFERROR(ROUND(INDEX(F_Inputs!$A$2:$BC$162, MATCH(F_Inputs_Formatted!$B48&amp;F_Inputs_Formatted!$H48, F_Inputs!$A$2:$A$162&amp;F_Inputs!$B$2:$B$162, 0), MATCH(F_Inputs_Formatted!Y$4, F_Inputs!$A$2:$BC$2, 0)),$O48),"-")</f>
        <v>3</v>
      </c>
      <c r="Z48" s="57" cm="1">
        <f t="array" ref="Z48">IFERROR(ROUND(INDEX(F_Inputs!$A$2:$BC$162, MATCH(F_Inputs_Formatted!$B48&amp;F_Inputs_Formatted!$H48, F_Inputs!$A$2:$A$162&amp;F_Inputs!$B$2:$B$162, 0), MATCH(F_Inputs_Formatted!Z$4, F_Inputs!$A$2:$BC$2, 0)),$O48),"-")</f>
        <v>5</v>
      </c>
      <c r="AA48" s="57" cm="1">
        <f t="array" ref="AA48">IFERROR(ROUND(INDEX(F_Inputs!$A$2:$BC$162, MATCH(F_Inputs_Formatted!$B48&amp;F_Inputs_Formatted!$H48, F_Inputs!$A$2:$A$162&amp;F_Inputs!$B$2:$B$162, 0), MATCH(F_Inputs_Formatted!AA$4, F_Inputs!$A$2:$BC$2, 0)),$O48),"-")</f>
        <v>3</v>
      </c>
      <c r="AB48" s="57" cm="1">
        <f t="array" ref="AB48">IFERROR(ROUND(INDEX(F_Inputs!$A$2:$BC$162, MATCH(F_Inputs_Formatted!$B48&amp;F_Inputs_Formatted!$H48, F_Inputs!$A$2:$A$162&amp;F_Inputs!$B$2:$B$162, 0), MATCH(F_Inputs_Formatted!AB$4, F_Inputs!$A$2:$BC$2, 0)),$O48),"-")</f>
        <v>4</v>
      </c>
      <c r="AC48" s="57" cm="1">
        <f t="array" ref="AC48">IFERROR(ROUND(INDEX(F_Inputs!$A$2:$BC$162, MATCH(F_Inputs_Formatted!$B48&amp;F_Inputs_Formatted!$H48, F_Inputs!$A$2:$A$162&amp;F_Inputs!$B$2:$B$162, 0), MATCH(F_Inputs_Formatted!AC$4, F_Inputs!$A$2:$BC$2, 0)),$O48),"-")</f>
        <v>2</v>
      </c>
      <c r="AD48" s="57" cm="1">
        <f t="array" ref="AD48">IFERROR(ROUND(INDEX(F_Inputs!$A$2:$BC$162, MATCH(F_Inputs_Formatted!$B48&amp;F_Inputs_Formatted!$H48, F_Inputs!$A$2:$A$162&amp;F_Inputs!$B$2:$B$162, 0), MATCH(F_Inputs_Formatted!AD$4, F_Inputs!$A$2:$BC$2, 0)),$O48),"-")</f>
        <v>0</v>
      </c>
      <c r="AE48" s="57" cm="1">
        <f t="array" ref="AE48">IFERROR(ROUND(INDEX(F_Inputs!$A$2:$BC$162, MATCH(F_Inputs_Formatted!$B48&amp;F_Inputs_Formatted!$H48, F_Inputs!$A$2:$A$162&amp;F_Inputs!$B$2:$B$162, 0), MATCH(F_Inputs_Formatted!AE$4, F_Inputs!$A$2:$BC$2, 0)),$O48),"-")</f>
        <v>0</v>
      </c>
      <c r="AF48" s="57" cm="1">
        <f t="array" ref="AF48">IFERROR(ROUND(INDEX(F_Inputs!$A$2:$BC$162, MATCH(F_Inputs_Formatted!$B48&amp;F_Inputs_Formatted!$H48, F_Inputs!$A$2:$A$162&amp;F_Inputs!$B$2:$B$162, 0), MATCH(F_Inputs_Formatted!AF$4, F_Inputs!$A$2:$BC$2, 0)),$O48),"-")</f>
        <v>0</v>
      </c>
      <c r="AG48" s="57" cm="1">
        <f t="array" ref="AG48">IFERROR(ROUND(INDEX(F_Inputs!$A$2:$BC$162, MATCH(F_Inputs_Formatted!$B48&amp;F_Inputs_Formatted!$H48, F_Inputs!$A$2:$A$162&amp;F_Inputs!$B$2:$B$162, 0), MATCH(F_Inputs_Formatted!AG$4, F_Inputs!$A$2:$BC$2, 0)),$O48),"-")</f>
        <v>0</v>
      </c>
      <c r="AH48" s="57" cm="1">
        <f t="array" ref="AH48">IFERROR(ROUND(INDEX(F_Inputs!$A$2:$BC$162, MATCH(F_Inputs_Formatted!$B48&amp;F_Inputs_Formatted!$H48, F_Inputs!$A$2:$A$162&amp;F_Inputs!$B$2:$B$162, 0), MATCH(F_Inputs_Formatted!AH$4, F_Inputs!$A$2:$BC$2, 0)),$O48),"-")</f>
        <v>0</v>
      </c>
      <c r="AI48" s="57" cm="1">
        <f t="array" ref="AI48">IFERROR(ROUND(INDEX(F_Inputs!$A$2:$BC$162, MATCH(F_Inputs_Formatted!$B48&amp;F_Inputs_Formatted!$H48, F_Inputs!$A$2:$A$162&amp;F_Inputs!$B$2:$B$162, 0), MATCH(F_Inputs_Formatted!AI$4, F_Inputs!$A$2:$BC$2, 0)),$O48),"-")</f>
        <v>0</v>
      </c>
      <c r="AJ48" s="57" cm="1">
        <f t="array" ref="AJ48">IFERROR(ROUND(INDEX(F_Inputs!$A$2:$BC$162, MATCH(F_Inputs_Formatted!$B48&amp;F_Inputs_Formatted!$H48, F_Inputs!$A$2:$A$162&amp;F_Inputs!$B$2:$B$162, 0), MATCH(F_Inputs_Formatted!AJ$4, F_Inputs!$A$2:$BC$2, 0)),$O48),"-")</f>
        <v>0</v>
      </c>
      <c r="AK48" s="57" cm="1">
        <f t="array" ref="AK48">IFERROR(ROUND(INDEX(F_Inputs!$A$2:$BC$162, MATCH(F_Inputs_Formatted!$B48&amp;F_Inputs_Formatted!$H48, F_Inputs!$A$2:$A$162&amp;F_Inputs!$B$2:$B$162, 0), MATCH(F_Inputs_Formatted!AK$4, F_Inputs!$A$2:$BC$2, 0)),$O48),"-")</f>
        <v>0</v>
      </c>
      <c r="AL48" s="57" cm="1">
        <f t="array" ref="AL48">IFERROR(ROUND(INDEX(F_Inputs!$A$2:$BC$162, MATCH(F_Inputs_Formatted!$B48&amp;F_Inputs_Formatted!$H48, F_Inputs!$A$2:$A$162&amp;F_Inputs!$B$2:$B$162, 0), MATCH(F_Inputs_Formatted!AL$4, F_Inputs!$A$2:$BC$2, 0)),$O48),"-")</f>
        <v>0</v>
      </c>
      <c r="AM48" s="57" cm="1">
        <f t="array" ref="AM48">IFERROR(ROUND(INDEX(F_Inputs!$A$2:$BC$162, MATCH(F_Inputs_Formatted!$B48&amp;F_Inputs_Formatted!$H48, F_Inputs!$A$2:$A$162&amp;F_Inputs!$B$2:$B$162, 0), MATCH(F_Inputs_Formatted!AM$4, F_Inputs!$A$2:$BC$2, 0)),$O48),"-")</f>
        <v>0</v>
      </c>
    </row>
    <row r="49" spans="1:39" s="5" customFormat="1" ht="20.25" customHeight="1">
      <c r="A49" s="1"/>
      <c r="B49" s="19" t="s">
        <v>142</v>
      </c>
      <c r="C49" s="19" t="str">
        <f>_xlfn.XLOOKUP($B49,FD_Lists!$B$4:$B$25,FD_Lists!C$4:C$25)</f>
        <v>Affinity Water</v>
      </c>
      <c r="D49" s="19" t="str">
        <f>_xlfn.XLOOKUP($B49,FD_Lists!$B$4:$B$25,FD_Lists!D$4:D$25)</f>
        <v>England</v>
      </c>
      <c r="E49" s="19" t="str">
        <f>_xlfn.XLOOKUP($B49,FD_Lists!$B$4:$B$25,FD_Lists!E$4:E$25)</f>
        <v>Company</v>
      </c>
      <c r="F49" s="19" t="str">
        <f>_xlfn.XLOOKUP($B49,FD_Lists!$B$4:$B$25,FD_Lists!F$4:F$25)</f>
        <v>WoC</v>
      </c>
      <c r="G49" s="56" t="s">
        <v>127</v>
      </c>
      <c r="H49" s="6" t="s">
        <v>89</v>
      </c>
      <c r="I49" s="55" t="str">
        <f t="shared" si="1"/>
        <v>AFWOUT5_05_D_PR24</v>
      </c>
      <c r="J49" s="55" t="s">
        <v>137</v>
      </c>
      <c r="K49" s="55" t="s">
        <v>138</v>
      </c>
      <c r="L49" s="55" t="s">
        <v>139</v>
      </c>
      <c r="M49" s="55" t="s">
        <v>149</v>
      </c>
      <c r="N49" s="55" t="s">
        <v>150</v>
      </c>
      <c r="O49" s="55">
        <v>0</v>
      </c>
      <c r="P49" s="57" t="str" cm="1">
        <f t="array" ref="P49">IFERROR(ROUND(INDEX(F_Inputs!$A$2:$BC$162, MATCH(F_Inputs_Formatted!$B49&amp;F_Inputs_Formatted!$H49, F_Inputs!$A$2:$A$162&amp;F_Inputs!$B$2:$B$162, 0), MATCH(F_Inputs_Formatted!P$4, F_Inputs!$A$2:$BC$2, 0)),$O49),"-")</f>
        <v>-</v>
      </c>
      <c r="Q49" s="57" t="str" cm="1">
        <f t="array" ref="Q49">IFERROR(ROUND(INDEX(F_Inputs!$A$2:$BC$162, MATCH(F_Inputs_Formatted!$B49&amp;F_Inputs_Formatted!$H49, F_Inputs!$A$2:$A$162&amp;F_Inputs!$B$2:$B$162, 0), MATCH(F_Inputs_Formatted!Q$4, F_Inputs!$A$2:$BC$2, 0)),$O49),"-")</f>
        <v>-</v>
      </c>
      <c r="R49" s="57" t="str" cm="1">
        <f t="array" ref="R49">IFERROR(ROUND(INDEX(F_Inputs!$A$2:$BC$162, MATCH(F_Inputs_Formatted!$B49&amp;F_Inputs_Formatted!$H49, F_Inputs!$A$2:$A$162&amp;F_Inputs!$B$2:$B$162, 0), MATCH(F_Inputs_Formatted!R$4, F_Inputs!$A$2:$BC$2, 0)),$O49),"-")</f>
        <v>-</v>
      </c>
      <c r="S49" s="57" t="str" cm="1">
        <f t="array" ref="S49">IFERROR(ROUND(INDEX(F_Inputs!$A$2:$BC$162, MATCH(F_Inputs_Formatted!$B49&amp;F_Inputs_Formatted!$H49, F_Inputs!$A$2:$A$162&amp;F_Inputs!$B$2:$B$162, 0), MATCH(F_Inputs_Formatted!S$4, F_Inputs!$A$2:$BC$2, 0)),$O49),"-")</f>
        <v>-</v>
      </c>
      <c r="T49" s="57" t="str" cm="1">
        <f t="array" ref="T49">IFERROR(ROUND(INDEX(F_Inputs!$A$2:$BC$162, MATCH(F_Inputs_Formatted!$B49&amp;F_Inputs_Formatted!$H49, F_Inputs!$A$2:$A$162&amp;F_Inputs!$B$2:$B$162, 0), MATCH(F_Inputs_Formatted!T$4, F_Inputs!$A$2:$BC$2, 0)),$O49),"-")</f>
        <v>-</v>
      </c>
      <c r="U49" s="57" t="str" cm="1">
        <f t="array" ref="U49">IFERROR(ROUND(INDEX(F_Inputs!$A$2:$BC$162, MATCH(F_Inputs_Formatted!$B49&amp;F_Inputs_Formatted!$H49, F_Inputs!$A$2:$A$162&amp;F_Inputs!$B$2:$B$162, 0), MATCH(F_Inputs_Formatted!U$4, F_Inputs!$A$2:$BC$2, 0)),$O49),"-")</f>
        <v>-</v>
      </c>
      <c r="V49" s="57" t="str" cm="1">
        <f t="array" ref="V49">IFERROR(ROUND(INDEX(F_Inputs!$A$2:$BC$162, MATCH(F_Inputs_Formatted!$B49&amp;F_Inputs_Formatted!$H49, F_Inputs!$A$2:$A$162&amp;F_Inputs!$B$2:$B$162, 0), MATCH(F_Inputs_Formatted!V$4, F_Inputs!$A$2:$BC$2, 0)),$O49),"-")</f>
        <v>-</v>
      </c>
      <c r="W49" s="57" t="str" cm="1">
        <f t="array" ref="W49">IFERROR(ROUND(INDEX(F_Inputs!$A$2:$BC$162, MATCH(F_Inputs_Formatted!$B49&amp;F_Inputs_Formatted!$H49, F_Inputs!$A$2:$A$162&amp;F_Inputs!$B$2:$B$162, 0), MATCH(F_Inputs_Formatted!W$4, F_Inputs!$A$2:$BC$2, 0)),$O49),"-")</f>
        <v>-</v>
      </c>
      <c r="X49" s="57" t="str" cm="1">
        <f t="array" ref="X49">IFERROR(ROUND(INDEX(F_Inputs!$A$2:$BC$162, MATCH(F_Inputs_Formatted!$B49&amp;F_Inputs_Formatted!$H49, F_Inputs!$A$2:$A$162&amp;F_Inputs!$B$2:$B$162, 0), MATCH(F_Inputs_Formatted!X$4, F_Inputs!$A$2:$BC$2, 0)),$O49),"-")</f>
        <v>-</v>
      </c>
      <c r="Y49" s="57" t="str" cm="1">
        <f t="array" ref="Y49">IFERROR(ROUND(INDEX(F_Inputs!$A$2:$BC$162, MATCH(F_Inputs_Formatted!$B49&amp;F_Inputs_Formatted!$H49, F_Inputs!$A$2:$A$162&amp;F_Inputs!$B$2:$B$162, 0), MATCH(F_Inputs_Formatted!Y$4, F_Inputs!$A$2:$BC$2, 0)),$O49),"-")</f>
        <v>-</v>
      </c>
      <c r="Z49" s="57" t="str" cm="1">
        <f t="array" ref="Z49">IFERROR(ROUND(INDEX(F_Inputs!$A$2:$BC$162, MATCH(F_Inputs_Formatted!$B49&amp;F_Inputs_Formatted!$H49, F_Inputs!$A$2:$A$162&amp;F_Inputs!$B$2:$B$162, 0), MATCH(F_Inputs_Formatted!Z$4, F_Inputs!$A$2:$BC$2, 0)),$O49),"-")</f>
        <v>-</v>
      </c>
      <c r="AA49" s="57" t="str" cm="1">
        <f t="array" ref="AA49">IFERROR(ROUND(INDEX(F_Inputs!$A$2:$BC$162, MATCH(F_Inputs_Formatted!$B49&amp;F_Inputs_Formatted!$H49, F_Inputs!$A$2:$A$162&amp;F_Inputs!$B$2:$B$162, 0), MATCH(F_Inputs_Formatted!AA$4, F_Inputs!$A$2:$BC$2, 0)),$O49),"-")</f>
        <v>-</v>
      </c>
      <c r="AB49" s="57" t="str" cm="1">
        <f t="array" ref="AB49">IFERROR(ROUND(INDEX(F_Inputs!$A$2:$BC$162, MATCH(F_Inputs_Formatted!$B49&amp;F_Inputs_Formatted!$H49, F_Inputs!$A$2:$A$162&amp;F_Inputs!$B$2:$B$162, 0), MATCH(F_Inputs_Formatted!AB$4, F_Inputs!$A$2:$BC$2, 0)),$O49),"-")</f>
        <v>-</v>
      </c>
      <c r="AC49" s="57" t="str" cm="1">
        <f t="array" ref="AC49">IFERROR(ROUND(INDEX(F_Inputs!$A$2:$BC$162, MATCH(F_Inputs_Formatted!$B49&amp;F_Inputs_Formatted!$H49, F_Inputs!$A$2:$A$162&amp;F_Inputs!$B$2:$B$162, 0), MATCH(F_Inputs_Formatted!AC$4, F_Inputs!$A$2:$BC$2, 0)),$O49),"-")</f>
        <v>-</v>
      </c>
      <c r="AD49" s="57" t="str" cm="1">
        <f t="array" ref="AD49">IFERROR(ROUND(INDEX(F_Inputs!$A$2:$BC$162, MATCH(F_Inputs_Formatted!$B49&amp;F_Inputs_Formatted!$H49, F_Inputs!$A$2:$A$162&amp;F_Inputs!$B$2:$B$162, 0), MATCH(F_Inputs_Formatted!AD$4, F_Inputs!$A$2:$BC$2, 0)),$O49),"-")</f>
        <v>-</v>
      </c>
      <c r="AE49" s="57" t="str" cm="1">
        <f t="array" ref="AE49">IFERROR(ROUND(INDEX(F_Inputs!$A$2:$BC$162, MATCH(F_Inputs_Formatted!$B49&amp;F_Inputs_Formatted!$H49, F_Inputs!$A$2:$A$162&amp;F_Inputs!$B$2:$B$162, 0), MATCH(F_Inputs_Formatted!AE$4, F_Inputs!$A$2:$BC$2, 0)),$O49),"-")</f>
        <v>-</v>
      </c>
      <c r="AF49" s="57" t="str" cm="1">
        <f t="array" ref="AF49">IFERROR(ROUND(INDEX(F_Inputs!$A$2:$BC$162, MATCH(F_Inputs_Formatted!$B49&amp;F_Inputs_Formatted!$H49, F_Inputs!$A$2:$A$162&amp;F_Inputs!$B$2:$B$162, 0), MATCH(F_Inputs_Formatted!AF$4, F_Inputs!$A$2:$BC$2, 0)),$O49),"-")</f>
        <v>-</v>
      </c>
      <c r="AG49" s="57" t="str" cm="1">
        <f t="array" ref="AG49">IFERROR(ROUND(INDEX(F_Inputs!$A$2:$BC$162, MATCH(F_Inputs_Formatted!$B49&amp;F_Inputs_Formatted!$H49, F_Inputs!$A$2:$A$162&amp;F_Inputs!$B$2:$B$162, 0), MATCH(F_Inputs_Formatted!AG$4, F_Inputs!$A$2:$BC$2, 0)),$O49),"-")</f>
        <v>-</v>
      </c>
      <c r="AH49" s="57" t="str" cm="1">
        <f t="array" ref="AH49">IFERROR(ROUND(INDEX(F_Inputs!$A$2:$BC$162, MATCH(F_Inputs_Formatted!$B49&amp;F_Inputs_Formatted!$H49, F_Inputs!$A$2:$A$162&amp;F_Inputs!$B$2:$B$162, 0), MATCH(F_Inputs_Formatted!AH$4, F_Inputs!$A$2:$BC$2, 0)),$O49),"-")</f>
        <v>-</v>
      </c>
      <c r="AI49" s="57" t="str" cm="1">
        <f t="array" ref="AI49">IFERROR(ROUND(INDEX(F_Inputs!$A$2:$BC$162, MATCH(F_Inputs_Formatted!$B49&amp;F_Inputs_Formatted!$H49, F_Inputs!$A$2:$A$162&amp;F_Inputs!$B$2:$B$162, 0), MATCH(F_Inputs_Formatted!AI$4, F_Inputs!$A$2:$BC$2, 0)),$O49),"-")</f>
        <v>-</v>
      </c>
      <c r="AJ49" s="57" t="str" cm="1">
        <f t="array" ref="AJ49">IFERROR(ROUND(INDEX(F_Inputs!$A$2:$BC$162, MATCH(F_Inputs_Formatted!$B49&amp;F_Inputs_Formatted!$H49, F_Inputs!$A$2:$A$162&amp;F_Inputs!$B$2:$B$162, 0), MATCH(F_Inputs_Formatted!AJ$4, F_Inputs!$A$2:$BC$2, 0)),$O49),"-")</f>
        <v>-</v>
      </c>
      <c r="AK49" s="57" t="str" cm="1">
        <f t="array" ref="AK49">IFERROR(ROUND(INDEX(F_Inputs!$A$2:$BC$162, MATCH(F_Inputs_Formatted!$B49&amp;F_Inputs_Formatted!$H49, F_Inputs!$A$2:$A$162&amp;F_Inputs!$B$2:$B$162, 0), MATCH(F_Inputs_Formatted!AK$4, F_Inputs!$A$2:$BC$2, 0)),$O49),"-")</f>
        <v>-</v>
      </c>
      <c r="AL49" s="57" t="str" cm="1">
        <f t="array" ref="AL49">IFERROR(ROUND(INDEX(F_Inputs!$A$2:$BC$162, MATCH(F_Inputs_Formatted!$B49&amp;F_Inputs_Formatted!$H49, F_Inputs!$A$2:$A$162&amp;F_Inputs!$B$2:$B$162, 0), MATCH(F_Inputs_Formatted!AL$4, F_Inputs!$A$2:$BC$2, 0)),$O49),"-")</f>
        <v>-</v>
      </c>
      <c r="AM49" s="57" t="str" cm="1">
        <f t="array" ref="AM49">IFERROR(ROUND(INDEX(F_Inputs!$A$2:$BC$162, MATCH(F_Inputs_Formatted!$B49&amp;F_Inputs_Formatted!$H49, F_Inputs!$A$2:$A$162&amp;F_Inputs!$B$2:$B$162, 0), MATCH(F_Inputs_Formatted!AM$4, F_Inputs!$A$2:$BC$2, 0)),$O49),"-")</f>
        <v>-</v>
      </c>
    </row>
    <row r="50" spans="1:39" s="5" customFormat="1" ht="20.25" customHeight="1">
      <c r="A50" s="1"/>
      <c r="B50" s="19" t="s">
        <v>143</v>
      </c>
      <c r="C50" s="19" t="str">
        <f>_xlfn.XLOOKUP($B50,FD_Lists!$B$4:$B$25,FD_Lists!C$4:C$25)</f>
        <v>Portsmouth Water</v>
      </c>
      <c r="D50" s="19" t="str">
        <f>_xlfn.XLOOKUP($B50,FD_Lists!$B$4:$B$25,FD_Lists!D$4:D$25)</f>
        <v>England</v>
      </c>
      <c r="E50" s="19" t="str">
        <f>_xlfn.XLOOKUP($B50,FD_Lists!$B$4:$B$25,FD_Lists!E$4:E$25)</f>
        <v>Company</v>
      </c>
      <c r="F50" s="19" t="str">
        <f>_xlfn.XLOOKUP($B50,FD_Lists!$B$4:$B$25,FD_Lists!F$4:F$25)</f>
        <v>WoC</v>
      </c>
      <c r="G50" s="56" t="s">
        <v>127</v>
      </c>
      <c r="H50" s="6" t="s">
        <v>89</v>
      </c>
      <c r="I50" s="55" t="str">
        <f t="shared" si="1"/>
        <v>PRTOUT5_05_D_PR24</v>
      </c>
      <c r="J50" s="55" t="s">
        <v>137</v>
      </c>
      <c r="K50" s="55" t="s">
        <v>138</v>
      </c>
      <c r="L50" s="55" t="s">
        <v>139</v>
      </c>
      <c r="M50" s="55" t="s">
        <v>149</v>
      </c>
      <c r="N50" s="55" t="s">
        <v>150</v>
      </c>
      <c r="O50" s="55">
        <v>0</v>
      </c>
      <c r="P50" s="57" t="str" cm="1">
        <f t="array" ref="P50">IFERROR(ROUND(INDEX(F_Inputs!$A$2:$BC$162, MATCH(F_Inputs_Formatted!$B50&amp;F_Inputs_Formatted!$H50, F_Inputs!$A$2:$A$162&amp;F_Inputs!$B$2:$B$162, 0), MATCH(F_Inputs_Formatted!P$4, F_Inputs!$A$2:$BC$2, 0)),$O50),"-")</f>
        <v>-</v>
      </c>
      <c r="Q50" s="57" t="str" cm="1">
        <f t="array" ref="Q50">IFERROR(ROUND(INDEX(F_Inputs!$A$2:$BC$162, MATCH(F_Inputs_Formatted!$B50&amp;F_Inputs_Formatted!$H50, F_Inputs!$A$2:$A$162&amp;F_Inputs!$B$2:$B$162, 0), MATCH(F_Inputs_Formatted!Q$4, F_Inputs!$A$2:$BC$2, 0)),$O50),"-")</f>
        <v>-</v>
      </c>
      <c r="R50" s="57" t="str" cm="1">
        <f t="array" ref="R50">IFERROR(ROUND(INDEX(F_Inputs!$A$2:$BC$162, MATCH(F_Inputs_Formatted!$B50&amp;F_Inputs_Formatted!$H50, F_Inputs!$A$2:$A$162&amp;F_Inputs!$B$2:$B$162, 0), MATCH(F_Inputs_Formatted!R$4, F_Inputs!$A$2:$BC$2, 0)),$O50),"-")</f>
        <v>-</v>
      </c>
      <c r="S50" s="57" t="str" cm="1">
        <f t="array" ref="S50">IFERROR(ROUND(INDEX(F_Inputs!$A$2:$BC$162, MATCH(F_Inputs_Formatted!$B50&amp;F_Inputs_Formatted!$H50, F_Inputs!$A$2:$A$162&amp;F_Inputs!$B$2:$B$162, 0), MATCH(F_Inputs_Formatted!S$4, F_Inputs!$A$2:$BC$2, 0)),$O50),"-")</f>
        <v>-</v>
      </c>
      <c r="T50" s="57" t="str" cm="1">
        <f t="array" ref="T50">IFERROR(ROUND(INDEX(F_Inputs!$A$2:$BC$162, MATCH(F_Inputs_Formatted!$B50&amp;F_Inputs_Formatted!$H50, F_Inputs!$A$2:$A$162&amp;F_Inputs!$B$2:$B$162, 0), MATCH(F_Inputs_Formatted!T$4, F_Inputs!$A$2:$BC$2, 0)),$O50),"-")</f>
        <v>-</v>
      </c>
      <c r="U50" s="57" t="str" cm="1">
        <f t="array" ref="U50">IFERROR(ROUND(INDEX(F_Inputs!$A$2:$BC$162, MATCH(F_Inputs_Formatted!$B50&amp;F_Inputs_Formatted!$H50, F_Inputs!$A$2:$A$162&amp;F_Inputs!$B$2:$B$162, 0), MATCH(F_Inputs_Formatted!U$4, F_Inputs!$A$2:$BC$2, 0)),$O50),"-")</f>
        <v>-</v>
      </c>
      <c r="V50" s="57" t="str" cm="1">
        <f t="array" ref="V50">IFERROR(ROUND(INDEX(F_Inputs!$A$2:$BC$162, MATCH(F_Inputs_Formatted!$B50&amp;F_Inputs_Formatted!$H50, F_Inputs!$A$2:$A$162&amp;F_Inputs!$B$2:$B$162, 0), MATCH(F_Inputs_Formatted!V$4, F_Inputs!$A$2:$BC$2, 0)),$O50),"-")</f>
        <v>-</v>
      </c>
      <c r="W50" s="57" t="str" cm="1">
        <f t="array" ref="W50">IFERROR(ROUND(INDEX(F_Inputs!$A$2:$BC$162, MATCH(F_Inputs_Formatted!$B50&amp;F_Inputs_Formatted!$H50, F_Inputs!$A$2:$A$162&amp;F_Inputs!$B$2:$B$162, 0), MATCH(F_Inputs_Formatted!W$4, F_Inputs!$A$2:$BC$2, 0)),$O50),"-")</f>
        <v>-</v>
      </c>
      <c r="X50" s="57" t="str" cm="1">
        <f t="array" ref="X50">IFERROR(ROUND(INDEX(F_Inputs!$A$2:$BC$162, MATCH(F_Inputs_Formatted!$B50&amp;F_Inputs_Formatted!$H50, F_Inputs!$A$2:$A$162&amp;F_Inputs!$B$2:$B$162, 0), MATCH(F_Inputs_Formatted!X$4, F_Inputs!$A$2:$BC$2, 0)),$O50),"-")</f>
        <v>-</v>
      </c>
      <c r="Y50" s="57" t="str" cm="1">
        <f t="array" ref="Y50">IFERROR(ROUND(INDEX(F_Inputs!$A$2:$BC$162, MATCH(F_Inputs_Formatted!$B50&amp;F_Inputs_Formatted!$H50, F_Inputs!$A$2:$A$162&amp;F_Inputs!$B$2:$B$162, 0), MATCH(F_Inputs_Formatted!Y$4, F_Inputs!$A$2:$BC$2, 0)),$O50),"-")</f>
        <v>-</v>
      </c>
      <c r="Z50" s="57" t="str" cm="1">
        <f t="array" ref="Z50">IFERROR(ROUND(INDEX(F_Inputs!$A$2:$BC$162, MATCH(F_Inputs_Formatted!$B50&amp;F_Inputs_Formatted!$H50, F_Inputs!$A$2:$A$162&amp;F_Inputs!$B$2:$B$162, 0), MATCH(F_Inputs_Formatted!Z$4, F_Inputs!$A$2:$BC$2, 0)),$O50),"-")</f>
        <v>-</v>
      </c>
      <c r="AA50" s="57" t="str" cm="1">
        <f t="array" ref="AA50">IFERROR(ROUND(INDEX(F_Inputs!$A$2:$BC$162, MATCH(F_Inputs_Formatted!$B50&amp;F_Inputs_Formatted!$H50, F_Inputs!$A$2:$A$162&amp;F_Inputs!$B$2:$B$162, 0), MATCH(F_Inputs_Formatted!AA$4, F_Inputs!$A$2:$BC$2, 0)),$O50),"-")</f>
        <v>-</v>
      </c>
      <c r="AB50" s="57" t="str" cm="1">
        <f t="array" ref="AB50">IFERROR(ROUND(INDEX(F_Inputs!$A$2:$BC$162, MATCH(F_Inputs_Formatted!$B50&amp;F_Inputs_Formatted!$H50, F_Inputs!$A$2:$A$162&amp;F_Inputs!$B$2:$B$162, 0), MATCH(F_Inputs_Formatted!AB$4, F_Inputs!$A$2:$BC$2, 0)),$O50),"-")</f>
        <v>-</v>
      </c>
      <c r="AC50" s="57" t="str" cm="1">
        <f t="array" ref="AC50">IFERROR(ROUND(INDEX(F_Inputs!$A$2:$BC$162, MATCH(F_Inputs_Formatted!$B50&amp;F_Inputs_Formatted!$H50, F_Inputs!$A$2:$A$162&amp;F_Inputs!$B$2:$B$162, 0), MATCH(F_Inputs_Formatted!AC$4, F_Inputs!$A$2:$BC$2, 0)),$O50),"-")</f>
        <v>-</v>
      </c>
      <c r="AD50" s="57" t="str" cm="1">
        <f t="array" ref="AD50">IFERROR(ROUND(INDEX(F_Inputs!$A$2:$BC$162, MATCH(F_Inputs_Formatted!$B50&amp;F_Inputs_Formatted!$H50, F_Inputs!$A$2:$A$162&amp;F_Inputs!$B$2:$B$162, 0), MATCH(F_Inputs_Formatted!AD$4, F_Inputs!$A$2:$BC$2, 0)),$O50),"-")</f>
        <v>-</v>
      </c>
      <c r="AE50" s="57" t="str" cm="1">
        <f t="array" ref="AE50">IFERROR(ROUND(INDEX(F_Inputs!$A$2:$BC$162, MATCH(F_Inputs_Formatted!$B50&amp;F_Inputs_Formatted!$H50, F_Inputs!$A$2:$A$162&amp;F_Inputs!$B$2:$B$162, 0), MATCH(F_Inputs_Formatted!AE$4, F_Inputs!$A$2:$BC$2, 0)),$O50),"-")</f>
        <v>-</v>
      </c>
      <c r="AF50" s="57" t="str" cm="1">
        <f t="array" ref="AF50">IFERROR(ROUND(INDEX(F_Inputs!$A$2:$BC$162, MATCH(F_Inputs_Formatted!$B50&amp;F_Inputs_Formatted!$H50, F_Inputs!$A$2:$A$162&amp;F_Inputs!$B$2:$B$162, 0), MATCH(F_Inputs_Formatted!AF$4, F_Inputs!$A$2:$BC$2, 0)),$O50),"-")</f>
        <v>-</v>
      </c>
      <c r="AG50" s="57" t="str" cm="1">
        <f t="array" ref="AG50">IFERROR(ROUND(INDEX(F_Inputs!$A$2:$BC$162, MATCH(F_Inputs_Formatted!$B50&amp;F_Inputs_Formatted!$H50, F_Inputs!$A$2:$A$162&amp;F_Inputs!$B$2:$B$162, 0), MATCH(F_Inputs_Formatted!AG$4, F_Inputs!$A$2:$BC$2, 0)),$O50),"-")</f>
        <v>-</v>
      </c>
      <c r="AH50" s="57" t="str" cm="1">
        <f t="array" ref="AH50">IFERROR(ROUND(INDEX(F_Inputs!$A$2:$BC$162, MATCH(F_Inputs_Formatted!$B50&amp;F_Inputs_Formatted!$H50, F_Inputs!$A$2:$A$162&amp;F_Inputs!$B$2:$B$162, 0), MATCH(F_Inputs_Formatted!AH$4, F_Inputs!$A$2:$BC$2, 0)),$O50),"-")</f>
        <v>-</v>
      </c>
      <c r="AI50" s="57" t="str" cm="1">
        <f t="array" ref="AI50">IFERROR(ROUND(INDEX(F_Inputs!$A$2:$BC$162, MATCH(F_Inputs_Formatted!$B50&amp;F_Inputs_Formatted!$H50, F_Inputs!$A$2:$A$162&amp;F_Inputs!$B$2:$B$162, 0), MATCH(F_Inputs_Formatted!AI$4, F_Inputs!$A$2:$BC$2, 0)),$O50),"-")</f>
        <v>-</v>
      </c>
      <c r="AJ50" s="57" t="str" cm="1">
        <f t="array" ref="AJ50">IFERROR(ROUND(INDEX(F_Inputs!$A$2:$BC$162, MATCH(F_Inputs_Formatted!$B50&amp;F_Inputs_Formatted!$H50, F_Inputs!$A$2:$A$162&amp;F_Inputs!$B$2:$B$162, 0), MATCH(F_Inputs_Formatted!AJ$4, F_Inputs!$A$2:$BC$2, 0)),$O50),"-")</f>
        <v>-</v>
      </c>
      <c r="AK50" s="57" t="str" cm="1">
        <f t="array" ref="AK50">IFERROR(ROUND(INDEX(F_Inputs!$A$2:$BC$162, MATCH(F_Inputs_Formatted!$B50&amp;F_Inputs_Formatted!$H50, F_Inputs!$A$2:$A$162&amp;F_Inputs!$B$2:$B$162, 0), MATCH(F_Inputs_Formatted!AK$4, F_Inputs!$A$2:$BC$2, 0)),$O50),"-")</f>
        <v>-</v>
      </c>
      <c r="AL50" s="57" t="str" cm="1">
        <f t="array" ref="AL50">IFERROR(ROUND(INDEX(F_Inputs!$A$2:$BC$162, MATCH(F_Inputs_Formatted!$B50&amp;F_Inputs_Formatted!$H50, F_Inputs!$A$2:$A$162&amp;F_Inputs!$B$2:$B$162, 0), MATCH(F_Inputs_Formatted!AL$4, F_Inputs!$A$2:$BC$2, 0)),$O50),"-")</f>
        <v>-</v>
      </c>
      <c r="AM50" s="57" t="str" cm="1">
        <f t="array" ref="AM50">IFERROR(ROUND(INDEX(F_Inputs!$A$2:$BC$162, MATCH(F_Inputs_Formatted!$B50&amp;F_Inputs_Formatted!$H50, F_Inputs!$A$2:$A$162&amp;F_Inputs!$B$2:$B$162, 0), MATCH(F_Inputs_Formatted!AM$4, F_Inputs!$A$2:$BC$2, 0)),$O50),"-")</f>
        <v>-</v>
      </c>
    </row>
    <row r="51" spans="1:39" s="5" customFormat="1" ht="20.25" customHeight="1">
      <c r="A51" s="1"/>
      <c r="B51" s="19" t="s">
        <v>144</v>
      </c>
      <c r="C51" s="19" t="str">
        <f>_xlfn.XLOOKUP($B51,FD_Lists!$B$4:$B$25,FD_Lists!C$4:C$25)</f>
        <v>South East Water</v>
      </c>
      <c r="D51" s="19" t="str">
        <f>_xlfn.XLOOKUP($B51,FD_Lists!$B$4:$B$25,FD_Lists!D$4:D$25)</f>
        <v>England</v>
      </c>
      <c r="E51" s="19" t="str">
        <f>_xlfn.XLOOKUP($B51,FD_Lists!$B$4:$B$25,FD_Lists!E$4:E$25)</f>
        <v>Company</v>
      </c>
      <c r="F51" s="19" t="str">
        <f>_xlfn.XLOOKUP($B51,FD_Lists!$B$4:$B$25,FD_Lists!F$4:F$25)</f>
        <v>WoC</v>
      </c>
      <c r="G51" s="56" t="s">
        <v>127</v>
      </c>
      <c r="H51" s="6" t="s">
        <v>89</v>
      </c>
      <c r="I51" s="55" t="str">
        <f t="shared" si="1"/>
        <v>SEWOUT5_05_D_PR24</v>
      </c>
      <c r="J51" s="55" t="s">
        <v>137</v>
      </c>
      <c r="K51" s="55" t="s">
        <v>138</v>
      </c>
      <c r="L51" s="55" t="s">
        <v>139</v>
      </c>
      <c r="M51" s="55" t="s">
        <v>149</v>
      </c>
      <c r="N51" s="55" t="s">
        <v>150</v>
      </c>
      <c r="O51" s="55">
        <v>0</v>
      </c>
      <c r="P51" s="57" t="str" cm="1">
        <f t="array" ref="P51">IFERROR(ROUND(INDEX(F_Inputs!$A$2:$BC$162, MATCH(F_Inputs_Formatted!$B51&amp;F_Inputs_Formatted!$H51, F_Inputs!$A$2:$A$162&amp;F_Inputs!$B$2:$B$162, 0), MATCH(F_Inputs_Formatted!P$4, F_Inputs!$A$2:$BC$2, 0)),$O51),"-")</f>
        <v>-</v>
      </c>
      <c r="Q51" s="57" t="str" cm="1">
        <f t="array" ref="Q51">IFERROR(ROUND(INDEX(F_Inputs!$A$2:$BC$162, MATCH(F_Inputs_Formatted!$B51&amp;F_Inputs_Formatted!$H51, F_Inputs!$A$2:$A$162&amp;F_Inputs!$B$2:$B$162, 0), MATCH(F_Inputs_Formatted!Q$4, F_Inputs!$A$2:$BC$2, 0)),$O51),"-")</f>
        <v>-</v>
      </c>
      <c r="R51" s="57" t="str" cm="1">
        <f t="array" ref="R51">IFERROR(ROUND(INDEX(F_Inputs!$A$2:$BC$162, MATCH(F_Inputs_Formatted!$B51&amp;F_Inputs_Formatted!$H51, F_Inputs!$A$2:$A$162&amp;F_Inputs!$B$2:$B$162, 0), MATCH(F_Inputs_Formatted!R$4, F_Inputs!$A$2:$BC$2, 0)),$O51),"-")</f>
        <v>-</v>
      </c>
      <c r="S51" s="57" t="str" cm="1">
        <f t="array" ref="S51">IFERROR(ROUND(INDEX(F_Inputs!$A$2:$BC$162, MATCH(F_Inputs_Formatted!$B51&amp;F_Inputs_Formatted!$H51, F_Inputs!$A$2:$A$162&amp;F_Inputs!$B$2:$B$162, 0), MATCH(F_Inputs_Formatted!S$4, F_Inputs!$A$2:$BC$2, 0)),$O51),"-")</f>
        <v>-</v>
      </c>
      <c r="T51" s="57" t="str" cm="1">
        <f t="array" ref="T51">IFERROR(ROUND(INDEX(F_Inputs!$A$2:$BC$162, MATCH(F_Inputs_Formatted!$B51&amp;F_Inputs_Formatted!$H51, F_Inputs!$A$2:$A$162&amp;F_Inputs!$B$2:$B$162, 0), MATCH(F_Inputs_Formatted!T$4, F_Inputs!$A$2:$BC$2, 0)),$O51),"-")</f>
        <v>-</v>
      </c>
      <c r="U51" s="57" t="str" cm="1">
        <f t="array" ref="U51">IFERROR(ROUND(INDEX(F_Inputs!$A$2:$BC$162, MATCH(F_Inputs_Formatted!$B51&amp;F_Inputs_Formatted!$H51, F_Inputs!$A$2:$A$162&amp;F_Inputs!$B$2:$B$162, 0), MATCH(F_Inputs_Formatted!U$4, F_Inputs!$A$2:$BC$2, 0)),$O51),"-")</f>
        <v>-</v>
      </c>
      <c r="V51" s="57" t="str" cm="1">
        <f t="array" ref="V51">IFERROR(ROUND(INDEX(F_Inputs!$A$2:$BC$162, MATCH(F_Inputs_Formatted!$B51&amp;F_Inputs_Formatted!$H51, F_Inputs!$A$2:$A$162&amp;F_Inputs!$B$2:$B$162, 0), MATCH(F_Inputs_Formatted!V$4, F_Inputs!$A$2:$BC$2, 0)),$O51),"-")</f>
        <v>-</v>
      </c>
      <c r="W51" s="57" t="str" cm="1">
        <f t="array" ref="W51">IFERROR(ROUND(INDEX(F_Inputs!$A$2:$BC$162, MATCH(F_Inputs_Formatted!$B51&amp;F_Inputs_Formatted!$H51, F_Inputs!$A$2:$A$162&amp;F_Inputs!$B$2:$B$162, 0), MATCH(F_Inputs_Formatted!W$4, F_Inputs!$A$2:$BC$2, 0)),$O51),"-")</f>
        <v>-</v>
      </c>
      <c r="X51" s="57" t="str" cm="1">
        <f t="array" ref="X51">IFERROR(ROUND(INDEX(F_Inputs!$A$2:$BC$162, MATCH(F_Inputs_Formatted!$B51&amp;F_Inputs_Formatted!$H51, F_Inputs!$A$2:$A$162&amp;F_Inputs!$B$2:$B$162, 0), MATCH(F_Inputs_Formatted!X$4, F_Inputs!$A$2:$BC$2, 0)),$O51),"-")</f>
        <v>-</v>
      </c>
      <c r="Y51" s="57" t="str" cm="1">
        <f t="array" ref="Y51">IFERROR(ROUND(INDEX(F_Inputs!$A$2:$BC$162, MATCH(F_Inputs_Formatted!$B51&amp;F_Inputs_Formatted!$H51, F_Inputs!$A$2:$A$162&amp;F_Inputs!$B$2:$B$162, 0), MATCH(F_Inputs_Formatted!Y$4, F_Inputs!$A$2:$BC$2, 0)),$O51),"-")</f>
        <v>-</v>
      </c>
      <c r="Z51" s="57" t="str" cm="1">
        <f t="array" ref="Z51">IFERROR(ROUND(INDEX(F_Inputs!$A$2:$BC$162, MATCH(F_Inputs_Formatted!$B51&amp;F_Inputs_Formatted!$H51, F_Inputs!$A$2:$A$162&amp;F_Inputs!$B$2:$B$162, 0), MATCH(F_Inputs_Formatted!Z$4, F_Inputs!$A$2:$BC$2, 0)),$O51),"-")</f>
        <v>-</v>
      </c>
      <c r="AA51" s="57" t="str" cm="1">
        <f t="array" ref="AA51">IFERROR(ROUND(INDEX(F_Inputs!$A$2:$BC$162, MATCH(F_Inputs_Formatted!$B51&amp;F_Inputs_Formatted!$H51, F_Inputs!$A$2:$A$162&amp;F_Inputs!$B$2:$B$162, 0), MATCH(F_Inputs_Formatted!AA$4, F_Inputs!$A$2:$BC$2, 0)),$O51),"-")</f>
        <v>-</v>
      </c>
      <c r="AB51" s="57" t="str" cm="1">
        <f t="array" ref="AB51">IFERROR(ROUND(INDEX(F_Inputs!$A$2:$BC$162, MATCH(F_Inputs_Formatted!$B51&amp;F_Inputs_Formatted!$H51, F_Inputs!$A$2:$A$162&amp;F_Inputs!$B$2:$B$162, 0), MATCH(F_Inputs_Formatted!AB$4, F_Inputs!$A$2:$BC$2, 0)),$O51),"-")</f>
        <v>-</v>
      </c>
      <c r="AC51" s="57" t="str" cm="1">
        <f t="array" ref="AC51">IFERROR(ROUND(INDEX(F_Inputs!$A$2:$BC$162, MATCH(F_Inputs_Formatted!$B51&amp;F_Inputs_Formatted!$H51, F_Inputs!$A$2:$A$162&amp;F_Inputs!$B$2:$B$162, 0), MATCH(F_Inputs_Formatted!AC$4, F_Inputs!$A$2:$BC$2, 0)),$O51),"-")</f>
        <v>-</v>
      </c>
      <c r="AD51" s="57" t="str" cm="1">
        <f t="array" ref="AD51">IFERROR(ROUND(INDEX(F_Inputs!$A$2:$BC$162, MATCH(F_Inputs_Formatted!$B51&amp;F_Inputs_Formatted!$H51, F_Inputs!$A$2:$A$162&amp;F_Inputs!$B$2:$B$162, 0), MATCH(F_Inputs_Formatted!AD$4, F_Inputs!$A$2:$BC$2, 0)),$O51),"-")</f>
        <v>-</v>
      </c>
      <c r="AE51" s="57" t="str" cm="1">
        <f t="array" ref="AE51">IFERROR(ROUND(INDEX(F_Inputs!$A$2:$BC$162, MATCH(F_Inputs_Formatted!$B51&amp;F_Inputs_Formatted!$H51, F_Inputs!$A$2:$A$162&amp;F_Inputs!$B$2:$B$162, 0), MATCH(F_Inputs_Formatted!AE$4, F_Inputs!$A$2:$BC$2, 0)),$O51),"-")</f>
        <v>-</v>
      </c>
      <c r="AF51" s="57" t="str" cm="1">
        <f t="array" ref="AF51">IFERROR(ROUND(INDEX(F_Inputs!$A$2:$BC$162, MATCH(F_Inputs_Formatted!$B51&amp;F_Inputs_Formatted!$H51, F_Inputs!$A$2:$A$162&amp;F_Inputs!$B$2:$B$162, 0), MATCH(F_Inputs_Formatted!AF$4, F_Inputs!$A$2:$BC$2, 0)),$O51),"-")</f>
        <v>-</v>
      </c>
      <c r="AG51" s="57" t="str" cm="1">
        <f t="array" ref="AG51">IFERROR(ROUND(INDEX(F_Inputs!$A$2:$BC$162, MATCH(F_Inputs_Formatted!$B51&amp;F_Inputs_Formatted!$H51, F_Inputs!$A$2:$A$162&amp;F_Inputs!$B$2:$B$162, 0), MATCH(F_Inputs_Formatted!AG$4, F_Inputs!$A$2:$BC$2, 0)),$O51),"-")</f>
        <v>-</v>
      </c>
      <c r="AH51" s="57" t="str" cm="1">
        <f t="array" ref="AH51">IFERROR(ROUND(INDEX(F_Inputs!$A$2:$BC$162, MATCH(F_Inputs_Formatted!$B51&amp;F_Inputs_Formatted!$H51, F_Inputs!$A$2:$A$162&amp;F_Inputs!$B$2:$B$162, 0), MATCH(F_Inputs_Formatted!AH$4, F_Inputs!$A$2:$BC$2, 0)),$O51),"-")</f>
        <v>-</v>
      </c>
      <c r="AI51" s="57" t="str" cm="1">
        <f t="array" ref="AI51">IFERROR(ROUND(INDEX(F_Inputs!$A$2:$BC$162, MATCH(F_Inputs_Formatted!$B51&amp;F_Inputs_Formatted!$H51, F_Inputs!$A$2:$A$162&amp;F_Inputs!$B$2:$B$162, 0), MATCH(F_Inputs_Formatted!AI$4, F_Inputs!$A$2:$BC$2, 0)),$O51),"-")</f>
        <v>-</v>
      </c>
      <c r="AJ51" s="57" t="str" cm="1">
        <f t="array" ref="AJ51">IFERROR(ROUND(INDEX(F_Inputs!$A$2:$BC$162, MATCH(F_Inputs_Formatted!$B51&amp;F_Inputs_Formatted!$H51, F_Inputs!$A$2:$A$162&amp;F_Inputs!$B$2:$B$162, 0), MATCH(F_Inputs_Formatted!AJ$4, F_Inputs!$A$2:$BC$2, 0)),$O51),"-")</f>
        <v>-</v>
      </c>
      <c r="AK51" s="57" t="str" cm="1">
        <f t="array" ref="AK51">IFERROR(ROUND(INDEX(F_Inputs!$A$2:$BC$162, MATCH(F_Inputs_Formatted!$B51&amp;F_Inputs_Formatted!$H51, F_Inputs!$A$2:$A$162&amp;F_Inputs!$B$2:$B$162, 0), MATCH(F_Inputs_Formatted!AK$4, F_Inputs!$A$2:$BC$2, 0)),$O51),"-")</f>
        <v>-</v>
      </c>
      <c r="AL51" s="57" t="str" cm="1">
        <f t="array" ref="AL51">IFERROR(ROUND(INDEX(F_Inputs!$A$2:$BC$162, MATCH(F_Inputs_Formatted!$B51&amp;F_Inputs_Formatted!$H51, F_Inputs!$A$2:$A$162&amp;F_Inputs!$B$2:$B$162, 0), MATCH(F_Inputs_Formatted!AL$4, F_Inputs!$A$2:$BC$2, 0)),$O51),"-")</f>
        <v>-</v>
      </c>
      <c r="AM51" s="57" t="str" cm="1">
        <f t="array" ref="AM51">IFERROR(ROUND(INDEX(F_Inputs!$A$2:$BC$162, MATCH(F_Inputs_Formatted!$B51&amp;F_Inputs_Formatted!$H51, F_Inputs!$A$2:$A$162&amp;F_Inputs!$B$2:$B$162, 0), MATCH(F_Inputs_Formatted!AM$4, F_Inputs!$A$2:$BC$2, 0)),$O51),"-")</f>
        <v>-</v>
      </c>
    </row>
    <row r="52" spans="1:39" s="5" customFormat="1" ht="20.25" customHeight="1">
      <c r="A52" s="1"/>
      <c r="B52" s="19" t="s">
        <v>145</v>
      </c>
      <c r="C52" s="19" t="str">
        <f>_xlfn.XLOOKUP($B52,FD_Lists!$B$4:$B$25,FD_Lists!C$4:C$25)</f>
        <v>South Staffordshire Water</v>
      </c>
      <c r="D52" s="19" t="str">
        <f>_xlfn.XLOOKUP($B52,FD_Lists!$B$4:$B$25,FD_Lists!D$4:D$25)</f>
        <v>England</v>
      </c>
      <c r="E52" s="19" t="str">
        <f>_xlfn.XLOOKUP($B52,FD_Lists!$B$4:$B$25,FD_Lists!E$4:E$25)</f>
        <v>Company</v>
      </c>
      <c r="F52" s="19" t="str">
        <f>_xlfn.XLOOKUP($B52,FD_Lists!$B$4:$B$25,FD_Lists!F$4:F$25)</f>
        <v>WoC</v>
      </c>
      <c r="G52" s="56" t="s">
        <v>127</v>
      </c>
      <c r="H52" s="6" t="s">
        <v>89</v>
      </c>
      <c r="I52" s="55" t="str">
        <f t="shared" si="1"/>
        <v>SSCOUT5_05_D_PR24</v>
      </c>
      <c r="J52" s="55" t="s">
        <v>137</v>
      </c>
      <c r="K52" s="55" t="s">
        <v>138</v>
      </c>
      <c r="L52" s="55" t="s">
        <v>139</v>
      </c>
      <c r="M52" s="55" t="s">
        <v>149</v>
      </c>
      <c r="N52" s="55" t="s">
        <v>150</v>
      </c>
      <c r="O52" s="55">
        <v>0</v>
      </c>
      <c r="P52" s="57" t="str" cm="1">
        <f t="array" ref="P52">IFERROR(ROUND(INDEX(F_Inputs!$A$2:$BC$162, MATCH(F_Inputs_Formatted!$B52&amp;F_Inputs_Formatted!$H52, F_Inputs!$A$2:$A$162&amp;F_Inputs!$B$2:$B$162, 0), MATCH(F_Inputs_Formatted!P$4, F_Inputs!$A$2:$BC$2, 0)),$O52),"-")</f>
        <v>-</v>
      </c>
      <c r="Q52" s="57" t="str" cm="1">
        <f t="array" ref="Q52">IFERROR(ROUND(INDEX(F_Inputs!$A$2:$BC$162, MATCH(F_Inputs_Formatted!$B52&amp;F_Inputs_Formatted!$H52, F_Inputs!$A$2:$A$162&amp;F_Inputs!$B$2:$B$162, 0), MATCH(F_Inputs_Formatted!Q$4, F_Inputs!$A$2:$BC$2, 0)),$O52),"-")</f>
        <v>-</v>
      </c>
      <c r="R52" s="57" t="str" cm="1">
        <f t="array" ref="R52">IFERROR(ROUND(INDEX(F_Inputs!$A$2:$BC$162, MATCH(F_Inputs_Formatted!$B52&amp;F_Inputs_Formatted!$H52, F_Inputs!$A$2:$A$162&amp;F_Inputs!$B$2:$B$162, 0), MATCH(F_Inputs_Formatted!R$4, F_Inputs!$A$2:$BC$2, 0)),$O52),"-")</f>
        <v>-</v>
      </c>
      <c r="S52" s="57" t="str" cm="1">
        <f t="array" ref="S52">IFERROR(ROUND(INDEX(F_Inputs!$A$2:$BC$162, MATCH(F_Inputs_Formatted!$B52&amp;F_Inputs_Formatted!$H52, F_Inputs!$A$2:$A$162&amp;F_Inputs!$B$2:$B$162, 0), MATCH(F_Inputs_Formatted!S$4, F_Inputs!$A$2:$BC$2, 0)),$O52),"-")</f>
        <v>-</v>
      </c>
      <c r="T52" s="57" t="str" cm="1">
        <f t="array" ref="T52">IFERROR(ROUND(INDEX(F_Inputs!$A$2:$BC$162, MATCH(F_Inputs_Formatted!$B52&amp;F_Inputs_Formatted!$H52, F_Inputs!$A$2:$A$162&amp;F_Inputs!$B$2:$B$162, 0), MATCH(F_Inputs_Formatted!T$4, F_Inputs!$A$2:$BC$2, 0)),$O52),"-")</f>
        <v>-</v>
      </c>
      <c r="U52" s="57" t="str" cm="1">
        <f t="array" ref="U52">IFERROR(ROUND(INDEX(F_Inputs!$A$2:$BC$162, MATCH(F_Inputs_Formatted!$B52&amp;F_Inputs_Formatted!$H52, F_Inputs!$A$2:$A$162&amp;F_Inputs!$B$2:$B$162, 0), MATCH(F_Inputs_Formatted!U$4, F_Inputs!$A$2:$BC$2, 0)),$O52),"-")</f>
        <v>-</v>
      </c>
      <c r="V52" s="57" t="str" cm="1">
        <f t="array" ref="V52">IFERROR(ROUND(INDEX(F_Inputs!$A$2:$BC$162, MATCH(F_Inputs_Formatted!$B52&amp;F_Inputs_Formatted!$H52, F_Inputs!$A$2:$A$162&amp;F_Inputs!$B$2:$B$162, 0), MATCH(F_Inputs_Formatted!V$4, F_Inputs!$A$2:$BC$2, 0)),$O52),"-")</f>
        <v>-</v>
      </c>
      <c r="W52" s="57" t="str" cm="1">
        <f t="array" ref="W52">IFERROR(ROUND(INDEX(F_Inputs!$A$2:$BC$162, MATCH(F_Inputs_Formatted!$B52&amp;F_Inputs_Formatted!$H52, F_Inputs!$A$2:$A$162&amp;F_Inputs!$B$2:$B$162, 0), MATCH(F_Inputs_Formatted!W$4, F_Inputs!$A$2:$BC$2, 0)),$O52),"-")</f>
        <v>-</v>
      </c>
      <c r="X52" s="57" t="str" cm="1">
        <f t="array" ref="X52">IFERROR(ROUND(INDEX(F_Inputs!$A$2:$BC$162, MATCH(F_Inputs_Formatted!$B52&amp;F_Inputs_Formatted!$H52, F_Inputs!$A$2:$A$162&amp;F_Inputs!$B$2:$B$162, 0), MATCH(F_Inputs_Formatted!X$4, F_Inputs!$A$2:$BC$2, 0)),$O52),"-")</f>
        <v>-</v>
      </c>
      <c r="Y52" s="57" t="str" cm="1">
        <f t="array" ref="Y52">IFERROR(ROUND(INDEX(F_Inputs!$A$2:$BC$162, MATCH(F_Inputs_Formatted!$B52&amp;F_Inputs_Formatted!$H52, F_Inputs!$A$2:$A$162&amp;F_Inputs!$B$2:$B$162, 0), MATCH(F_Inputs_Formatted!Y$4, F_Inputs!$A$2:$BC$2, 0)),$O52),"-")</f>
        <v>-</v>
      </c>
      <c r="Z52" s="57" t="str" cm="1">
        <f t="array" ref="Z52">IFERROR(ROUND(INDEX(F_Inputs!$A$2:$BC$162, MATCH(F_Inputs_Formatted!$B52&amp;F_Inputs_Formatted!$H52, F_Inputs!$A$2:$A$162&amp;F_Inputs!$B$2:$B$162, 0), MATCH(F_Inputs_Formatted!Z$4, F_Inputs!$A$2:$BC$2, 0)),$O52),"-")</f>
        <v>-</v>
      </c>
      <c r="AA52" s="57" t="str" cm="1">
        <f t="array" ref="AA52">IFERROR(ROUND(INDEX(F_Inputs!$A$2:$BC$162, MATCH(F_Inputs_Formatted!$B52&amp;F_Inputs_Formatted!$H52, F_Inputs!$A$2:$A$162&amp;F_Inputs!$B$2:$B$162, 0), MATCH(F_Inputs_Formatted!AA$4, F_Inputs!$A$2:$BC$2, 0)),$O52),"-")</f>
        <v>-</v>
      </c>
      <c r="AB52" s="57" t="str" cm="1">
        <f t="array" ref="AB52">IFERROR(ROUND(INDEX(F_Inputs!$A$2:$BC$162, MATCH(F_Inputs_Formatted!$B52&amp;F_Inputs_Formatted!$H52, F_Inputs!$A$2:$A$162&amp;F_Inputs!$B$2:$B$162, 0), MATCH(F_Inputs_Formatted!AB$4, F_Inputs!$A$2:$BC$2, 0)),$O52),"-")</f>
        <v>-</v>
      </c>
      <c r="AC52" s="57" t="str" cm="1">
        <f t="array" ref="AC52">IFERROR(ROUND(INDEX(F_Inputs!$A$2:$BC$162, MATCH(F_Inputs_Formatted!$B52&amp;F_Inputs_Formatted!$H52, F_Inputs!$A$2:$A$162&amp;F_Inputs!$B$2:$B$162, 0), MATCH(F_Inputs_Formatted!AC$4, F_Inputs!$A$2:$BC$2, 0)),$O52),"-")</f>
        <v>-</v>
      </c>
      <c r="AD52" s="57" t="str" cm="1">
        <f t="array" ref="AD52">IFERROR(ROUND(INDEX(F_Inputs!$A$2:$BC$162, MATCH(F_Inputs_Formatted!$B52&amp;F_Inputs_Formatted!$H52, F_Inputs!$A$2:$A$162&amp;F_Inputs!$B$2:$B$162, 0), MATCH(F_Inputs_Formatted!AD$4, F_Inputs!$A$2:$BC$2, 0)),$O52),"-")</f>
        <v>-</v>
      </c>
      <c r="AE52" s="57" t="str" cm="1">
        <f t="array" ref="AE52">IFERROR(ROUND(INDEX(F_Inputs!$A$2:$BC$162, MATCH(F_Inputs_Formatted!$B52&amp;F_Inputs_Formatted!$H52, F_Inputs!$A$2:$A$162&amp;F_Inputs!$B$2:$B$162, 0), MATCH(F_Inputs_Formatted!AE$4, F_Inputs!$A$2:$BC$2, 0)),$O52),"-")</f>
        <v>-</v>
      </c>
      <c r="AF52" s="57" t="str" cm="1">
        <f t="array" ref="AF52">IFERROR(ROUND(INDEX(F_Inputs!$A$2:$BC$162, MATCH(F_Inputs_Formatted!$B52&amp;F_Inputs_Formatted!$H52, F_Inputs!$A$2:$A$162&amp;F_Inputs!$B$2:$B$162, 0), MATCH(F_Inputs_Formatted!AF$4, F_Inputs!$A$2:$BC$2, 0)),$O52),"-")</f>
        <v>-</v>
      </c>
      <c r="AG52" s="57" t="str" cm="1">
        <f t="array" ref="AG52">IFERROR(ROUND(INDEX(F_Inputs!$A$2:$BC$162, MATCH(F_Inputs_Formatted!$B52&amp;F_Inputs_Formatted!$H52, F_Inputs!$A$2:$A$162&amp;F_Inputs!$B$2:$B$162, 0), MATCH(F_Inputs_Formatted!AG$4, F_Inputs!$A$2:$BC$2, 0)),$O52),"-")</f>
        <v>-</v>
      </c>
      <c r="AH52" s="57" t="str" cm="1">
        <f t="array" ref="AH52">IFERROR(ROUND(INDEX(F_Inputs!$A$2:$BC$162, MATCH(F_Inputs_Formatted!$B52&amp;F_Inputs_Formatted!$H52, F_Inputs!$A$2:$A$162&amp;F_Inputs!$B$2:$B$162, 0), MATCH(F_Inputs_Formatted!AH$4, F_Inputs!$A$2:$BC$2, 0)),$O52),"-")</f>
        <v>-</v>
      </c>
      <c r="AI52" s="57" t="str" cm="1">
        <f t="array" ref="AI52">IFERROR(ROUND(INDEX(F_Inputs!$A$2:$BC$162, MATCH(F_Inputs_Formatted!$B52&amp;F_Inputs_Formatted!$H52, F_Inputs!$A$2:$A$162&amp;F_Inputs!$B$2:$B$162, 0), MATCH(F_Inputs_Formatted!AI$4, F_Inputs!$A$2:$BC$2, 0)),$O52),"-")</f>
        <v>-</v>
      </c>
      <c r="AJ52" s="57" t="str" cm="1">
        <f t="array" ref="AJ52">IFERROR(ROUND(INDEX(F_Inputs!$A$2:$BC$162, MATCH(F_Inputs_Formatted!$B52&amp;F_Inputs_Formatted!$H52, F_Inputs!$A$2:$A$162&amp;F_Inputs!$B$2:$B$162, 0), MATCH(F_Inputs_Formatted!AJ$4, F_Inputs!$A$2:$BC$2, 0)),$O52),"-")</f>
        <v>-</v>
      </c>
      <c r="AK52" s="57" t="str" cm="1">
        <f t="array" ref="AK52">IFERROR(ROUND(INDEX(F_Inputs!$A$2:$BC$162, MATCH(F_Inputs_Formatted!$B52&amp;F_Inputs_Formatted!$H52, F_Inputs!$A$2:$A$162&amp;F_Inputs!$B$2:$B$162, 0), MATCH(F_Inputs_Formatted!AK$4, F_Inputs!$A$2:$BC$2, 0)),$O52),"-")</f>
        <v>-</v>
      </c>
      <c r="AL52" s="57" t="str" cm="1">
        <f t="array" ref="AL52">IFERROR(ROUND(INDEX(F_Inputs!$A$2:$BC$162, MATCH(F_Inputs_Formatted!$B52&amp;F_Inputs_Formatted!$H52, F_Inputs!$A$2:$A$162&amp;F_Inputs!$B$2:$B$162, 0), MATCH(F_Inputs_Formatted!AL$4, F_Inputs!$A$2:$BC$2, 0)),$O52),"-")</f>
        <v>-</v>
      </c>
      <c r="AM52" s="57" t="str" cm="1">
        <f t="array" ref="AM52">IFERROR(ROUND(INDEX(F_Inputs!$A$2:$BC$162, MATCH(F_Inputs_Formatted!$B52&amp;F_Inputs_Formatted!$H52, F_Inputs!$A$2:$A$162&amp;F_Inputs!$B$2:$B$162, 0), MATCH(F_Inputs_Formatted!AM$4, F_Inputs!$A$2:$BC$2, 0)),$O52),"-")</f>
        <v>-</v>
      </c>
    </row>
    <row r="53" spans="1:39" s="5" customFormat="1" ht="20.25" customHeight="1">
      <c r="A53" s="1"/>
      <c r="B53" s="19" t="s">
        <v>146</v>
      </c>
      <c r="C53" s="19" t="str">
        <f>_xlfn.XLOOKUP($B53,FD_Lists!$B$4:$B$25,FD_Lists!C$4:C$25)</f>
        <v>SES Water</v>
      </c>
      <c r="D53" s="19" t="str">
        <f>_xlfn.XLOOKUP($B53,FD_Lists!$B$4:$B$25,FD_Lists!D$4:D$25)</f>
        <v>England</v>
      </c>
      <c r="E53" s="19" t="str">
        <f>_xlfn.XLOOKUP($B53,FD_Lists!$B$4:$B$25,FD_Lists!E$4:E$25)</f>
        <v>Company</v>
      </c>
      <c r="F53" s="19" t="str">
        <f>_xlfn.XLOOKUP($B53,FD_Lists!$B$4:$B$25,FD_Lists!F$4:F$25)</f>
        <v>WoC</v>
      </c>
      <c r="G53" s="56" t="s">
        <v>127</v>
      </c>
      <c r="H53" s="6" t="s">
        <v>89</v>
      </c>
      <c r="I53" s="55" t="str">
        <f t="shared" si="1"/>
        <v>SESOUT5_05_D_PR24</v>
      </c>
      <c r="J53" s="55" t="s">
        <v>137</v>
      </c>
      <c r="K53" s="55" t="s">
        <v>138</v>
      </c>
      <c r="L53" s="55" t="s">
        <v>139</v>
      </c>
      <c r="M53" s="55" t="s">
        <v>149</v>
      </c>
      <c r="N53" s="55" t="s">
        <v>150</v>
      </c>
      <c r="O53" s="55">
        <v>0</v>
      </c>
      <c r="P53" s="57" t="str" cm="1">
        <f t="array" ref="P53">IFERROR(ROUND(INDEX(F_Inputs!$A$2:$BC$162, MATCH(F_Inputs_Formatted!$B53&amp;F_Inputs_Formatted!$H53, F_Inputs!$A$2:$A$162&amp;F_Inputs!$B$2:$B$162, 0), MATCH(F_Inputs_Formatted!P$4, F_Inputs!$A$2:$BC$2, 0)),$O53),"-")</f>
        <v>-</v>
      </c>
      <c r="Q53" s="57" t="str" cm="1">
        <f t="array" ref="Q53">IFERROR(ROUND(INDEX(F_Inputs!$A$2:$BC$162, MATCH(F_Inputs_Formatted!$B53&amp;F_Inputs_Formatted!$H53, F_Inputs!$A$2:$A$162&amp;F_Inputs!$B$2:$B$162, 0), MATCH(F_Inputs_Formatted!Q$4, F_Inputs!$A$2:$BC$2, 0)),$O53),"-")</f>
        <v>-</v>
      </c>
      <c r="R53" s="57" t="str" cm="1">
        <f t="array" ref="R53">IFERROR(ROUND(INDEX(F_Inputs!$A$2:$BC$162, MATCH(F_Inputs_Formatted!$B53&amp;F_Inputs_Formatted!$H53, F_Inputs!$A$2:$A$162&amp;F_Inputs!$B$2:$B$162, 0), MATCH(F_Inputs_Formatted!R$4, F_Inputs!$A$2:$BC$2, 0)),$O53),"-")</f>
        <v>-</v>
      </c>
      <c r="S53" s="57" t="str" cm="1">
        <f t="array" ref="S53">IFERROR(ROUND(INDEX(F_Inputs!$A$2:$BC$162, MATCH(F_Inputs_Formatted!$B53&amp;F_Inputs_Formatted!$H53, F_Inputs!$A$2:$A$162&amp;F_Inputs!$B$2:$B$162, 0), MATCH(F_Inputs_Formatted!S$4, F_Inputs!$A$2:$BC$2, 0)),$O53),"-")</f>
        <v>-</v>
      </c>
      <c r="T53" s="57" t="str" cm="1">
        <f t="array" ref="T53">IFERROR(ROUND(INDEX(F_Inputs!$A$2:$BC$162, MATCH(F_Inputs_Formatted!$B53&amp;F_Inputs_Formatted!$H53, F_Inputs!$A$2:$A$162&amp;F_Inputs!$B$2:$B$162, 0), MATCH(F_Inputs_Formatted!T$4, F_Inputs!$A$2:$BC$2, 0)),$O53),"-")</f>
        <v>-</v>
      </c>
      <c r="U53" s="57" t="str" cm="1">
        <f t="array" ref="U53">IFERROR(ROUND(INDEX(F_Inputs!$A$2:$BC$162, MATCH(F_Inputs_Formatted!$B53&amp;F_Inputs_Formatted!$H53, F_Inputs!$A$2:$A$162&amp;F_Inputs!$B$2:$B$162, 0), MATCH(F_Inputs_Formatted!U$4, F_Inputs!$A$2:$BC$2, 0)),$O53),"-")</f>
        <v>-</v>
      </c>
      <c r="V53" s="57" t="str" cm="1">
        <f t="array" ref="V53">IFERROR(ROUND(INDEX(F_Inputs!$A$2:$BC$162, MATCH(F_Inputs_Formatted!$B53&amp;F_Inputs_Formatted!$H53, F_Inputs!$A$2:$A$162&amp;F_Inputs!$B$2:$B$162, 0), MATCH(F_Inputs_Formatted!V$4, F_Inputs!$A$2:$BC$2, 0)),$O53),"-")</f>
        <v>-</v>
      </c>
      <c r="W53" s="57" t="str" cm="1">
        <f t="array" ref="W53">IFERROR(ROUND(INDEX(F_Inputs!$A$2:$BC$162, MATCH(F_Inputs_Formatted!$B53&amp;F_Inputs_Formatted!$H53, F_Inputs!$A$2:$A$162&amp;F_Inputs!$B$2:$B$162, 0), MATCH(F_Inputs_Formatted!W$4, F_Inputs!$A$2:$BC$2, 0)),$O53),"-")</f>
        <v>-</v>
      </c>
      <c r="X53" s="57" t="str" cm="1">
        <f t="array" ref="X53">IFERROR(ROUND(INDEX(F_Inputs!$A$2:$BC$162, MATCH(F_Inputs_Formatted!$B53&amp;F_Inputs_Formatted!$H53, F_Inputs!$A$2:$A$162&amp;F_Inputs!$B$2:$B$162, 0), MATCH(F_Inputs_Formatted!X$4, F_Inputs!$A$2:$BC$2, 0)),$O53),"-")</f>
        <v>-</v>
      </c>
      <c r="Y53" s="57" t="str" cm="1">
        <f t="array" ref="Y53">IFERROR(ROUND(INDEX(F_Inputs!$A$2:$BC$162, MATCH(F_Inputs_Formatted!$B53&amp;F_Inputs_Formatted!$H53, F_Inputs!$A$2:$A$162&amp;F_Inputs!$B$2:$B$162, 0), MATCH(F_Inputs_Formatted!Y$4, F_Inputs!$A$2:$BC$2, 0)),$O53),"-")</f>
        <v>-</v>
      </c>
      <c r="Z53" s="57" t="str" cm="1">
        <f t="array" ref="Z53">IFERROR(ROUND(INDEX(F_Inputs!$A$2:$BC$162, MATCH(F_Inputs_Formatted!$B53&amp;F_Inputs_Formatted!$H53, F_Inputs!$A$2:$A$162&amp;F_Inputs!$B$2:$B$162, 0), MATCH(F_Inputs_Formatted!Z$4, F_Inputs!$A$2:$BC$2, 0)),$O53),"-")</f>
        <v>-</v>
      </c>
      <c r="AA53" s="57" t="str" cm="1">
        <f t="array" ref="AA53">IFERROR(ROUND(INDEX(F_Inputs!$A$2:$BC$162, MATCH(F_Inputs_Formatted!$B53&amp;F_Inputs_Formatted!$H53, F_Inputs!$A$2:$A$162&amp;F_Inputs!$B$2:$B$162, 0), MATCH(F_Inputs_Formatted!AA$4, F_Inputs!$A$2:$BC$2, 0)),$O53),"-")</f>
        <v>-</v>
      </c>
      <c r="AB53" s="57" t="str" cm="1">
        <f t="array" ref="AB53">IFERROR(ROUND(INDEX(F_Inputs!$A$2:$BC$162, MATCH(F_Inputs_Formatted!$B53&amp;F_Inputs_Formatted!$H53, F_Inputs!$A$2:$A$162&amp;F_Inputs!$B$2:$B$162, 0), MATCH(F_Inputs_Formatted!AB$4, F_Inputs!$A$2:$BC$2, 0)),$O53),"-")</f>
        <v>-</v>
      </c>
      <c r="AC53" s="57" t="str" cm="1">
        <f t="array" ref="AC53">IFERROR(ROUND(INDEX(F_Inputs!$A$2:$BC$162, MATCH(F_Inputs_Formatted!$B53&amp;F_Inputs_Formatted!$H53, F_Inputs!$A$2:$A$162&amp;F_Inputs!$B$2:$B$162, 0), MATCH(F_Inputs_Formatted!AC$4, F_Inputs!$A$2:$BC$2, 0)),$O53),"-")</f>
        <v>-</v>
      </c>
      <c r="AD53" s="57" t="str" cm="1">
        <f t="array" ref="AD53">IFERROR(ROUND(INDEX(F_Inputs!$A$2:$BC$162, MATCH(F_Inputs_Formatted!$B53&amp;F_Inputs_Formatted!$H53, F_Inputs!$A$2:$A$162&amp;F_Inputs!$B$2:$B$162, 0), MATCH(F_Inputs_Formatted!AD$4, F_Inputs!$A$2:$BC$2, 0)),$O53),"-")</f>
        <v>-</v>
      </c>
      <c r="AE53" s="57" t="str" cm="1">
        <f t="array" ref="AE53">IFERROR(ROUND(INDEX(F_Inputs!$A$2:$BC$162, MATCH(F_Inputs_Formatted!$B53&amp;F_Inputs_Formatted!$H53, F_Inputs!$A$2:$A$162&amp;F_Inputs!$B$2:$B$162, 0), MATCH(F_Inputs_Formatted!AE$4, F_Inputs!$A$2:$BC$2, 0)),$O53),"-")</f>
        <v>-</v>
      </c>
      <c r="AF53" s="57" t="str" cm="1">
        <f t="array" ref="AF53">IFERROR(ROUND(INDEX(F_Inputs!$A$2:$BC$162, MATCH(F_Inputs_Formatted!$B53&amp;F_Inputs_Formatted!$H53, F_Inputs!$A$2:$A$162&amp;F_Inputs!$B$2:$B$162, 0), MATCH(F_Inputs_Formatted!AF$4, F_Inputs!$A$2:$BC$2, 0)),$O53),"-")</f>
        <v>-</v>
      </c>
      <c r="AG53" s="57" t="str" cm="1">
        <f t="array" ref="AG53">IFERROR(ROUND(INDEX(F_Inputs!$A$2:$BC$162, MATCH(F_Inputs_Formatted!$B53&amp;F_Inputs_Formatted!$H53, F_Inputs!$A$2:$A$162&amp;F_Inputs!$B$2:$B$162, 0), MATCH(F_Inputs_Formatted!AG$4, F_Inputs!$A$2:$BC$2, 0)),$O53),"-")</f>
        <v>-</v>
      </c>
      <c r="AH53" s="57" t="str" cm="1">
        <f t="array" ref="AH53">IFERROR(ROUND(INDEX(F_Inputs!$A$2:$BC$162, MATCH(F_Inputs_Formatted!$B53&amp;F_Inputs_Formatted!$H53, F_Inputs!$A$2:$A$162&amp;F_Inputs!$B$2:$B$162, 0), MATCH(F_Inputs_Formatted!AH$4, F_Inputs!$A$2:$BC$2, 0)),$O53),"-")</f>
        <v>-</v>
      </c>
      <c r="AI53" s="57" t="str" cm="1">
        <f t="array" ref="AI53">IFERROR(ROUND(INDEX(F_Inputs!$A$2:$BC$162, MATCH(F_Inputs_Formatted!$B53&amp;F_Inputs_Formatted!$H53, F_Inputs!$A$2:$A$162&amp;F_Inputs!$B$2:$B$162, 0), MATCH(F_Inputs_Formatted!AI$4, F_Inputs!$A$2:$BC$2, 0)),$O53),"-")</f>
        <v>-</v>
      </c>
      <c r="AJ53" s="57" t="str" cm="1">
        <f t="array" ref="AJ53">IFERROR(ROUND(INDEX(F_Inputs!$A$2:$BC$162, MATCH(F_Inputs_Formatted!$B53&amp;F_Inputs_Formatted!$H53, F_Inputs!$A$2:$A$162&amp;F_Inputs!$B$2:$B$162, 0), MATCH(F_Inputs_Formatted!AJ$4, F_Inputs!$A$2:$BC$2, 0)),$O53),"-")</f>
        <v>-</v>
      </c>
      <c r="AK53" s="57" t="str" cm="1">
        <f t="array" ref="AK53">IFERROR(ROUND(INDEX(F_Inputs!$A$2:$BC$162, MATCH(F_Inputs_Formatted!$B53&amp;F_Inputs_Formatted!$H53, F_Inputs!$A$2:$A$162&amp;F_Inputs!$B$2:$B$162, 0), MATCH(F_Inputs_Formatted!AK$4, F_Inputs!$A$2:$BC$2, 0)),$O53),"-")</f>
        <v>-</v>
      </c>
      <c r="AL53" s="57" t="str" cm="1">
        <f t="array" ref="AL53">IFERROR(ROUND(INDEX(F_Inputs!$A$2:$BC$162, MATCH(F_Inputs_Formatted!$B53&amp;F_Inputs_Formatted!$H53, F_Inputs!$A$2:$A$162&amp;F_Inputs!$B$2:$B$162, 0), MATCH(F_Inputs_Formatted!AL$4, F_Inputs!$A$2:$BC$2, 0)),$O53),"-")</f>
        <v>-</v>
      </c>
      <c r="AM53" s="57" t="str" cm="1">
        <f t="array" ref="AM53">IFERROR(ROUND(INDEX(F_Inputs!$A$2:$BC$162, MATCH(F_Inputs_Formatted!$B53&amp;F_Inputs_Formatted!$H53, F_Inputs!$A$2:$A$162&amp;F_Inputs!$B$2:$B$162, 0), MATCH(F_Inputs_Formatted!AM$4, F_Inputs!$A$2:$BC$2, 0)),$O53),"-")</f>
        <v>-</v>
      </c>
    </row>
    <row r="54" spans="1:39" s="5" customFormat="1" ht="18.75" customHeight="1">
      <c r="A54" s="1"/>
      <c r="B54" s="19" t="s">
        <v>114</v>
      </c>
      <c r="C54" s="19" t="str">
        <f>_xlfn.XLOOKUP($B54,FD_Lists!$B$4:$B$25,FD_Lists!C$4:C$25)</f>
        <v>South West Water</v>
      </c>
      <c r="D54" s="19" t="str">
        <f>_xlfn.XLOOKUP($B54,FD_Lists!$B$4:$B$25,FD_Lists!D$4:D$25)</f>
        <v>England</v>
      </c>
      <c r="E54" s="19" t="str">
        <f>_xlfn.XLOOKUP($B54,FD_Lists!$B$4:$B$25,FD_Lists!E$4:E$25)</f>
        <v>Company</v>
      </c>
      <c r="F54" s="19" t="str">
        <f>_xlfn.XLOOKUP($B54,FD_Lists!$B$4:$B$25,FD_Lists!F$4:F$25)</f>
        <v>WaSC</v>
      </c>
      <c r="G54" s="56" t="s">
        <v>127</v>
      </c>
      <c r="H54" s="6" t="s">
        <v>89</v>
      </c>
      <c r="I54" s="55" t="str">
        <f t="shared" si="1"/>
        <v>SWBOUT5_05_D_PR24</v>
      </c>
      <c r="J54" s="55" t="s">
        <v>137</v>
      </c>
      <c r="K54" s="55" t="s">
        <v>138</v>
      </c>
      <c r="L54" s="55" t="s">
        <v>139</v>
      </c>
      <c r="M54" s="55" t="s">
        <v>149</v>
      </c>
      <c r="N54" s="55" t="s">
        <v>150</v>
      </c>
      <c r="O54" s="55">
        <v>0</v>
      </c>
      <c r="P54" s="57" cm="1">
        <f t="array" ref="P54">IFERROR(ROUND(INDEX(F_Inputs!$A$2:$BC$162, MATCH(F_Inputs_Formatted!$B54&amp;F_Inputs_Formatted!$H54, F_Inputs!$A$2:$A$162&amp;F_Inputs!$B$2:$B$162, 0), MATCH(F_Inputs_Formatted!P$4, F_Inputs!$A$2:$BC$2, 0)),$O54),"-")</f>
        <v>16</v>
      </c>
      <c r="Q54" s="57" cm="1">
        <f t="array" ref="Q54">IFERROR(ROUND(INDEX(F_Inputs!$A$2:$BC$162, MATCH(F_Inputs_Formatted!$B54&amp;F_Inputs_Formatted!$H54, F_Inputs!$A$2:$A$162&amp;F_Inputs!$B$2:$B$162, 0), MATCH(F_Inputs_Formatted!Q$4, F_Inputs!$A$2:$BC$2, 0)),$O54),"-")</f>
        <v>4</v>
      </c>
      <c r="R54" s="57" cm="1">
        <f t="array" ref="R54">IFERROR(ROUND(INDEX(F_Inputs!$A$2:$BC$162, MATCH(F_Inputs_Formatted!$B54&amp;F_Inputs_Formatted!$H54, F_Inputs!$A$2:$A$162&amp;F_Inputs!$B$2:$B$162, 0), MATCH(F_Inputs_Formatted!R$4, F_Inputs!$A$2:$BC$2, 0)),$O54),"-")</f>
        <v>10</v>
      </c>
      <c r="S54" s="57" cm="1">
        <f t="array" ref="S54">IFERROR(ROUND(INDEX(F_Inputs!$A$2:$BC$162, MATCH(F_Inputs_Formatted!$B54&amp;F_Inputs_Formatted!$H54, F_Inputs!$A$2:$A$162&amp;F_Inputs!$B$2:$B$162, 0), MATCH(F_Inputs_Formatted!S$4, F_Inputs!$A$2:$BC$2, 0)),$O54),"-")</f>
        <v>3</v>
      </c>
      <c r="T54" s="57" cm="1">
        <f t="array" ref="T54">IFERROR(ROUND(INDEX(F_Inputs!$A$2:$BC$162, MATCH(F_Inputs_Formatted!$B54&amp;F_Inputs_Formatted!$H54, F_Inputs!$A$2:$A$162&amp;F_Inputs!$B$2:$B$162, 0), MATCH(F_Inputs_Formatted!T$4, F_Inputs!$A$2:$BC$2, 0)),$O54),"-")</f>
        <v>7</v>
      </c>
      <c r="U54" s="57" cm="1">
        <f t="array" ref="U54">IFERROR(ROUND(INDEX(F_Inputs!$A$2:$BC$162, MATCH(F_Inputs_Formatted!$B54&amp;F_Inputs_Formatted!$H54, F_Inputs!$A$2:$A$162&amp;F_Inputs!$B$2:$B$162, 0), MATCH(F_Inputs_Formatted!U$4, F_Inputs!$A$2:$BC$2, 0)),$O54),"-")</f>
        <v>3</v>
      </c>
      <c r="V54" s="57" cm="1">
        <f t="array" ref="V54">IFERROR(ROUND(INDEX(F_Inputs!$A$2:$BC$162, MATCH(F_Inputs_Formatted!$B54&amp;F_Inputs_Formatted!$H54, F_Inputs!$A$2:$A$162&amp;F_Inputs!$B$2:$B$162, 0), MATCH(F_Inputs_Formatted!V$4, F_Inputs!$A$2:$BC$2, 0)),$O54),"-")</f>
        <v>2</v>
      </c>
      <c r="W54" s="57" cm="1">
        <f t="array" ref="W54">IFERROR(ROUND(INDEX(F_Inputs!$A$2:$BC$162, MATCH(F_Inputs_Formatted!$B54&amp;F_Inputs_Formatted!$H54, F_Inputs!$A$2:$A$162&amp;F_Inputs!$B$2:$B$162, 0), MATCH(F_Inputs_Formatted!W$4, F_Inputs!$A$2:$BC$2, 0)),$O54),"-")</f>
        <v>1</v>
      </c>
      <c r="X54" s="57" cm="1">
        <f t="array" ref="X54">IFERROR(ROUND(INDEX(F_Inputs!$A$2:$BC$162, MATCH(F_Inputs_Formatted!$B54&amp;F_Inputs_Formatted!$H54, F_Inputs!$A$2:$A$162&amp;F_Inputs!$B$2:$B$162, 0), MATCH(F_Inputs_Formatted!X$4, F_Inputs!$A$2:$BC$2, 0)),$O54),"-")</f>
        <v>1</v>
      </c>
      <c r="Y54" s="57" cm="1">
        <f t="array" ref="Y54">IFERROR(ROUND(INDEX(F_Inputs!$A$2:$BC$162, MATCH(F_Inputs_Formatted!$B54&amp;F_Inputs_Formatted!$H54, F_Inputs!$A$2:$A$162&amp;F_Inputs!$B$2:$B$162, 0), MATCH(F_Inputs_Formatted!Y$4, F_Inputs!$A$2:$BC$2, 0)),$O54),"-")</f>
        <v>3</v>
      </c>
      <c r="Z54" s="57" cm="1">
        <f t="array" ref="Z54">IFERROR(ROUND(INDEX(F_Inputs!$A$2:$BC$162, MATCH(F_Inputs_Formatted!$B54&amp;F_Inputs_Formatted!$H54, F_Inputs!$A$2:$A$162&amp;F_Inputs!$B$2:$B$162, 0), MATCH(F_Inputs_Formatted!Z$4, F_Inputs!$A$2:$BC$2, 0)),$O54),"-")</f>
        <v>8</v>
      </c>
      <c r="AA54" s="57" cm="1">
        <f t="array" ref="AA54">IFERROR(ROUND(INDEX(F_Inputs!$A$2:$BC$162, MATCH(F_Inputs_Formatted!$B54&amp;F_Inputs_Formatted!$H54, F_Inputs!$A$2:$A$162&amp;F_Inputs!$B$2:$B$162, 0), MATCH(F_Inputs_Formatted!AA$4, F_Inputs!$A$2:$BC$2, 0)),$O54),"-")</f>
        <v>2</v>
      </c>
      <c r="AB54" s="57" cm="1">
        <f t="array" ref="AB54">IFERROR(ROUND(INDEX(F_Inputs!$A$2:$BC$162, MATCH(F_Inputs_Formatted!$B54&amp;F_Inputs_Formatted!$H54, F_Inputs!$A$2:$A$162&amp;F_Inputs!$B$2:$B$162, 0), MATCH(F_Inputs_Formatted!AB$4, F_Inputs!$A$2:$BC$2, 0)),$O54),"-")</f>
        <v>2</v>
      </c>
      <c r="AC54" s="57" cm="1">
        <f t="array" ref="AC54">IFERROR(ROUND(INDEX(F_Inputs!$A$2:$BC$162, MATCH(F_Inputs_Formatted!$B54&amp;F_Inputs_Formatted!$H54, F_Inputs!$A$2:$A$162&amp;F_Inputs!$B$2:$B$162, 0), MATCH(F_Inputs_Formatted!AC$4, F_Inputs!$A$2:$BC$2, 0)),$O54),"-")</f>
        <v>2</v>
      </c>
      <c r="AD54" s="57" cm="1">
        <f t="array" ref="AD54">IFERROR(ROUND(INDEX(F_Inputs!$A$2:$BC$162, MATCH(F_Inputs_Formatted!$B54&amp;F_Inputs_Formatted!$H54, F_Inputs!$A$2:$A$162&amp;F_Inputs!$B$2:$B$162, 0), MATCH(F_Inputs_Formatted!AD$4, F_Inputs!$A$2:$BC$2, 0)),$O54),"-")</f>
        <v>0</v>
      </c>
      <c r="AE54" s="57" cm="1">
        <f t="array" ref="AE54">IFERROR(ROUND(INDEX(F_Inputs!$A$2:$BC$162, MATCH(F_Inputs_Formatted!$B54&amp;F_Inputs_Formatted!$H54, F_Inputs!$A$2:$A$162&amp;F_Inputs!$B$2:$B$162, 0), MATCH(F_Inputs_Formatted!AE$4, F_Inputs!$A$2:$BC$2, 0)),$O54),"-")</f>
        <v>0</v>
      </c>
      <c r="AF54" s="57" cm="1">
        <f t="array" ref="AF54">IFERROR(ROUND(INDEX(F_Inputs!$A$2:$BC$162, MATCH(F_Inputs_Formatted!$B54&amp;F_Inputs_Formatted!$H54, F_Inputs!$A$2:$A$162&amp;F_Inputs!$B$2:$B$162, 0), MATCH(F_Inputs_Formatted!AF$4, F_Inputs!$A$2:$BC$2, 0)),$O54),"-")</f>
        <v>0</v>
      </c>
      <c r="AG54" s="57" cm="1">
        <f t="array" ref="AG54">IFERROR(ROUND(INDEX(F_Inputs!$A$2:$BC$162, MATCH(F_Inputs_Formatted!$B54&amp;F_Inputs_Formatted!$H54, F_Inputs!$A$2:$A$162&amp;F_Inputs!$B$2:$B$162, 0), MATCH(F_Inputs_Formatted!AG$4, F_Inputs!$A$2:$BC$2, 0)),$O54),"-")</f>
        <v>0</v>
      </c>
      <c r="AH54" s="57" cm="1">
        <f t="array" ref="AH54">IFERROR(ROUND(INDEX(F_Inputs!$A$2:$BC$162, MATCH(F_Inputs_Formatted!$B54&amp;F_Inputs_Formatted!$H54, F_Inputs!$A$2:$A$162&amp;F_Inputs!$B$2:$B$162, 0), MATCH(F_Inputs_Formatted!AH$4, F_Inputs!$A$2:$BC$2, 0)),$O54),"-")</f>
        <v>0</v>
      </c>
      <c r="AI54" s="57" cm="1">
        <f t="array" ref="AI54">IFERROR(ROUND(INDEX(F_Inputs!$A$2:$BC$162, MATCH(F_Inputs_Formatted!$B54&amp;F_Inputs_Formatted!$H54, F_Inputs!$A$2:$A$162&amp;F_Inputs!$B$2:$B$162, 0), MATCH(F_Inputs_Formatted!AI$4, F_Inputs!$A$2:$BC$2, 0)),$O54),"-")</f>
        <v>0</v>
      </c>
      <c r="AJ54" s="57" cm="1">
        <f t="array" ref="AJ54">IFERROR(ROUND(INDEX(F_Inputs!$A$2:$BC$162, MATCH(F_Inputs_Formatted!$B54&amp;F_Inputs_Formatted!$H54, F_Inputs!$A$2:$A$162&amp;F_Inputs!$B$2:$B$162, 0), MATCH(F_Inputs_Formatted!AJ$4, F_Inputs!$A$2:$BC$2, 0)),$O54),"-")</f>
        <v>0</v>
      </c>
      <c r="AK54" s="57" cm="1">
        <f t="array" ref="AK54">IFERROR(ROUND(INDEX(F_Inputs!$A$2:$BC$162, MATCH(F_Inputs_Formatted!$B54&amp;F_Inputs_Formatted!$H54, F_Inputs!$A$2:$A$162&amp;F_Inputs!$B$2:$B$162, 0), MATCH(F_Inputs_Formatted!AK$4, F_Inputs!$A$2:$BC$2, 0)),$O54),"-")</f>
        <v>0</v>
      </c>
      <c r="AL54" s="57" cm="1">
        <f t="array" ref="AL54">IFERROR(ROUND(INDEX(F_Inputs!$A$2:$BC$162, MATCH(F_Inputs_Formatted!$B54&amp;F_Inputs_Formatted!$H54, F_Inputs!$A$2:$A$162&amp;F_Inputs!$B$2:$B$162, 0), MATCH(F_Inputs_Formatted!AL$4, F_Inputs!$A$2:$BC$2, 0)),$O54),"-")</f>
        <v>0</v>
      </c>
      <c r="AM54" s="57" cm="1">
        <f t="array" ref="AM54">IFERROR(ROUND(INDEX(F_Inputs!$A$2:$BC$162, MATCH(F_Inputs_Formatted!$B54&amp;F_Inputs_Formatted!$H54, F_Inputs!$A$2:$A$162&amp;F_Inputs!$B$2:$B$162, 0), MATCH(F_Inputs_Formatted!AM$4, F_Inputs!$A$2:$BC$2, 0)),$O54),"-")</f>
        <v>0</v>
      </c>
    </row>
    <row r="55" spans="1:39" s="5" customFormat="1" ht="20.25" customHeight="1">
      <c r="A55" s="1"/>
      <c r="B55" s="19" t="s">
        <v>147</v>
      </c>
      <c r="C55" s="19" t="str">
        <f>_xlfn.XLOOKUP($B55,FD_Lists!$B$4:$B$25,FD_Lists!C$4:C$25)</f>
        <v>Bristol Water</v>
      </c>
      <c r="D55" s="19" t="str">
        <f>_xlfn.XLOOKUP($B55,FD_Lists!$B$4:$B$25,FD_Lists!D$4:D$25)</f>
        <v>England</v>
      </c>
      <c r="E55" s="19" t="str">
        <f>_xlfn.XLOOKUP($B55,FD_Lists!$B$4:$B$25,FD_Lists!E$4:E$25)</f>
        <v>Company</v>
      </c>
      <c r="F55" s="19" t="str">
        <f>_xlfn.XLOOKUP($B55,FD_Lists!$B$4:$B$25,FD_Lists!F$4:F$25)</f>
        <v>WoC</v>
      </c>
      <c r="G55" s="56" t="s">
        <v>127</v>
      </c>
      <c r="H55" s="6" t="s">
        <v>89</v>
      </c>
      <c r="I55" s="55" t="str">
        <f t="shared" si="1"/>
        <v>BRLOUT5_05_D_PR24</v>
      </c>
      <c r="J55" s="55" t="s">
        <v>137</v>
      </c>
      <c r="K55" s="55" t="s">
        <v>138</v>
      </c>
      <c r="L55" s="55" t="s">
        <v>139</v>
      </c>
      <c r="M55" s="55" t="s">
        <v>149</v>
      </c>
      <c r="N55" s="55" t="s">
        <v>150</v>
      </c>
      <c r="O55" s="55">
        <v>0</v>
      </c>
      <c r="P55" s="57" t="str" cm="1">
        <f t="array" ref="P55">IFERROR(ROUND(INDEX(F_Inputs!$A$2:$BC$162, MATCH(F_Inputs_Formatted!$B55&amp;F_Inputs_Formatted!$H55, F_Inputs!$A$2:$A$162&amp;F_Inputs!$B$2:$B$162, 0), MATCH(F_Inputs_Formatted!P$4, F_Inputs!$A$2:$BC$2, 0)),$O55),"-")</f>
        <v>-</v>
      </c>
      <c r="Q55" s="57" t="str" cm="1">
        <f t="array" ref="Q55">IFERROR(ROUND(INDEX(F_Inputs!$A$2:$BC$162, MATCH(F_Inputs_Formatted!$B55&amp;F_Inputs_Formatted!$H55, F_Inputs!$A$2:$A$162&amp;F_Inputs!$B$2:$B$162, 0), MATCH(F_Inputs_Formatted!Q$4, F_Inputs!$A$2:$BC$2, 0)),$O55),"-")</f>
        <v>-</v>
      </c>
      <c r="R55" s="57" t="str" cm="1">
        <f t="array" ref="R55">IFERROR(ROUND(INDEX(F_Inputs!$A$2:$BC$162, MATCH(F_Inputs_Formatted!$B55&amp;F_Inputs_Formatted!$H55, F_Inputs!$A$2:$A$162&amp;F_Inputs!$B$2:$B$162, 0), MATCH(F_Inputs_Formatted!R$4, F_Inputs!$A$2:$BC$2, 0)),$O55),"-")</f>
        <v>-</v>
      </c>
      <c r="S55" s="57" t="str" cm="1">
        <f t="array" ref="S55">IFERROR(ROUND(INDEX(F_Inputs!$A$2:$BC$162, MATCH(F_Inputs_Formatted!$B55&amp;F_Inputs_Formatted!$H55, F_Inputs!$A$2:$A$162&amp;F_Inputs!$B$2:$B$162, 0), MATCH(F_Inputs_Formatted!S$4, F_Inputs!$A$2:$BC$2, 0)),$O55),"-")</f>
        <v>-</v>
      </c>
      <c r="T55" s="57" t="str" cm="1">
        <f t="array" ref="T55">IFERROR(ROUND(INDEX(F_Inputs!$A$2:$BC$162, MATCH(F_Inputs_Formatted!$B55&amp;F_Inputs_Formatted!$H55, F_Inputs!$A$2:$A$162&amp;F_Inputs!$B$2:$B$162, 0), MATCH(F_Inputs_Formatted!T$4, F_Inputs!$A$2:$BC$2, 0)),$O55),"-")</f>
        <v>-</v>
      </c>
      <c r="U55" s="57" t="str" cm="1">
        <f t="array" ref="U55">IFERROR(ROUND(INDEX(F_Inputs!$A$2:$BC$162, MATCH(F_Inputs_Formatted!$B55&amp;F_Inputs_Formatted!$H55, F_Inputs!$A$2:$A$162&amp;F_Inputs!$B$2:$B$162, 0), MATCH(F_Inputs_Formatted!U$4, F_Inputs!$A$2:$BC$2, 0)),$O55),"-")</f>
        <v>-</v>
      </c>
      <c r="V55" s="57" t="str" cm="1">
        <f t="array" ref="V55">IFERROR(ROUND(INDEX(F_Inputs!$A$2:$BC$162, MATCH(F_Inputs_Formatted!$B55&amp;F_Inputs_Formatted!$H55, F_Inputs!$A$2:$A$162&amp;F_Inputs!$B$2:$B$162, 0), MATCH(F_Inputs_Formatted!V$4, F_Inputs!$A$2:$BC$2, 0)),$O55),"-")</f>
        <v>-</v>
      </c>
      <c r="W55" s="57" t="str" cm="1">
        <f t="array" ref="W55">IFERROR(ROUND(INDEX(F_Inputs!$A$2:$BC$162, MATCH(F_Inputs_Formatted!$B55&amp;F_Inputs_Formatted!$H55, F_Inputs!$A$2:$A$162&amp;F_Inputs!$B$2:$B$162, 0), MATCH(F_Inputs_Formatted!W$4, F_Inputs!$A$2:$BC$2, 0)),$O55),"-")</f>
        <v>-</v>
      </c>
      <c r="X55" s="57" t="str" cm="1">
        <f t="array" ref="X55">IFERROR(ROUND(INDEX(F_Inputs!$A$2:$BC$162, MATCH(F_Inputs_Formatted!$B55&amp;F_Inputs_Formatted!$H55, F_Inputs!$A$2:$A$162&amp;F_Inputs!$B$2:$B$162, 0), MATCH(F_Inputs_Formatted!X$4, F_Inputs!$A$2:$BC$2, 0)),$O55),"-")</f>
        <v>-</v>
      </c>
      <c r="Y55" s="57" t="str" cm="1">
        <f t="array" ref="Y55">IFERROR(ROUND(INDEX(F_Inputs!$A$2:$BC$162, MATCH(F_Inputs_Formatted!$B55&amp;F_Inputs_Formatted!$H55, F_Inputs!$A$2:$A$162&amp;F_Inputs!$B$2:$B$162, 0), MATCH(F_Inputs_Formatted!Y$4, F_Inputs!$A$2:$BC$2, 0)),$O55),"-")</f>
        <v>-</v>
      </c>
      <c r="Z55" s="57" t="str" cm="1">
        <f t="array" ref="Z55">IFERROR(ROUND(INDEX(F_Inputs!$A$2:$BC$162, MATCH(F_Inputs_Formatted!$B55&amp;F_Inputs_Formatted!$H55, F_Inputs!$A$2:$A$162&amp;F_Inputs!$B$2:$B$162, 0), MATCH(F_Inputs_Formatted!Z$4, F_Inputs!$A$2:$BC$2, 0)),$O55),"-")</f>
        <v>-</v>
      </c>
      <c r="AA55" s="57" t="str" cm="1">
        <f t="array" ref="AA55">IFERROR(ROUND(INDEX(F_Inputs!$A$2:$BC$162, MATCH(F_Inputs_Formatted!$B55&amp;F_Inputs_Formatted!$H55, F_Inputs!$A$2:$A$162&amp;F_Inputs!$B$2:$B$162, 0), MATCH(F_Inputs_Formatted!AA$4, F_Inputs!$A$2:$BC$2, 0)),$O55),"-")</f>
        <v>-</v>
      </c>
      <c r="AB55" s="57" t="str" cm="1">
        <f t="array" ref="AB55">IFERROR(ROUND(INDEX(F_Inputs!$A$2:$BC$162, MATCH(F_Inputs_Formatted!$B55&amp;F_Inputs_Formatted!$H55, F_Inputs!$A$2:$A$162&amp;F_Inputs!$B$2:$B$162, 0), MATCH(F_Inputs_Formatted!AB$4, F_Inputs!$A$2:$BC$2, 0)),$O55),"-")</f>
        <v>-</v>
      </c>
      <c r="AC55" s="57" t="str" cm="1">
        <f t="array" ref="AC55">IFERROR(ROUND(INDEX(F_Inputs!$A$2:$BC$162, MATCH(F_Inputs_Formatted!$B55&amp;F_Inputs_Formatted!$H55, F_Inputs!$A$2:$A$162&amp;F_Inputs!$B$2:$B$162, 0), MATCH(F_Inputs_Formatted!AC$4, F_Inputs!$A$2:$BC$2, 0)),$O55),"-")</f>
        <v>-</v>
      </c>
      <c r="AD55" s="57" t="str" cm="1">
        <f t="array" ref="AD55">IFERROR(ROUND(INDEX(F_Inputs!$A$2:$BC$162, MATCH(F_Inputs_Formatted!$B55&amp;F_Inputs_Formatted!$H55, F_Inputs!$A$2:$A$162&amp;F_Inputs!$B$2:$B$162, 0), MATCH(F_Inputs_Formatted!AD$4, F_Inputs!$A$2:$BC$2, 0)),$O55),"-")</f>
        <v>-</v>
      </c>
      <c r="AE55" s="57" t="str" cm="1">
        <f t="array" ref="AE55">IFERROR(ROUND(INDEX(F_Inputs!$A$2:$BC$162, MATCH(F_Inputs_Formatted!$B55&amp;F_Inputs_Formatted!$H55, F_Inputs!$A$2:$A$162&amp;F_Inputs!$B$2:$B$162, 0), MATCH(F_Inputs_Formatted!AE$4, F_Inputs!$A$2:$BC$2, 0)),$O55),"-")</f>
        <v>-</v>
      </c>
      <c r="AF55" s="57" t="str" cm="1">
        <f t="array" ref="AF55">IFERROR(ROUND(INDEX(F_Inputs!$A$2:$BC$162, MATCH(F_Inputs_Formatted!$B55&amp;F_Inputs_Formatted!$H55, F_Inputs!$A$2:$A$162&amp;F_Inputs!$B$2:$B$162, 0), MATCH(F_Inputs_Formatted!AF$4, F_Inputs!$A$2:$BC$2, 0)),$O55),"-")</f>
        <v>-</v>
      </c>
      <c r="AG55" s="57" t="str" cm="1">
        <f t="array" ref="AG55">IFERROR(ROUND(INDEX(F_Inputs!$A$2:$BC$162, MATCH(F_Inputs_Formatted!$B55&amp;F_Inputs_Formatted!$H55, F_Inputs!$A$2:$A$162&amp;F_Inputs!$B$2:$B$162, 0), MATCH(F_Inputs_Formatted!AG$4, F_Inputs!$A$2:$BC$2, 0)),$O55),"-")</f>
        <v>-</v>
      </c>
      <c r="AH55" s="57" t="str" cm="1">
        <f t="array" ref="AH55">IFERROR(ROUND(INDEX(F_Inputs!$A$2:$BC$162, MATCH(F_Inputs_Formatted!$B55&amp;F_Inputs_Formatted!$H55, F_Inputs!$A$2:$A$162&amp;F_Inputs!$B$2:$B$162, 0), MATCH(F_Inputs_Formatted!AH$4, F_Inputs!$A$2:$BC$2, 0)),$O55),"-")</f>
        <v>-</v>
      </c>
      <c r="AI55" s="57" t="str" cm="1">
        <f t="array" ref="AI55">IFERROR(ROUND(INDEX(F_Inputs!$A$2:$BC$162, MATCH(F_Inputs_Formatted!$B55&amp;F_Inputs_Formatted!$H55, F_Inputs!$A$2:$A$162&amp;F_Inputs!$B$2:$B$162, 0), MATCH(F_Inputs_Formatted!AI$4, F_Inputs!$A$2:$BC$2, 0)),$O55),"-")</f>
        <v>-</v>
      </c>
      <c r="AJ55" s="57" t="str" cm="1">
        <f t="array" ref="AJ55">IFERROR(ROUND(INDEX(F_Inputs!$A$2:$BC$162, MATCH(F_Inputs_Formatted!$B55&amp;F_Inputs_Formatted!$H55, F_Inputs!$A$2:$A$162&amp;F_Inputs!$B$2:$B$162, 0), MATCH(F_Inputs_Formatted!AJ$4, F_Inputs!$A$2:$BC$2, 0)),$O55),"-")</f>
        <v>-</v>
      </c>
      <c r="AK55" s="57" t="str" cm="1">
        <f t="array" ref="AK55">IFERROR(ROUND(INDEX(F_Inputs!$A$2:$BC$162, MATCH(F_Inputs_Formatted!$B55&amp;F_Inputs_Formatted!$H55, F_Inputs!$A$2:$A$162&amp;F_Inputs!$B$2:$B$162, 0), MATCH(F_Inputs_Formatted!AK$4, F_Inputs!$A$2:$BC$2, 0)),$O55),"-")</f>
        <v>-</v>
      </c>
      <c r="AL55" s="57" t="str" cm="1">
        <f t="array" ref="AL55">IFERROR(ROUND(INDEX(F_Inputs!$A$2:$BC$162, MATCH(F_Inputs_Formatted!$B55&amp;F_Inputs_Formatted!$H55, F_Inputs!$A$2:$A$162&amp;F_Inputs!$B$2:$B$162, 0), MATCH(F_Inputs_Formatted!AL$4, F_Inputs!$A$2:$BC$2, 0)),$O55),"-")</f>
        <v>-</v>
      </c>
      <c r="AM55" s="57" t="str" cm="1">
        <f t="array" ref="AM55">IFERROR(ROUND(INDEX(F_Inputs!$A$2:$BC$162, MATCH(F_Inputs_Formatted!$B55&amp;F_Inputs_Formatted!$H55, F_Inputs!$A$2:$A$162&amp;F_Inputs!$B$2:$B$162, 0), MATCH(F_Inputs_Formatted!AM$4, F_Inputs!$A$2:$BC$2, 0)),$O55),"-")</f>
        <v>-</v>
      </c>
    </row>
    <row r="56" spans="1:39" s="5" customFormat="1" ht="15">
      <c r="B56" s="129" t="s">
        <v>80</v>
      </c>
      <c r="C56" s="19" t="str">
        <f>_xlfn.XLOOKUP($B56,FD_Lists!$B$4:$B$25,FD_Lists!C$4:C$25)</f>
        <v>Anglian Water</v>
      </c>
      <c r="D56" s="19" t="str">
        <f>_xlfn.XLOOKUP($B56,FD_Lists!$B$4:$B$25,FD_Lists!D$4:D$25)</f>
        <v>England</v>
      </c>
      <c r="E56" s="19" t="str">
        <f>_xlfn.XLOOKUP($B56,FD_Lists!$B$4:$B$25,FD_Lists!E$4:E$25)</f>
        <v>Company</v>
      </c>
      <c r="F56" s="19" t="str">
        <f>_xlfn.XLOOKUP($B56,FD_Lists!$B$4:$B$25,FD_Lists!F$4:F$25)</f>
        <v>WaSC</v>
      </c>
      <c r="G56" s="56" t="s">
        <v>127</v>
      </c>
      <c r="H56" s="6" t="s">
        <v>93</v>
      </c>
      <c r="I56" s="55" t="str">
        <f t="shared" si="1"/>
        <v>ANHOUT5_05_F_PR24</v>
      </c>
      <c r="J56" s="55" t="s">
        <v>137</v>
      </c>
      <c r="K56" s="55" t="s">
        <v>138</v>
      </c>
      <c r="L56" s="55" t="s">
        <v>139</v>
      </c>
      <c r="M56" s="18" t="s">
        <v>151</v>
      </c>
      <c r="N56" s="55" t="s">
        <v>150</v>
      </c>
      <c r="O56" s="55">
        <v>0</v>
      </c>
      <c r="P56" s="57" cm="1">
        <f t="array" ref="P56">IFERROR(ROUND(INDEX(F_Inputs!$A$2:$BC$162, MATCH(F_Inputs_Formatted!$B56&amp;F_Inputs_Formatted!$H56, F_Inputs!$A$2:$A$162&amp;F_Inputs!$B$2:$B$162, 0), MATCH(F_Inputs_Formatted!P$4, F_Inputs!$A$2:$BC$2, 0)),$O56),"-")</f>
        <v>509</v>
      </c>
      <c r="Q56" s="57" cm="1">
        <f t="array" ref="Q56">IFERROR(ROUND(INDEX(F_Inputs!$A$2:$BC$162, MATCH(F_Inputs_Formatted!$B56&amp;F_Inputs_Formatted!$H56, F_Inputs!$A$2:$A$162&amp;F_Inputs!$B$2:$B$162, 0), MATCH(F_Inputs_Formatted!Q$4, F_Inputs!$A$2:$BC$2, 0)),$O56),"-")</f>
        <v>446</v>
      </c>
      <c r="R56" s="57" cm="1">
        <f t="array" ref="R56">IFERROR(ROUND(INDEX(F_Inputs!$A$2:$BC$162, MATCH(F_Inputs_Formatted!$B56&amp;F_Inputs_Formatted!$H56, F_Inputs!$A$2:$A$162&amp;F_Inputs!$B$2:$B$162, 0), MATCH(F_Inputs_Formatted!R$4, F_Inputs!$A$2:$BC$2, 0)),$O56),"-")</f>
        <v>389</v>
      </c>
      <c r="S56" s="57" cm="1">
        <f t="array" ref="S56">IFERROR(ROUND(INDEX(F_Inputs!$A$2:$BC$162, MATCH(F_Inputs_Formatted!$B56&amp;F_Inputs_Formatted!$H56, F_Inputs!$A$2:$A$162&amp;F_Inputs!$B$2:$B$162, 0), MATCH(F_Inputs_Formatted!S$4, F_Inputs!$A$2:$BC$2, 0)),$O56),"-")</f>
        <v>390</v>
      </c>
      <c r="T56" s="57" cm="1">
        <f t="array" ref="T56">IFERROR(ROUND(INDEX(F_Inputs!$A$2:$BC$162, MATCH(F_Inputs_Formatted!$B56&amp;F_Inputs_Formatted!$H56, F_Inputs!$A$2:$A$162&amp;F_Inputs!$B$2:$B$162, 0), MATCH(F_Inputs_Formatted!T$4, F_Inputs!$A$2:$BC$2, 0)),$O56),"-")</f>
        <v>144</v>
      </c>
      <c r="U56" s="57" cm="1">
        <f t="array" ref="U56">IFERROR(ROUND(INDEX(F_Inputs!$A$2:$BC$162, MATCH(F_Inputs_Formatted!$B56&amp;F_Inputs_Formatted!$H56, F_Inputs!$A$2:$A$162&amp;F_Inputs!$B$2:$B$162, 0), MATCH(F_Inputs_Formatted!U$4, F_Inputs!$A$2:$BC$2, 0)),$O56),"-")</f>
        <v>217</v>
      </c>
      <c r="V56" s="57" cm="1">
        <f t="array" ref="V56">IFERROR(ROUND(INDEX(F_Inputs!$A$2:$BC$162, MATCH(F_Inputs_Formatted!$B56&amp;F_Inputs_Formatted!$H56, F_Inputs!$A$2:$A$162&amp;F_Inputs!$B$2:$B$162, 0), MATCH(F_Inputs_Formatted!V$4, F_Inputs!$A$2:$BC$2, 0)),$O56),"-")</f>
        <v>219</v>
      </c>
      <c r="W56" s="57" cm="1">
        <f t="array" ref="W56">IFERROR(ROUND(INDEX(F_Inputs!$A$2:$BC$162, MATCH(F_Inputs_Formatted!$B56&amp;F_Inputs_Formatted!$H56, F_Inputs!$A$2:$A$162&amp;F_Inputs!$B$2:$B$162, 0), MATCH(F_Inputs_Formatted!W$4, F_Inputs!$A$2:$BC$2, 0)),$O56),"-")</f>
        <v>185</v>
      </c>
      <c r="X56" s="57" cm="1">
        <f t="array" ref="X56">IFERROR(ROUND(INDEX(F_Inputs!$A$2:$BC$162, MATCH(F_Inputs_Formatted!$B56&amp;F_Inputs_Formatted!$H56, F_Inputs!$A$2:$A$162&amp;F_Inputs!$B$2:$B$162, 0), MATCH(F_Inputs_Formatted!X$4, F_Inputs!$A$2:$BC$2, 0)),$O56),"-")</f>
        <v>254</v>
      </c>
      <c r="Y56" s="57" cm="1">
        <f t="array" ref="Y56">IFERROR(ROUND(INDEX(F_Inputs!$A$2:$BC$162, MATCH(F_Inputs_Formatted!$B56&amp;F_Inputs_Formatted!$H56, F_Inputs!$A$2:$A$162&amp;F_Inputs!$B$2:$B$162, 0), MATCH(F_Inputs_Formatted!Y$4, F_Inputs!$A$2:$BC$2, 0)),$O56),"-")</f>
        <v>200</v>
      </c>
      <c r="Z56" s="57" cm="1">
        <f t="array" ref="Z56">IFERROR(ROUND(INDEX(F_Inputs!$A$2:$BC$162, MATCH(F_Inputs_Formatted!$B56&amp;F_Inputs_Formatted!$H56, F_Inputs!$A$2:$A$162&amp;F_Inputs!$B$2:$B$162, 0), MATCH(F_Inputs_Formatted!Z$4, F_Inputs!$A$2:$BC$2, 0)),$O56),"-")</f>
        <v>244</v>
      </c>
      <c r="AA56" s="57" cm="1">
        <f t="array" ref="AA56">IFERROR(ROUND(INDEX(F_Inputs!$A$2:$BC$162, MATCH(F_Inputs_Formatted!$B56&amp;F_Inputs_Formatted!$H56, F_Inputs!$A$2:$A$162&amp;F_Inputs!$B$2:$B$162, 0), MATCH(F_Inputs_Formatted!AA$4, F_Inputs!$A$2:$BC$2, 0)),$O56),"-")</f>
        <v>246</v>
      </c>
      <c r="AB56" s="57" cm="1">
        <f t="array" ref="AB56">IFERROR(ROUND(INDEX(F_Inputs!$A$2:$BC$162, MATCH(F_Inputs_Formatted!$B56&amp;F_Inputs_Formatted!$H56, F_Inputs!$A$2:$A$162&amp;F_Inputs!$B$2:$B$162, 0), MATCH(F_Inputs_Formatted!AB$4, F_Inputs!$A$2:$BC$2, 0)),$O56),"-")</f>
        <v>296</v>
      </c>
      <c r="AC56" s="57" cm="1">
        <f t="array" ref="AC56">IFERROR(ROUND(INDEX(F_Inputs!$A$2:$BC$162, MATCH(F_Inputs_Formatted!$B56&amp;F_Inputs_Formatted!$H56, F_Inputs!$A$2:$A$162&amp;F_Inputs!$B$2:$B$162, 0), MATCH(F_Inputs_Formatted!AC$4, F_Inputs!$A$2:$BC$2, 0)),$O56),"-")</f>
        <v>303</v>
      </c>
      <c r="AD56" s="57" cm="1">
        <f t="array" ref="AD56">IFERROR(ROUND(INDEX(F_Inputs!$A$2:$BC$162, MATCH(F_Inputs_Formatted!$B56&amp;F_Inputs_Formatted!$H56, F_Inputs!$A$2:$A$162&amp;F_Inputs!$B$2:$B$162, 0), MATCH(F_Inputs_Formatted!AD$4, F_Inputs!$A$2:$BC$2, 0)),$O56),"-")</f>
        <v>203</v>
      </c>
      <c r="AE56" s="57" cm="1">
        <f t="array" ref="AE56">IFERROR(ROUND(INDEX(F_Inputs!$A$2:$BC$162, MATCH(F_Inputs_Formatted!$B56&amp;F_Inputs_Formatted!$H56, F_Inputs!$A$2:$A$162&amp;F_Inputs!$B$2:$B$162, 0), MATCH(F_Inputs_Formatted!AE$4, F_Inputs!$A$2:$BC$2, 0)),$O56),"-")</f>
        <v>188</v>
      </c>
      <c r="AF56" s="57" cm="1">
        <f t="array" ref="AF56">IFERROR(ROUND(INDEX(F_Inputs!$A$2:$BC$162, MATCH(F_Inputs_Formatted!$B56&amp;F_Inputs_Formatted!$H56, F_Inputs!$A$2:$A$162&amp;F_Inputs!$B$2:$B$162, 0), MATCH(F_Inputs_Formatted!AF$4, F_Inputs!$A$2:$BC$2, 0)),$O56),"-")</f>
        <v>170</v>
      </c>
      <c r="AG56" s="57" cm="1">
        <f t="array" ref="AG56">IFERROR(ROUND(INDEX(F_Inputs!$A$2:$BC$162, MATCH(F_Inputs_Formatted!$B56&amp;F_Inputs_Formatted!$H56, F_Inputs!$A$2:$A$162&amp;F_Inputs!$B$2:$B$162, 0), MATCH(F_Inputs_Formatted!AG$4, F_Inputs!$A$2:$BC$2, 0)),$O56),"-")</f>
        <v>153</v>
      </c>
      <c r="AH56" s="57" cm="1">
        <f t="array" ref="AH56">IFERROR(ROUND(INDEX(F_Inputs!$A$2:$BC$162, MATCH(F_Inputs_Formatted!$B56&amp;F_Inputs_Formatted!$H56, F_Inputs!$A$2:$A$162&amp;F_Inputs!$B$2:$B$162, 0), MATCH(F_Inputs_Formatted!AH$4, F_Inputs!$A$2:$BC$2, 0)),$O56),"-")</f>
        <v>127</v>
      </c>
      <c r="AI56" s="57" cm="1">
        <f t="array" ref="AI56">IFERROR(ROUND(INDEX(F_Inputs!$A$2:$BC$162, MATCH(F_Inputs_Formatted!$B56&amp;F_Inputs_Formatted!$H56, F_Inputs!$A$2:$A$162&amp;F_Inputs!$B$2:$B$162, 0), MATCH(F_Inputs_Formatted!AI$4, F_Inputs!$A$2:$BC$2, 0)),$O56),"-")</f>
        <v>124</v>
      </c>
      <c r="AJ56" s="57" cm="1">
        <f t="array" ref="AJ56">IFERROR(ROUND(INDEX(F_Inputs!$A$2:$BC$162, MATCH(F_Inputs_Formatted!$B56&amp;F_Inputs_Formatted!$H56, F_Inputs!$A$2:$A$162&amp;F_Inputs!$B$2:$B$162, 0), MATCH(F_Inputs_Formatted!AJ$4, F_Inputs!$A$2:$BC$2, 0)),$O56),"-")</f>
        <v>122</v>
      </c>
      <c r="AK56" s="57" cm="1">
        <f t="array" ref="AK56">IFERROR(ROUND(INDEX(F_Inputs!$A$2:$BC$162, MATCH(F_Inputs_Formatted!$B56&amp;F_Inputs_Formatted!$H56, F_Inputs!$A$2:$A$162&amp;F_Inputs!$B$2:$B$162, 0), MATCH(F_Inputs_Formatted!AK$4, F_Inputs!$A$2:$BC$2, 0)),$O56),"-")</f>
        <v>120</v>
      </c>
      <c r="AL56" s="57" cm="1">
        <f t="array" ref="AL56">IFERROR(ROUND(INDEX(F_Inputs!$A$2:$BC$162, MATCH(F_Inputs_Formatted!$B56&amp;F_Inputs_Formatted!$H56, F_Inputs!$A$2:$A$162&amp;F_Inputs!$B$2:$B$162, 0), MATCH(F_Inputs_Formatted!AL$4, F_Inputs!$A$2:$BC$2, 0)),$O56),"-")</f>
        <v>117</v>
      </c>
      <c r="AM56" s="57" cm="1">
        <f t="array" ref="AM56">IFERROR(ROUND(INDEX(F_Inputs!$A$2:$BC$162, MATCH(F_Inputs_Formatted!$B56&amp;F_Inputs_Formatted!$H56, F_Inputs!$A$2:$A$162&amp;F_Inputs!$B$2:$B$162, 0), MATCH(F_Inputs_Formatted!AM$4, F_Inputs!$A$2:$BC$2, 0)),$O56),"-")</f>
        <v>115</v>
      </c>
    </row>
    <row r="57" spans="1:39" s="5" customFormat="1" ht="15">
      <c r="B57" s="19" t="s">
        <v>110</v>
      </c>
      <c r="C57" s="19" t="str">
        <f>_xlfn.XLOOKUP($B57,FD_Lists!$B$4:$B$25,FD_Lists!C$4:C$25)</f>
        <v>Dŵr Cymru</v>
      </c>
      <c r="D57" s="19" t="str">
        <f>_xlfn.XLOOKUP($B57,FD_Lists!$B$4:$B$25,FD_Lists!D$4:D$25)</f>
        <v>Wales</v>
      </c>
      <c r="E57" s="19" t="str">
        <f>_xlfn.XLOOKUP($B57,FD_Lists!$B$4:$B$25,FD_Lists!E$4:E$25)</f>
        <v>Company</v>
      </c>
      <c r="F57" s="19" t="str">
        <f>_xlfn.XLOOKUP($B57,FD_Lists!$B$4:$B$25,FD_Lists!F$4:F$25)</f>
        <v>WaSC</v>
      </c>
      <c r="G57" s="56" t="s">
        <v>127</v>
      </c>
      <c r="H57" s="6" t="s">
        <v>93</v>
      </c>
      <c r="I57" s="55" t="str">
        <f t="shared" si="1"/>
        <v>WSHOUT5_05_F_PR24</v>
      </c>
      <c r="J57" s="55" t="s">
        <v>137</v>
      </c>
      <c r="K57" s="55" t="s">
        <v>138</v>
      </c>
      <c r="L57" s="55" t="s">
        <v>139</v>
      </c>
      <c r="M57" s="18" t="s">
        <v>151</v>
      </c>
      <c r="N57" s="55" t="s">
        <v>150</v>
      </c>
      <c r="O57" s="55">
        <v>0</v>
      </c>
      <c r="P57" s="57" cm="1">
        <f t="array" ref="P57">IFERROR(ROUND(INDEX(F_Inputs!$A$2:$BC$162, MATCH(F_Inputs_Formatted!$B57&amp;F_Inputs_Formatted!$H57, F_Inputs!$A$2:$A$162&amp;F_Inputs!$B$2:$B$162, 0), MATCH(F_Inputs_Formatted!P$4, F_Inputs!$A$2:$BC$2, 0)),$O57),"-")</f>
        <v>236</v>
      </c>
      <c r="Q57" s="57" cm="1">
        <f t="array" ref="Q57">IFERROR(ROUND(INDEX(F_Inputs!$A$2:$BC$162, MATCH(F_Inputs_Formatted!$B57&amp;F_Inputs_Formatted!$H57, F_Inputs!$A$2:$A$162&amp;F_Inputs!$B$2:$B$162, 0), MATCH(F_Inputs_Formatted!Q$4, F_Inputs!$A$2:$BC$2, 0)),$O57),"-")</f>
        <v>203</v>
      </c>
      <c r="R57" s="57" cm="1">
        <f t="array" ref="R57">IFERROR(ROUND(INDEX(F_Inputs!$A$2:$BC$162, MATCH(F_Inputs_Formatted!$B57&amp;F_Inputs_Formatted!$H57, F_Inputs!$A$2:$A$162&amp;F_Inputs!$B$2:$B$162, 0), MATCH(F_Inputs_Formatted!R$4, F_Inputs!$A$2:$BC$2, 0)),$O57),"-")</f>
        <v>138</v>
      </c>
      <c r="S57" s="57" cm="1">
        <f t="array" ref="S57">IFERROR(ROUND(INDEX(F_Inputs!$A$2:$BC$162, MATCH(F_Inputs_Formatted!$B57&amp;F_Inputs_Formatted!$H57, F_Inputs!$A$2:$A$162&amp;F_Inputs!$B$2:$B$162, 0), MATCH(F_Inputs_Formatted!S$4, F_Inputs!$A$2:$BC$2, 0)),$O57),"-")</f>
        <v>114</v>
      </c>
      <c r="T57" s="57" cm="1">
        <f t="array" ref="T57">IFERROR(ROUND(INDEX(F_Inputs!$A$2:$BC$162, MATCH(F_Inputs_Formatted!$B57&amp;F_Inputs_Formatted!$H57, F_Inputs!$A$2:$A$162&amp;F_Inputs!$B$2:$B$162, 0), MATCH(F_Inputs_Formatted!T$4, F_Inputs!$A$2:$BC$2, 0)),$O57),"-")</f>
        <v>110</v>
      </c>
      <c r="U57" s="57" cm="1">
        <f t="array" ref="U57">IFERROR(ROUND(INDEX(F_Inputs!$A$2:$BC$162, MATCH(F_Inputs_Formatted!$B57&amp;F_Inputs_Formatted!$H57, F_Inputs!$A$2:$A$162&amp;F_Inputs!$B$2:$B$162, 0), MATCH(F_Inputs_Formatted!U$4, F_Inputs!$A$2:$BC$2, 0)),$O57),"-")</f>
        <v>105</v>
      </c>
      <c r="V57" s="57" cm="1">
        <f t="array" ref="V57">IFERROR(ROUND(INDEX(F_Inputs!$A$2:$BC$162, MATCH(F_Inputs_Formatted!$B57&amp;F_Inputs_Formatted!$H57, F_Inputs!$A$2:$A$162&amp;F_Inputs!$B$2:$B$162, 0), MATCH(F_Inputs_Formatted!V$4, F_Inputs!$A$2:$BC$2, 0)),$O57),"-")</f>
        <v>101</v>
      </c>
      <c r="W57" s="57" cm="1">
        <f t="array" ref="W57">IFERROR(ROUND(INDEX(F_Inputs!$A$2:$BC$162, MATCH(F_Inputs_Formatted!$B57&amp;F_Inputs_Formatted!$H57, F_Inputs!$A$2:$A$162&amp;F_Inputs!$B$2:$B$162, 0), MATCH(F_Inputs_Formatted!W$4, F_Inputs!$A$2:$BC$2, 0)),$O57),"-")</f>
        <v>99</v>
      </c>
      <c r="X57" s="57" cm="1">
        <f t="array" ref="X57">IFERROR(ROUND(INDEX(F_Inputs!$A$2:$BC$162, MATCH(F_Inputs_Formatted!$B57&amp;F_Inputs_Formatted!$H57, F_Inputs!$A$2:$A$162&amp;F_Inputs!$B$2:$B$162, 0), MATCH(F_Inputs_Formatted!X$4, F_Inputs!$A$2:$BC$2, 0)),$O57),"-")</f>
        <v>94</v>
      </c>
      <c r="Y57" s="57" cm="1">
        <f t="array" ref="Y57">IFERROR(ROUND(INDEX(F_Inputs!$A$2:$BC$162, MATCH(F_Inputs_Formatted!$B57&amp;F_Inputs_Formatted!$H57, F_Inputs!$A$2:$A$162&amp;F_Inputs!$B$2:$B$162, 0), MATCH(F_Inputs_Formatted!Y$4, F_Inputs!$A$2:$BC$2, 0)),$O57),"-")</f>
        <v>76</v>
      </c>
      <c r="Z57" s="57" cm="1">
        <f t="array" ref="Z57">IFERROR(ROUND(INDEX(F_Inputs!$A$2:$BC$162, MATCH(F_Inputs_Formatted!$B57&amp;F_Inputs_Formatted!$H57, F_Inputs!$A$2:$A$162&amp;F_Inputs!$B$2:$B$162, 0), MATCH(F_Inputs_Formatted!Z$4, F_Inputs!$A$2:$BC$2, 0)),$O57),"-")</f>
        <v>81</v>
      </c>
      <c r="AA57" s="57" cm="1">
        <f t="array" ref="AA57">IFERROR(ROUND(INDEX(F_Inputs!$A$2:$BC$162, MATCH(F_Inputs_Formatted!$B57&amp;F_Inputs_Formatted!$H57, F_Inputs!$A$2:$A$162&amp;F_Inputs!$B$2:$B$162, 0), MATCH(F_Inputs_Formatted!AA$4, F_Inputs!$A$2:$BC$2, 0)),$O57),"-")</f>
        <v>84</v>
      </c>
      <c r="AB57" s="57" cm="1">
        <f t="array" ref="AB57">IFERROR(ROUND(INDEX(F_Inputs!$A$2:$BC$162, MATCH(F_Inputs_Formatted!$B57&amp;F_Inputs_Formatted!$H57, F_Inputs!$A$2:$A$162&amp;F_Inputs!$B$2:$B$162, 0), MATCH(F_Inputs_Formatted!AB$4, F_Inputs!$A$2:$BC$2, 0)),$O57),"-")</f>
        <v>100</v>
      </c>
      <c r="AC57" s="57" cm="1">
        <f t="array" ref="AC57">IFERROR(ROUND(INDEX(F_Inputs!$A$2:$BC$162, MATCH(F_Inputs_Formatted!$B57&amp;F_Inputs_Formatted!$H57, F_Inputs!$A$2:$A$162&amp;F_Inputs!$B$2:$B$162, 0), MATCH(F_Inputs_Formatted!AC$4, F_Inputs!$A$2:$BC$2, 0)),$O57),"-")</f>
        <v>78</v>
      </c>
      <c r="AD57" s="57" cm="1">
        <f t="array" ref="AD57">IFERROR(ROUND(INDEX(F_Inputs!$A$2:$BC$162, MATCH(F_Inputs_Formatted!$B57&amp;F_Inputs_Formatted!$H57, F_Inputs!$A$2:$A$162&amp;F_Inputs!$B$2:$B$162, 0), MATCH(F_Inputs_Formatted!AD$4, F_Inputs!$A$2:$BC$2, 0)),$O57),"-")</f>
        <v>70</v>
      </c>
      <c r="AE57" s="57" cm="1">
        <f t="array" ref="AE57">IFERROR(ROUND(INDEX(F_Inputs!$A$2:$BC$162, MATCH(F_Inputs_Formatted!$B57&amp;F_Inputs_Formatted!$H57, F_Inputs!$A$2:$A$162&amp;F_Inputs!$B$2:$B$162, 0), MATCH(F_Inputs_Formatted!AE$4, F_Inputs!$A$2:$BC$2, 0)),$O57),"-")</f>
        <v>70</v>
      </c>
      <c r="AF57" s="57" cm="1">
        <f t="array" ref="AF57">IFERROR(ROUND(INDEX(F_Inputs!$A$2:$BC$162, MATCH(F_Inputs_Formatted!$B57&amp;F_Inputs_Formatted!$H57, F_Inputs!$A$2:$A$162&amp;F_Inputs!$B$2:$B$162, 0), MATCH(F_Inputs_Formatted!AF$4, F_Inputs!$A$2:$BC$2, 0)),$O57),"-")</f>
        <v>69</v>
      </c>
      <c r="AG57" s="57" cm="1">
        <f t="array" ref="AG57">IFERROR(ROUND(INDEX(F_Inputs!$A$2:$BC$162, MATCH(F_Inputs_Formatted!$B57&amp;F_Inputs_Formatted!$H57, F_Inputs!$A$2:$A$162&amp;F_Inputs!$B$2:$B$162, 0), MATCH(F_Inputs_Formatted!AG$4, F_Inputs!$A$2:$BC$2, 0)),$O57),"-")</f>
        <v>69</v>
      </c>
      <c r="AH57" s="57" cm="1">
        <f t="array" ref="AH57">IFERROR(ROUND(INDEX(F_Inputs!$A$2:$BC$162, MATCH(F_Inputs_Formatted!$B57&amp;F_Inputs_Formatted!$H57, F_Inputs!$A$2:$A$162&amp;F_Inputs!$B$2:$B$162, 0), MATCH(F_Inputs_Formatted!AH$4, F_Inputs!$A$2:$BC$2, 0)),$O57),"-")</f>
        <v>68</v>
      </c>
      <c r="AI57" s="57" cm="1">
        <f t="array" ref="AI57">IFERROR(ROUND(INDEX(F_Inputs!$A$2:$BC$162, MATCH(F_Inputs_Formatted!$B57&amp;F_Inputs_Formatted!$H57, F_Inputs!$A$2:$A$162&amp;F_Inputs!$B$2:$B$162, 0), MATCH(F_Inputs_Formatted!AI$4, F_Inputs!$A$2:$BC$2, 0)),$O57),"-")</f>
        <v>68</v>
      </c>
      <c r="AJ57" s="57" cm="1">
        <f t="array" ref="AJ57">IFERROR(ROUND(INDEX(F_Inputs!$A$2:$BC$162, MATCH(F_Inputs_Formatted!$B57&amp;F_Inputs_Formatted!$H57, F_Inputs!$A$2:$A$162&amp;F_Inputs!$B$2:$B$162, 0), MATCH(F_Inputs_Formatted!AJ$4, F_Inputs!$A$2:$BC$2, 0)),$O57),"-")</f>
        <v>68</v>
      </c>
      <c r="AK57" s="57" cm="1">
        <f t="array" ref="AK57">IFERROR(ROUND(INDEX(F_Inputs!$A$2:$BC$162, MATCH(F_Inputs_Formatted!$B57&amp;F_Inputs_Formatted!$H57, F_Inputs!$A$2:$A$162&amp;F_Inputs!$B$2:$B$162, 0), MATCH(F_Inputs_Formatted!AK$4, F_Inputs!$A$2:$BC$2, 0)),$O57),"-")</f>
        <v>68</v>
      </c>
      <c r="AL57" s="57" cm="1">
        <f t="array" ref="AL57">IFERROR(ROUND(INDEX(F_Inputs!$A$2:$BC$162, MATCH(F_Inputs_Formatted!$B57&amp;F_Inputs_Formatted!$H57, F_Inputs!$A$2:$A$162&amp;F_Inputs!$B$2:$B$162, 0), MATCH(F_Inputs_Formatted!AL$4, F_Inputs!$A$2:$BC$2, 0)),$O57),"-")</f>
        <v>68</v>
      </c>
      <c r="AM57" s="57" cm="1">
        <f t="array" ref="AM57">IFERROR(ROUND(INDEX(F_Inputs!$A$2:$BC$162, MATCH(F_Inputs_Formatted!$B57&amp;F_Inputs_Formatted!$H57, F_Inputs!$A$2:$A$162&amp;F_Inputs!$B$2:$B$162, 0), MATCH(F_Inputs_Formatted!AM$4, F_Inputs!$A$2:$BC$2, 0)),$O57),"-")</f>
        <v>68</v>
      </c>
    </row>
    <row r="58" spans="1:39" s="5" customFormat="1" ht="15">
      <c r="B58" s="19" t="s">
        <v>111</v>
      </c>
      <c r="C58" s="19" t="str">
        <f>_xlfn.XLOOKUP($B58,FD_Lists!$B$4:$B$25,FD_Lists!C$4:C$25)</f>
        <v>Hafren Dyfrdwy</v>
      </c>
      <c r="D58" s="19" t="str">
        <f>_xlfn.XLOOKUP($B58,FD_Lists!$B$4:$B$25,FD_Lists!D$4:D$25)</f>
        <v>Wales</v>
      </c>
      <c r="E58" s="19" t="str">
        <f>_xlfn.XLOOKUP($B58,FD_Lists!$B$4:$B$25,FD_Lists!E$4:E$25)</f>
        <v>Company</v>
      </c>
      <c r="F58" s="19" t="str">
        <f>_xlfn.XLOOKUP($B58,FD_Lists!$B$4:$B$25,FD_Lists!F$4:F$25)</f>
        <v>WaSC</v>
      </c>
      <c r="G58" s="56" t="s">
        <v>127</v>
      </c>
      <c r="H58" s="6" t="s">
        <v>93</v>
      </c>
      <c r="I58" s="55" t="str">
        <f t="shared" si="1"/>
        <v>HDDOUT5_05_F_PR24</v>
      </c>
      <c r="J58" s="55" t="s">
        <v>137</v>
      </c>
      <c r="K58" s="55" t="s">
        <v>138</v>
      </c>
      <c r="L58" s="55" t="s">
        <v>139</v>
      </c>
      <c r="M58" s="18" t="s">
        <v>151</v>
      </c>
      <c r="N58" s="55" t="s">
        <v>150</v>
      </c>
      <c r="O58" s="55">
        <v>0</v>
      </c>
      <c r="P58" s="57" cm="1">
        <f t="array" ref="P58">IFERROR(ROUND(INDEX(F_Inputs!$A$2:$BC$162, MATCH(F_Inputs_Formatted!$B58&amp;F_Inputs_Formatted!$H58, F_Inputs!$A$2:$A$162&amp;F_Inputs!$B$2:$B$162, 0), MATCH(F_Inputs_Formatted!P$4, F_Inputs!$A$2:$BC$2, 0)),$O58),"-")</f>
        <v>12</v>
      </c>
      <c r="Q58" s="57" cm="1">
        <f t="array" ref="Q58">IFERROR(ROUND(INDEX(F_Inputs!$A$2:$BC$162, MATCH(F_Inputs_Formatted!$B58&amp;F_Inputs_Formatted!$H58, F_Inputs!$A$2:$A$162&amp;F_Inputs!$B$2:$B$162, 0), MATCH(F_Inputs_Formatted!Q$4, F_Inputs!$A$2:$BC$2, 0)),$O58),"-")</f>
        <v>3</v>
      </c>
      <c r="R58" s="57" cm="1">
        <f t="array" ref="R58">IFERROR(ROUND(INDEX(F_Inputs!$A$2:$BC$162, MATCH(F_Inputs_Formatted!$B58&amp;F_Inputs_Formatted!$H58, F_Inputs!$A$2:$A$162&amp;F_Inputs!$B$2:$B$162, 0), MATCH(F_Inputs_Formatted!R$4, F_Inputs!$A$2:$BC$2, 0)),$O58),"-")</f>
        <v>8</v>
      </c>
      <c r="S58" s="57" cm="1">
        <f t="array" ref="S58">IFERROR(ROUND(INDEX(F_Inputs!$A$2:$BC$162, MATCH(F_Inputs_Formatted!$B58&amp;F_Inputs_Formatted!$H58, F_Inputs!$A$2:$A$162&amp;F_Inputs!$B$2:$B$162, 0), MATCH(F_Inputs_Formatted!S$4, F_Inputs!$A$2:$BC$2, 0)),$O58),"-")</f>
        <v>16</v>
      </c>
      <c r="T58" s="57" cm="1">
        <f t="array" ref="T58">IFERROR(ROUND(INDEX(F_Inputs!$A$2:$BC$162, MATCH(F_Inputs_Formatted!$B58&amp;F_Inputs_Formatted!$H58, F_Inputs!$A$2:$A$162&amp;F_Inputs!$B$2:$B$162, 0), MATCH(F_Inputs_Formatted!T$4, F_Inputs!$A$2:$BC$2, 0)),$O58),"-")</f>
        <v>9</v>
      </c>
      <c r="U58" s="57" cm="1">
        <f t="array" ref="U58">IFERROR(ROUND(INDEX(F_Inputs!$A$2:$BC$162, MATCH(F_Inputs_Formatted!$B58&amp;F_Inputs_Formatted!$H58, F_Inputs!$A$2:$A$162&amp;F_Inputs!$B$2:$B$162, 0), MATCH(F_Inputs_Formatted!U$4, F_Inputs!$A$2:$BC$2, 0)),$O58),"-")</f>
        <v>8</v>
      </c>
      <c r="V58" s="57" cm="1">
        <f t="array" ref="V58">IFERROR(ROUND(INDEX(F_Inputs!$A$2:$BC$162, MATCH(F_Inputs_Formatted!$B58&amp;F_Inputs_Formatted!$H58, F_Inputs!$A$2:$A$162&amp;F_Inputs!$B$2:$B$162, 0), MATCH(F_Inputs_Formatted!V$4, F_Inputs!$A$2:$BC$2, 0)),$O58),"-")</f>
        <v>6</v>
      </c>
      <c r="W58" s="57" cm="1">
        <f t="array" ref="W58">IFERROR(ROUND(INDEX(F_Inputs!$A$2:$BC$162, MATCH(F_Inputs_Formatted!$B58&amp;F_Inputs_Formatted!$H58, F_Inputs!$A$2:$A$162&amp;F_Inputs!$B$2:$B$162, 0), MATCH(F_Inputs_Formatted!W$4, F_Inputs!$A$2:$BC$2, 0)),$O58),"-")</f>
        <v>4</v>
      </c>
      <c r="X58" s="57" cm="1">
        <f t="array" ref="X58">IFERROR(ROUND(INDEX(F_Inputs!$A$2:$BC$162, MATCH(F_Inputs_Formatted!$B58&amp;F_Inputs_Formatted!$H58, F_Inputs!$A$2:$A$162&amp;F_Inputs!$B$2:$B$162, 0), MATCH(F_Inputs_Formatted!X$4, F_Inputs!$A$2:$BC$2, 0)),$O58),"-")</f>
        <v>2</v>
      </c>
      <c r="Y58" s="57" cm="1">
        <f t="array" ref="Y58">IFERROR(ROUND(INDEX(F_Inputs!$A$2:$BC$162, MATCH(F_Inputs_Formatted!$B58&amp;F_Inputs_Formatted!$H58, F_Inputs!$A$2:$A$162&amp;F_Inputs!$B$2:$B$162, 0), MATCH(F_Inputs_Formatted!Y$4, F_Inputs!$A$2:$BC$2, 0)),$O58),"-")</f>
        <v>5</v>
      </c>
      <c r="Z58" s="57" cm="1">
        <f t="array" ref="Z58">IFERROR(ROUND(INDEX(F_Inputs!$A$2:$BC$162, MATCH(F_Inputs_Formatted!$B58&amp;F_Inputs_Formatted!$H58, F_Inputs!$A$2:$A$162&amp;F_Inputs!$B$2:$B$162, 0), MATCH(F_Inputs_Formatted!Z$4, F_Inputs!$A$2:$BC$2, 0)),$O58),"-")</f>
        <v>2</v>
      </c>
      <c r="AA58" s="57" cm="1">
        <f t="array" ref="AA58">IFERROR(ROUND(INDEX(F_Inputs!$A$2:$BC$162, MATCH(F_Inputs_Formatted!$B58&amp;F_Inputs_Formatted!$H58, F_Inputs!$A$2:$A$162&amp;F_Inputs!$B$2:$B$162, 0), MATCH(F_Inputs_Formatted!AA$4, F_Inputs!$A$2:$BC$2, 0)),$O58),"-")</f>
        <v>2</v>
      </c>
      <c r="AB58" s="57" cm="1">
        <f t="array" ref="AB58">IFERROR(ROUND(INDEX(F_Inputs!$A$2:$BC$162, MATCH(F_Inputs_Formatted!$B58&amp;F_Inputs_Formatted!$H58, F_Inputs!$A$2:$A$162&amp;F_Inputs!$B$2:$B$162, 0), MATCH(F_Inputs_Formatted!AB$4, F_Inputs!$A$2:$BC$2, 0)),$O58),"-")</f>
        <v>1</v>
      </c>
      <c r="AC58" s="57" cm="1">
        <f t="array" ref="AC58">IFERROR(ROUND(INDEX(F_Inputs!$A$2:$BC$162, MATCH(F_Inputs_Formatted!$B58&amp;F_Inputs_Formatted!$H58, F_Inputs!$A$2:$A$162&amp;F_Inputs!$B$2:$B$162, 0), MATCH(F_Inputs_Formatted!AC$4, F_Inputs!$A$2:$BC$2, 0)),$O58),"-")</f>
        <v>2</v>
      </c>
      <c r="AD58" s="57" cm="1">
        <f t="array" ref="AD58">IFERROR(ROUND(INDEX(F_Inputs!$A$2:$BC$162, MATCH(F_Inputs_Formatted!$B58&amp;F_Inputs_Formatted!$H58, F_Inputs!$A$2:$A$162&amp;F_Inputs!$B$2:$B$162, 0), MATCH(F_Inputs_Formatted!AD$4, F_Inputs!$A$2:$BC$2, 0)),$O58),"-")</f>
        <v>4</v>
      </c>
      <c r="AE58" s="57" cm="1">
        <f t="array" ref="AE58">IFERROR(ROUND(INDEX(F_Inputs!$A$2:$BC$162, MATCH(F_Inputs_Formatted!$B58&amp;F_Inputs_Formatted!$H58, F_Inputs!$A$2:$A$162&amp;F_Inputs!$B$2:$B$162, 0), MATCH(F_Inputs_Formatted!AE$4, F_Inputs!$A$2:$BC$2, 0)),$O58),"-")</f>
        <v>4</v>
      </c>
      <c r="AF58" s="57" cm="1">
        <f t="array" ref="AF58">IFERROR(ROUND(INDEX(F_Inputs!$A$2:$BC$162, MATCH(F_Inputs_Formatted!$B58&amp;F_Inputs_Formatted!$H58, F_Inputs!$A$2:$A$162&amp;F_Inputs!$B$2:$B$162, 0), MATCH(F_Inputs_Formatted!AF$4, F_Inputs!$A$2:$BC$2, 0)),$O58),"-")</f>
        <v>4</v>
      </c>
      <c r="AG58" s="57" cm="1">
        <f t="array" ref="AG58">IFERROR(ROUND(INDEX(F_Inputs!$A$2:$BC$162, MATCH(F_Inputs_Formatted!$B58&amp;F_Inputs_Formatted!$H58, F_Inputs!$A$2:$A$162&amp;F_Inputs!$B$2:$B$162, 0), MATCH(F_Inputs_Formatted!AG$4, F_Inputs!$A$2:$BC$2, 0)),$O58),"-")</f>
        <v>4</v>
      </c>
      <c r="AH58" s="57" cm="1">
        <f t="array" ref="AH58">IFERROR(ROUND(INDEX(F_Inputs!$A$2:$BC$162, MATCH(F_Inputs_Formatted!$B58&amp;F_Inputs_Formatted!$H58, F_Inputs!$A$2:$A$162&amp;F_Inputs!$B$2:$B$162, 0), MATCH(F_Inputs_Formatted!AH$4, F_Inputs!$A$2:$BC$2, 0)),$O58),"-")</f>
        <v>4</v>
      </c>
      <c r="AI58" s="57" cm="1">
        <f t="array" ref="AI58">IFERROR(ROUND(INDEX(F_Inputs!$A$2:$BC$162, MATCH(F_Inputs_Formatted!$B58&amp;F_Inputs_Formatted!$H58, F_Inputs!$A$2:$A$162&amp;F_Inputs!$B$2:$B$162, 0), MATCH(F_Inputs_Formatted!AI$4, F_Inputs!$A$2:$BC$2, 0)),$O58),"-")</f>
        <v>5</v>
      </c>
      <c r="AJ58" s="57" cm="1">
        <f t="array" ref="AJ58">IFERROR(ROUND(INDEX(F_Inputs!$A$2:$BC$162, MATCH(F_Inputs_Formatted!$B58&amp;F_Inputs_Formatted!$H58, F_Inputs!$A$2:$A$162&amp;F_Inputs!$B$2:$B$162, 0), MATCH(F_Inputs_Formatted!AJ$4, F_Inputs!$A$2:$BC$2, 0)),$O58),"-")</f>
        <v>5</v>
      </c>
      <c r="AK58" s="57" cm="1">
        <f t="array" ref="AK58">IFERROR(ROUND(INDEX(F_Inputs!$A$2:$BC$162, MATCH(F_Inputs_Formatted!$B58&amp;F_Inputs_Formatted!$H58, F_Inputs!$A$2:$A$162&amp;F_Inputs!$B$2:$B$162, 0), MATCH(F_Inputs_Formatted!AK$4, F_Inputs!$A$2:$BC$2, 0)),$O58),"-")</f>
        <v>5</v>
      </c>
      <c r="AL58" s="57" cm="1">
        <f t="array" ref="AL58">IFERROR(ROUND(INDEX(F_Inputs!$A$2:$BC$162, MATCH(F_Inputs_Formatted!$B58&amp;F_Inputs_Formatted!$H58, F_Inputs!$A$2:$A$162&amp;F_Inputs!$B$2:$B$162, 0), MATCH(F_Inputs_Formatted!AL$4, F_Inputs!$A$2:$BC$2, 0)),$O58),"-")</f>
        <v>5</v>
      </c>
      <c r="AM58" s="57" cm="1">
        <f t="array" ref="AM58">IFERROR(ROUND(INDEX(F_Inputs!$A$2:$BC$162, MATCH(F_Inputs_Formatted!$B58&amp;F_Inputs_Formatted!$H58, F_Inputs!$A$2:$A$162&amp;F_Inputs!$B$2:$B$162, 0), MATCH(F_Inputs_Formatted!AM$4, F_Inputs!$A$2:$BC$2, 0)),$O58),"-")</f>
        <v>5</v>
      </c>
    </row>
    <row r="59" spans="1:39" s="5" customFormat="1" ht="15">
      <c r="B59" s="19" t="s">
        <v>112</v>
      </c>
      <c r="C59" s="19" t="str">
        <f>_xlfn.XLOOKUP($B59,FD_Lists!$B$4:$B$25,FD_Lists!C$4:C$25)</f>
        <v>Northumbrian Water</v>
      </c>
      <c r="D59" s="19" t="str">
        <f>_xlfn.XLOOKUP($B59,FD_Lists!$B$4:$B$25,FD_Lists!D$4:D$25)</f>
        <v>England</v>
      </c>
      <c r="E59" s="19" t="str">
        <f>_xlfn.XLOOKUP($B59,FD_Lists!$B$4:$B$25,FD_Lists!E$4:E$25)</f>
        <v>Company</v>
      </c>
      <c r="F59" s="19" t="str">
        <f>_xlfn.XLOOKUP($B59,FD_Lists!$B$4:$B$25,FD_Lists!F$4:F$25)</f>
        <v>WaSC</v>
      </c>
      <c r="G59" s="56" t="s">
        <v>127</v>
      </c>
      <c r="H59" s="6" t="s">
        <v>93</v>
      </c>
      <c r="I59" s="55" t="str">
        <f t="shared" si="1"/>
        <v>NESOUT5_05_F_PR24</v>
      </c>
      <c r="J59" s="55" t="s">
        <v>137</v>
      </c>
      <c r="K59" s="55" t="s">
        <v>138</v>
      </c>
      <c r="L59" s="55" t="s">
        <v>139</v>
      </c>
      <c r="M59" s="18" t="s">
        <v>151</v>
      </c>
      <c r="N59" s="55" t="s">
        <v>150</v>
      </c>
      <c r="O59" s="55">
        <v>0</v>
      </c>
      <c r="P59" s="57" cm="1">
        <f t="array" ref="P59">IFERROR(ROUND(INDEX(F_Inputs!$A$2:$BC$162, MATCH(F_Inputs_Formatted!$B59&amp;F_Inputs_Formatted!$H59, F_Inputs!$A$2:$A$162&amp;F_Inputs!$B$2:$B$162, 0), MATCH(F_Inputs_Formatted!P$4, F_Inputs!$A$2:$BC$2, 0)),$O59),"-")</f>
        <v>84</v>
      </c>
      <c r="Q59" s="57" cm="1">
        <f t="array" ref="Q59">IFERROR(ROUND(INDEX(F_Inputs!$A$2:$BC$162, MATCH(F_Inputs_Formatted!$B59&amp;F_Inputs_Formatted!$H59, F_Inputs!$A$2:$A$162&amp;F_Inputs!$B$2:$B$162, 0), MATCH(F_Inputs_Formatted!Q$4, F_Inputs!$A$2:$BC$2, 0)),$O59),"-")</f>
        <v>189</v>
      </c>
      <c r="R59" s="57" cm="1">
        <f t="array" ref="R59">IFERROR(ROUND(INDEX(F_Inputs!$A$2:$BC$162, MATCH(F_Inputs_Formatted!$B59&amp;F_Inputs_Formatted!$H59, F_Inputs!$A$2:$A$162&amp;F_Inputs!$B$2:$B$162, 0), MATCH(F_Inputs_Formatted!R$4, F_Inputs!$A$2:$BC$2, 0)),$O59),"-")</f>
        <v>122</v>
      </c>
      <c r="S59" s="57" cm="1">
        <f t="array" ref="S59">IFERROR(ROUND(INDEX(F_Inputs!$A$2:$BC$162, MATCH(F_Inputs_Formatted!$B59&amp;F_Inputs_Formatted!$H59, F_Inputs!$A$2:$A$162&amp;F_Inputs!$B$2:$B$162, 0), MATCH(F_Inputs_Formatted!S$4, F_Inputs!$A$2:$BC$2, 0)),$O59),"-")</f>
        <v>84</v>
      </c>
      <c r="T59" s="57" cm="1">
        <f t="array" ref="T59">IFERROR(ROUND(INDEX(F_Inputs!$A$2:$BC$162, MATCH(F_Inputs_Formatted!$B59&amp;F_Inputs_Formatted!$H59, F_Inputs!$A$2:$A$162&amp;F_Inputs!$B$2:$B$162, 0), MATCH(F_Inputs_Formatted!T$4, F_Inputs!$A$2:$BC$2, 0)),$O59),"-")</f>
        <v>151</v>
      </c>
      <c r="U59" s="57" cm="1">
        <f t="array" ref="U59">IFERROR(ROUND(INDEX(F_Inputs!$A$2:$BC$162, MATCH(F_Inputs_Formatted!$B59&amp;F_Inputs_Formatted!$H59, F_Inputs!$A$2:$A$162&amp;F_Inputs!$B$2:$B$162, 0), MATCH(F_Inputs_Formatted!U$4, F_Inputs!$A$2:$BC$2, 0)),$O59),"-")</f>
        <v>102</v>
      </c>
      <c r="V59" s="57" cm="1">
        <f t="array" ref="V59">IFERROR(ROUND(INDEX(F_Inputs!$A$2:$BC$162, MATCH(F_Inputs_Formatted!$B59&amp;F_Inputs_Formatted!$H59, F_Inputs!$A$2:$A$162&amp;F_Inputs!$B$2:$B$162, 0), MATCH(F_Inputs_Formatted!V$4, F_Inputs!$A$2:$BC$2, 0)),$O59),"-")</f>
        <v>48</v>
      </c>
      <c r="W59" s="57" cm="1">
        <f t="array" ref="W59">IFERROR(ROUND(INDEX(F_Inputs!$A$2:$BC$162, MATCH(F_Inputs_Formatted!$B59&amp;F_Inputs_Formatted!$H59, F_Inputs!$A$2:$A$162&amp;F_Inputs!$B$2:$B$162, 0), MATCH(F_Inputs_Formatted!W$4, F_Inputs!$A$2:$BC$2, 0)),$O59),"-")</f>
        <v>36</v>
      </c>
      <c r="X59" s="57" cm="1">
        <f t="array" ref="X59">IFERROR(ROUND(INDEX(F_Inputs!$A$2:$BC$162, MATCH(F_Inputs_Formatted!$B59&amp;F_Inputs_Formatted!$H59, F_Inputs!$A$2:$A$162&amp;F_Inputs!$B$2:$B$162, 0), MATCH(F_Inputs_Formatted!X$4, F_Inputs!$A$2:$BC$2, 0)),$O59),"-")</f>
        <v>44</v>
      </c>
      <c r="Y59" s="57" cm="1">
        <f t="array" ref="Y59">IFERROR(ROUND(INDEX(F_Inputs!$A$2:$BC$162, MATCH(F_Inputs_Formatted!$B59&amp;F_Inputs_Formatted!$H59, F_Inputs!$A$2:$A$162&amp;F_Inputs!$B$2:$B$162, 0), MATCH(F_Inputs_Formatted!Y$4, F_Inputs!$A$2:$BC$2, 0)),$O59),"-")</f>
        <v>42</v>
      </c>
      <c r="Z59" s="57" cm="1">
        <f t="array" ref="Z59">IFERROR(ROUND(INDEX(F_Inputs!$A$2:$BC$162, MATCH(F_Inputs_Formatted!$B59&amp;F_Inputs_Formatted!$H59, F_Inputs!$A$2:$A$162&amp;F_Inputs!$B$2:$B$162, 0), MATCH(F_Inputs_Formatted!Z$4, F_Inputs!$A$2:$BC$2, 0)),$O59),"-")</f>
        <v>68</v>
      </c>
      <c r="AA59" s="57" cm="1">
        <f t="array" ref="AA59">IFERROR(ROUND(INDEX(F_Inputs!$A$2:$BC$162, MATCH(F_Inputs_Formatted!$B59&amp;F_Inputs_Formatted!$H59, F_Inputs!$A$2:$A$162&amp;F_Inputs!$B$2:$B$162, 0), MATCH(F_Inputs_Formatted!AA$4, F_Inputs!$A$2:$BC$2, 0)),$O59),"-")</f>
        <v>60</v>
      </c>
      <c r="AB59" s="57" cm="1">
        <f t="array" ref="AB59">IFERROR(ROUND(INDEX(F_Inputs!$A$2:$BC$162, MATCH(F_Inputs_Formatted!$B59&amp;F_Inputs_Formatted!$H59, F_Inputs!$A$2:$A$162&amp;F_Inputs!$B$2:$B$162, 0), MATCH(F_Inputs_Formatted!AB$4, F_Inputs!$A$2:$BC$2, 0)),$O59),"-")</f>
        <v>99</v>
      </c>
      <c r="AC59" s="57" cm="1">
        <f t="array" ref="AC59">IFERROR(ROUND(INDEX(F_Inputs!$A$2:$BC$162, MATCH(F_Inputs_Formatted!$B59&amp;F_Inputs_Formatted!$H59, F_Inputs!$A$2:$A$162&amp;F_Inputs!$B$2:$B$162, 0), MATCH(F_Inputs_Formatted!AC$4, F_Inputs!$A$2:$BC$2, 0)),$O59),"-")</f>
        <v>80</v>
      </c>
      <c r="AD59" s="57" cm="1">
        <f t="array" ref="AD59">IFERROR(ROUND(INDEX(F_Inputs!$A$2:$BC$162, MATCH(F_Inputs_Formatted!$B59&amp;F_Inputs_Formatted!$H59, F_Inputs!$A$2:$A$162&amp;F_Inputs!$B$2:$B$162, 0), MATCH(F_Inputs_Formatted!AD$4, F_Inputs!$A$2:$BC$2, 0)),$O59),"-")</f>
        <v>57</v>
      </c>
      <c r="AE59" s="57" cm="1">
        <f t="array" ref="AE59">IFERROR(ROUND(INDEX(F_Inputs!$A$2:$BC$162, MATCH(F_Inputs_Formatted!$B59&amp;F_Inputs_Formatted!$H59, F_Inputs!$A$2:$A$162&amp;F_Inputs!$B$2:$B$162, 0), MATCH(F_Inputs_Formatted!AE$4, F_Inputs!$A$2:$BC$2, 0)),$O59),"-")</f>
        <v>53</v>
      </c>
      <c r="AF59" s="57" cm="1">
        <f t="array" ref="AF59">IFERROR(ROUND(INDEX(F_Inputs!$A$2:$BC$162, MATCH(F_Inputs_Formatted!$B59&amp;F_Inputs_Formatted!$H59, F_Inputs!$A$2:$A$162&amp;F_Inputs!$B$2:$B$162, 0), MATCH(F_Inputs_Formatted!AF$4, F_Inputs!$A$2:$BC$2, 0)),$O59),"-")</f>
        <v>49</v>
      </c>
      <c r="AG59" s="57" cm="1">
        <f t="array" ref="AG59">IFERROR(ROUND(INDEX(F_Inputs!$A$2:$BC$162, MATCH(F_Inputs_Formatted!$B59&amp;F_Inputs_Formatted!$H59, F_Inputs!$A$2:$A$162&amp;F_Inputs!$B$2:$B$162, 0), MATCH(F_Inputs_Formatted!AG$4, F_Inputs!$A$2:$BC$2, 0)),$O59),"-")</f>
        <v>44</v>
      </c>
      <c r="AH59" s="57" cm="1">
        <f t="array" ref="AH59">IFERROR(ROUND(INDEX(F_Inputs!$A$2:$BC$162, MATCH(F_Inputs_Formatted!$B59&amp;F_Inputs_Formatted!$H59, F_Inputs!$A$2:$A$162&amp;F_Inputs!$B$2:$B$162, 0), MATCH(F_Inputs_Formatted!AH$4, F_Inputs!$A$2:$BC$2, 0)),$O59),"-")</f>
        <v>40</v>
      </c>
      <c r="AI59" s="57" cm="1">
        <f t="array" ref="AI59">IFERROR(ROUND(INDEX(F_Inputs!$A$2:$BC$162, MATCH(F_Inputs_Formatted!$B59&amp;F_Inputs_Formatted!$H59, F_Inputs!$A$2:$A$162&amp;F_Inputs!$B$2:$B$162, 0), MATCH(F_Inputs_Formatted!AI$4, F_Inputs!$A$2:$BC$2, 0)),$O59),"-")</f>
        <v>39</v>
      </c>
      <c r="AJ59" s="57" cm="1">
        <f t="array" ref="AJ59">IFERROR(ROUND(INDEX(F_Inputs!$A$2:$BC$162, MATCH(F_Inputs_Formatted!$B59&amp;F_Inputs_Formatted!$H59, F_Inputs!$A$2:$A$162&amp;F_Inputs!$B$2:$B$162, 0), MATCH(F_Inputs_Formatted!AJ$4, F_Inputs!$A$2:$BC$2, 0)),$O59),"-")</f>
        <v>38</v>
      </c>
      <c r="AK59" s="57" cm="1">
        <f t="array" ref="AK59">IFERROR(ROUND(INDEX(F_Inputs!$A$2:$BC$162, MATCH(F_Inputs_Formatted!$B59&amp;F_Inputs_Formatted!$H59, F_Inputs!$A$2:$A$162&amp;F_Inputs!$B$2:$B$162, 0), MATCH(F_Inputs_Formatted!AK$4, F_Inputs!$A$2:$BC$2, 0)),$O59),"-")</f>
        <v>37</v>
      </c>
      <c r="AL59" s="57" cm="1">
        <f t="array" ref="AL59">IFERROR(ROUND(INDEX(F_Inputs!$A$2:$BC$162, MATCH(F_Inputs_Formatted!$B59&amp;F_Inputs_Formatted!$H59, F_Inputs!$A$2:$A$162&amp;F_Inputs!$B$2:$B$162, 0), MATCH(F_Inputs_Formatted!AL$4, F_Inputs!$A$2:$BC$2, 0)),$O59),"-")</f>
        <v>36</v>
      </c>
      <c r="AM59" s="57" cm="1">
        <f t="array" ref="AM59">IFERROR(ROUND(INDEX(F_Inputs!$A$2:$BC$162, MATCH(F_Inputs_Formatted!$B59&amp;F_Inputs_Formatted!$H59, F_Inputs!$A$2:$A$162&amp;F_Inputs!$B$2:$B$162, 0), MATCH(F_Inputs_Formatted!AM$4, F_Inputs!$A$2:$BC$2, 0)),$O59),"-")</f>
        <v>35</v>
      </c>
    </row>
    <row r="60" spans="1:39" s="5" customFormat="1" ht="15">
      <c r="B60" s="19" t="s">
        <v>113</v>
      </c>
      <c r="C60" s="19" t="str">
        <f>_xlfn.XLOOKUP($B60,FD_Lists!$B$4:$B$25,FD_Lists!C$4:C$25)</f>
        <v>Severn Trent Water</v>
      </c>
      <c r="D60" s="19" t="str">
        <f>_xlfn.XLOOKUP($B60,FD_Lists!$B$4:$B$25,FD_Lists!D$4:D$25)</f>
        <v>England</v>
      </c>
      <c r="E60" s="19" t="str">
        <f>_xlfn.XLOOKUP($B60,FD_Lists!$B$4:$B$25,FD_Lists!E$4:E$25)</f>
        <v>Company</v>
      </c>
      <c r="F60" s="19" t="str">
        <f>_xlfn.XLOOKUP($B60,FD_Lists!$B$4:$B$25,FD_Lists!F$4:F$25)</f>
        <v>WaSC</v>
      </c>
      <c r="G60" s="56" t="s">
        <v>127</v>
      </c>
      <c r="H60" s="6" t="s">
        <v>93</v>
      </c>
      <c r="I60" s="55" t="str">
        <f t="shared" si="1"/>
        <v>SVEOUT5_05_F_PR24</v>
      </c>
      <c r="J60" s="55" t="s">
        <v>137</v>
      </c>
      <c r="K60" s="55" t="s">
        <v>138</v>
      </c>
      <c r="L60" s="55" t="s">
        <v>139</v>
      </c>
      <c r="M60" s="18" t="s">
        <v>151</v>
      </c>
      <c r="N60" s="55" t="s">
        <v>150</v>
      </c>
      <c r="O60" s="55">
        <v>0</v>
      </c>
      <c r="P60" s="57" cm="1">
        <f t="array" ref="P60">IFERROR(ROUND(INDEX(F_Inputs!$A$2:$BC$162, MATCH(F_Inputs_Formatted!$B60&amp;F_Inputs_Formatted!$H60, F_Inputs!$A$2:$A$162&amp;F_Inputs!$B$2:$B$162, 0), MATCH(F_Inputs_Formatted!P$4, F_Inputs!$A$2:$BC$2, 0)),$O60),"-")</f>
        <v>426</v>
      </c>
      <c r="Q60" s="57" cm="1">
        <f t="array" ref="Q60">IFERROR(ROUND(INDEX(F_Inputs!$A$2:$BC$162, MATCH(F_Inputs_Formatted!$B60&amp;F_Inputs_Formatted!$H60, F_Inputs!$A$2:$A$162&amp;F_Inputs!$B$2:$B$162, 0), MATCH(F_Inputs_Formatted!Q$4, F_Inputs!$A$2:$BC$2, 0)),$O60),"-")</f>
        <v>362</v>
      </c>
      <c r="R60" s="57" cm="1">
        <f t="array" ref="R60">IFERROR(ROUND(INDEX(F_Inputs!$A$2:$BC$162, MATCH(F_Inputs_Formatted!$B60&amp;F_Inputs_Formatted!$H60, F_Inputs!$A$2:$A$162&amp;F_Inputs!$B$2:$B$162, 0), MATCH(F_Inputs_Formatted!R$4, F_Inputs!$A$2:$BC$2, 0)),$O60),"-")</f>
        <v>440</v>
      </c>
      <c r="S60" s="57" cm="1">
        <f t="array" ref="S60">IFERROR(ROUND(INDEX(F_Inputs!$A$2:$BC$162, MATCH(F_Inputs_Formatted!$B60&amp;F_Inputs_Formatted!$H60, F_Inputs!$A$2:$A$162&amp;F_Inputs!$B$2:$B$162, 0), MATCH(F_Inputs_Formatted!S$4, F_Inputs!$A$2:$BC$2, 0)),$O60),"-")</f>
        <v>339</v>
      </c>
      <c r="T60" s="57" cm="1">
        <f t="array" ref="T60">IFERROR(ROUND(INDEX(F_Inputs!$A$2:$BC$162, MATCH(F_Inputs_Formatted!$B60&amp;F_Inputs_Formatted!$H60, F_Inputs!$A$2:$A$162&amp;F_Inputs!$B$2:$B$162, 0), MATCH(F_Inputs_Formatted!T$4, F_Inputs!$A$2:$BC$2, 0)),$O60),"-")</f>
        <v>259</v>
      </c>
      <c r="U60" s="57" cm="1">
        <f t="array" ref="U60">IFERROR(ROUND(INDEX(F_Inputs!$A$2:$BC$162, MATCH(F_Inputs_Formatted!$B60&amp;F_Inputs_Formatted!$H60, F_Inputs!$A$2:$A$162&amp;F_Inputs!$B$2:$B$162, 0), MATCH(F_Inputs_Formatted!U$4, F_Inputs!$A$2:$BC$2, 0)),$O60),"-")</f>
        <v>267</v>
      </c>
      <c r="V60" s="57" cm="1">
        <f t="array" ref="V60">IFERROR(ROUND(INDEX(F_Inputs!$A$2:$BC$162, MATCH(F_Inputs_Formatted!$B60&amp;F_Inputs_Formatted!$H60, F_Inputs!$A$2:$A$162&amp;F_Inputs!$B$2:$B$162, 0), MATCH(F_Inputs_Formatted!V$4, F_Inputs!$A$2:$BC$2, 0)),$O60),"-")</f>
        <v>278</v>
      </c>
      <c r="W60" s="57" cm="1">
        <f t="array" ref="W60">IFERROR(ROUND(INDEX(F_Inputs!$A$2:$BC$162, MATCH(F_Inputs_Formatted!$B60&amp;F_Inputs_Formatted!$H60, F_Inputs!$A$2:$A$162&amp;F_Inputs!$B$2:$B$162, 0), MATCH(F_Inputs_Formatted!W$4, F_Inputs!$A$2:$BC$2, 0)),$O60),"-")</f>
        <v>285</v>
      </c>
      <c r="X60" s="57" cm="1">
        <f t="array" ref="X60">IFERROR(ROUND(INDEX(F_Inputs!$A$2:$BC$162, MATCH(F_Inputs_Formatted!$B60&amp;F_Inputs_Formatted!$H60, F_Inputs!$A$2:$A$162&amp;F_Inputs!$B$2:$B$162, 0), MATCH(F_Inputs_Formatted!X$4, F_Inputs!$A$2:$BC$2, 0)),$O60),"-")</f>
        <v>245</v>
      </c>
      <c r="Y60" s="57" cm="1">
        <f t="array" ref="Y60">IFERROR(ROUND(INDEX(F_Inputs!$A$2:$BC$162, MATCH(F_Inputs_Formatted!$B60&amp;F_Inputs_Formatted!$H60, F_Inputs!$A$2:$A$162&amp;F_Inputs!$B$2:$B$162, 0), MATCH(F_Inputs_Formatted!Y$4, F_Inputs!$A$2:$BC$2, 0)),$O60),"-")</f>
        <v>189</v>
      </c>
      <c r="Z60" s="57" cm="1">
        <f t="array" ref="Z60">IFERROR(ROUND(INDEX(F_Inputs!$A$2:$BC$162, MATCH(F_Inputs_Formatted!$B60&amp;F_Inputs_Formatted!$H60, F_Inputs!$A$2:$A$162&amp;F_Inputs!$B$2:$B$162, 0), MATCH(F_Inputs_Formatted!Z$4, F_Inputs!$A$2:$BC$2, 0)),$O60),"-")</f>
        <v>201</v>
      </c>
      <c r="AA60" s="57" cm="1">
        <f t="array" ref="AA60">IFERROR(ROUND(INDEX(F_Inputs!$A$2:$BC$162, MATCH(F_Inputs_Formatted!$B60&amp;F_Inputs_Formatted!$H60, F_Inputs!$A$2:$A$162&amp;F_Inputs!$B$2:$B$162, 0), MATCH(F_Inputs_Formatted!AA$4, F_Inputs!$A$2:$BC$2, 0)),$O60),"-")</f>
        <v>192</v>
      </c>
      <c r="AB60" s="57" cm="1">
        <f t="array" ref="AB60">IFERROR(ROUND(INDEX(F_Inputs!$A$2:$BC$162, MATCH(F_Inputs_Formatted!$B60&amp;F_Inputs_Formatted!$H60, F_Inputs!$A$2:$A$162&amp;F_Inputs!$B$2:$B$162, 0), MATCH(F_Inputs_Formatted!AB$4, F_Inputs!$A$2:$BC$2, 0)),$O60),"-")</f>
        <v>239</v>
      </c>
      <c r="AC60" s="57" cm="1">
        <f t="array" ref="AC60">IFERROR(ROUND(INDEX(F_Inputs!$A$2:$BC$162, MATCH(F_Inputs_Formatted!$B60&amp;F_Inputs_Formatted!$H60, F_Inputs!$A$2:$A$162&amp;F_Inputs!$B$2:$B$162, 0), MATCH(F_Inputs_Formatted!AC$4, F_Inputs!$A$2:$BC$2, 0)),$O60),"-")</f>
        <v>238</v>
      </c>
      <c r="AD60" s="57" cm="1">
        <f t="array" ref="AD60">IFERROR(ROUND(INDEX(F_Inputs!$A$2:$BC$162, MATCH(F_Inputs_Formatted!$B60&amp;F_Inputs_Formatted!$H60, F_Inputs!$A$2:$A$162&amp;F_Inputs!$B$2:$B$162, 0), MATCH(F_Inputs_Formatted!AD$4, F_Inputs!$A$2:$BC$2, 0)),$O60),"-")</f>
        <v>173</v>
      </c>
      <c r="AE60" s="57" cm="1">
        <f t="array" ref="AE60">IFERROR(ROUND(INDEX(F_Inputs!$A$2:$BC$162, MATCH(F_Inputs_Formatted!$B60&amp;F_Inputs_Formatted!$H60, F_Inputs!$A$2:$A$162&amp;F_Inputs!$B$2:$B$162, 0), MATCH(F_Inputs_Formatted!AE$4, F_Inputs!$A$2:$BC$2, 0)),$O60),"-")</f>
        <v>162</v>
      </c>
      <c r="AF60" s="57" cm="1">
        <f t="array" ref="AF60">IFERROR(ROUND(INDEX(F_Inputs!$A$2:$BC$162, MATCH(F_Inputs_Formatted!$B60&amp;F_Inputs_Formatted!$H60, F_Inputs!$A$2:$A$162&amp;F_Inputs!$B$2:$B$162, 0), MATCH(F_Inputs_Formatted!AF$4, F_Inputs!$A$2:$BC$2, 0)),$O60),"-")</f>
        <v>150</v>
      </c>
      <c r="AG60" s="57" cm="1">
        <f t="array" ref="AG60">IFERROR(ROUND(INDEX(F_Inputs!$A$2:$BC$162, MATCH(F_Inputs_Formatted!$B60&amp;F_Inputs_Formatted!$H60, F_Inputs!$A$2:$A$162&amp;F_Inputs!$B$2:$B$162, 0), MATCH(F_Inputs_Formatted!AG$4, F_Inputs!$A$2:$BC$2, 0)),$O60),"-")</f>
        <v>137</v>
      </c>
      <c r="AH60" s="57" cm="1">
        <f t="array" ref="AH60">IFERROR(ROUND(INDEX(F_Inputs!$A$2:$BC$162, MATCH(F_Inputs_Formatted!$B60&amp;F_Inputs_Formatted!$H60, F_Inputs!$A$2:$A$162&amp;F_Inputs!$B$2:$B$162, 0), MATCH(F_Inputs_Formatted!AH$4, F_Inputs!$A$2:$BC$2, 0)),$O60),"-")</f>
        <v>127</v>
      </c>
      <c r="AI60" s="57" cm="1">
        <f t="array" ref="AI60">IFERROR(ROUND(INDEX(F_Inputs!$A$2:$BC$162, MATCH(F_Inputs_Formatted!$B60&amp;F_Inputs_Formatted!$H60, F_Inputs!$A$2:$A$162&amp;F_Inputs!$B$2:$B$162, 0), MATCH(F_Inputs_Formatted!AI$4, F_Inputs!$A$2:$BC$2, 0)),$O60),"-")</f>
        <v>122</v>
      </c>
      <c r="AJ60" s="57" cm="1">
        <f t="array" ref="AJ60">IFERROR(ROUND(INDEX(F_Inputs!$A$2:$BC$162, MATCH(F_Inputs_Formatted!$B60&amp;F_Inputs_Formatted!$H60, F_Inputs!$A$2:$A$162&amp;F_Inputs!$B$2:$B$162, 0), MATCH(F_Inputs_Formatted!AJ$4, F_Inputs!$A$2:$BC$2, 0)),$O60),"-")</f>
        <v>116</v>
      </c>
      <c r="AK60" s="57" cm="1">
        <f t="array" ref="AK60">IFERROR(ROUND(INDEX(F_Inputs!$A$2:$BC$162, MATCH(F_Inputs_Formatted!$B60&amp;F_Inputs_Formatted!$H60, F_Inputs!$A$2:$A$162&amp;F_Inputs!$B$2:$B$162, 0), MATCH(F_Inputs_Formatted!AK$4, F_Inputs!$A$2:$BC$2, 0)),$O60),"-")</f>
        <v>110</v>
      </c>
      <c r="AL60" s="57" cm="1">
        <f t="array" ref="AL60">IFERROR(ROUND(INDEX(F_Inputs!$A$2:$BC$162, MATCH(F_Inputs_Formatted!$B60&amp;F_Inputs_Formatted!$H60, F_Inputs!$A$2:$A$162&amp;F_Inputs!$B$2:$B$162, 0), MATCH(F_Inputs_Formatted!AL$4, F_Inputs!$A$2:$BC$2, 0)),$O60),"-")</f>
        <v>104</v>
      </c>
      <c r="AM60" s="57" cm="1">
        <f t="array" ref="AM60">IFERROR(ROUND(INDEX(F_Inputs!$A$2:$BC$162, MATCH(F_Inputs_Formatted!$B60&amp;F_Inputs_Formatted!$H60, F_Inputs!$A$2:$A$162&amp;F_Inputs!$B$2:$B$162, 0), MATCH(F_Inputs_Formatted!AM$4, F_Inputs!$A$2:$BC$2, 0)),$O60),"-")</f>
        <v>98</v>
      </c>
    </row>
    <row r="61" spans="1:39" s="5" customFormat="1" ht="15">
      <c r="B61" s="19" t="s">
        <v>116</v>
      </c>
      <c r="C61" s="19" t="str">
        <f>_xlfn.XLOOKUP($B61,FD_Lists!$B$4:$B$25,FD_Lists!C$4:C$25)</f>
        <v>Southern Water</v>
      </c>
      <c r="D61" s="19" t="str">
        <f>_xlfn.XLOOKUP($B61,FD_Lists!$B$4:$B$25,FD_Lists!D$4:D$25)</f>
        <v>England</v>
      </c>
      <c r="E61" s="19" t="str">
        <f>_xlfn.XLOOKUP($B61,FD_Lists!$B$4:$B$25,FD_Lists!E$4:E$25)</f>
        <v>Company</v>
      </c>
      <c r="F61" s="19" t="str">
        <f>_xlfn.XLOOKUP($B61,FD_Lists!$B$4:$B$25,FD_Lists!F$4:F$25)</f>
        <v>WaSC</v>
      </c>
      <c r="G61" s="56" t="s">
        <v>127</v>
      </c>
      <c r="H61" s="6" t="s">
        <v>93</v>
      </c>
      <c r="I61" s="55" t="str">
        <f t="shared" si="1"/>
        <v>SRNOUT5_05_F_PR24</v>
      </c>
      <c r="J61" s="55" t="s">
        <v>137</v>
      </c>
      <c r="K61" s="55" t="s">
        <v>138</v>
      </c>
      <c r="L61" s="55" t="s">
        <v>139</v>
      </c>
      <c r="M61" s="18" t="s">
        <v>151</v>
      </c>
      <c r="N61" s="55" t="s">
        <v>150</v>
      </c>
      <c r="O61" s="55">
        <v>0</v>
      </c>
      <c r="P61" s="57" cm="1">
        <f t="array" ref="P61">IFERROR(ROUND(INDEX(F_Inputs!$A$2:$BC$162, MATCH(F_Inputs_Formatted!$B61&amp;F_Inputs_Formatted!$H61, F_Inputs!$A$2:$A$162&amp;F_Inputs!$B$2:$B$162, 0), MATCH(F_Inputs_Formatted!P$4, F_Inputs!$A$2:$BC$2, 0)),$O61),"-")</f>
        <v>479</v>
      </c>
      <c r="Q61" s="57" cm="1">
        <f t="array" ref="Q61">IFERROR(ROUND(INDEX(F_Inputs!$A$2:$BC$162, MATCH(F_Inputs_Formatted!$B61&amp;F_Inputs_Formatted!$H61, F_Inputs!$A$2:$A$162&amp;F_Inputs!$B$2:$B$162, 0), MATCH(F_Inputs_Formatted!Q$4, F_Inputs!$A$2:$BC$2, 0)),$O61),"-")</f>
        <v>409</v>
      </c>
      <c r="R61" s="57" cm="1">
        <f t="array" ref="R61">IFERROR(ROUND(INDEX(F_Inputs!$A$2:$BC$162, MATCH(F_Inputs_Formatted!$B61&amp;F_Inputs_Formatted!$H61, F_Inputs!$A$2:$A$162&amp;F_Inputs!$B$2:$B$162, 0), MATCH(F_Inputs_Formatted!R$4, F_Inputs!$A$2:$BC$2, 0)),$O61),"-")</f>
        <v>320</v>
      </c>
      <c r="S61" s="57" cm="1">
        <f t="array" ref="S61">IFERROR(ROUND(INDEX(F_Inputs!$A$2:$BC$162, MATCH(F_Inputs_Formatted!$B61&amp;F_Inputs_Formatted!$H61, F_Inputs!$A$2:$A$162&amp;F_Inputs!$B$2:$B$162, 0), MATCH(F_Inputs_Formatted!S$4, F_Inputs!$A$2:$BC$2, 0)),$O61),"-")</f>
        <v>292</v>
      </c>
      <c r="T61" s="57" cm="1">
        <f t="array" ref="T61">IFERROR(ROUND(INDEX(F_Inputs!$A$2:$BC$162, MATCH(F_Inputs_Formatted!$B61&amp;F_Inputs_Formatted!$H61, F_Inputs!$A$2:$A$162&amp;F_Inputs!$B$2:$B$162, 0), MATCH(F_Inputs_Formatted!T$4, F_Inputs!$A$2:$BC$2, 0)),$O61),"-")</f>
        <v>160</v>
      </c>
      <c r="U61" s="57" cm="1">
        <f t="array" ref="U61">IFERROR(ROUND(INDEX(F_Inputs!$A$2:$BC$162, MATCH(F_Inputs_Formatted!$B61&amp;F_Inputs_Formatted!$H61, F_Inputs!$A$2:$A$162&amp;F_Inputs!$B$2:$B$162, 0), MATCH(F_Inputs_Formatted!U$4, F_Inputs!$A$2:$BC$2, 0)),$O61),"-")</f>
        <v>143</v>
      </c>
      <c r="V61" s="57" cm="1">
        <f t="array" ref="V61">IFERROR(ROUND(INDEX(F_Inputs!$A$2:$BC$162, MATCH(F_Inputs_Formatted!$B61&amp;F_Inputs_Formatted!$H61, F_Inputs!$A$2:$A$162&amp;F_Inputs!$B$2:$B$162, 0), MATCH(F_Inputs_Formatted!V$4, F_Inputs!$A$2:$BC$2, 0)),$O61),"-")</f>
        <v>135</v>
      </c>
      <c r="W61" s="57" cm="1">
        <f t="array" ref="W61">IFERROR(ROUND(INDEX(F_Inputs!$A$2:$BC$162, MATCH(F_Inputs_Formatted!$B61&amp;F_Inputs_Formatted!$H61, F_Inputs!$A$2:$A$162&amp;F_Inputs!$B$2:$B$162, 0), MATCH(F_Inputs_Formatted!W$4, F_Inputs!$A$2:$BC$2, 0)),$O61),"-")</f>
        <v>144</v>
      </c>
      <c r="X61" s="57" cm="1">
        <f t="array" ref="X61">IFERROR(ROUND(INDEX(F_Inputs!$A$2:$BC$162, MATCH(F_Inputs_Formatted!$B61&amp;F_Inputs_Formatted!$H61, F_Inputs!$A$2:$A$162&amp;F_Inputs!$B$2:$B$162, 0), MATCH(F_Inputs_Formatted!X$4, F_Inputs!$A$2:$BC$2, 0)),$O61),"-")</f>
        <v>427</v>
      </c>
      <c r="Y61" s="57" cm="1">
        <f t="array" ref="Y61">IFERROR(ROUND(INDEX(F_Inputs!$A$2:$BC$162, MATCH(F_Inputs_Formatted!$B61&amp;F_Inputs_Formatted!$H61, F_Inputs!$A$2:$A$162&amp;F_Inputs!$B$2:$B$162, 0), MATCH(F_Inputs_Formatted!Y$4, F_Inputs!$A$2:$BC$2, 0)),$O61),"-")</f>
        <v>398</v>
      </c>
      <c r="Z61" s="57" cm="1">
        <f t="array" ref="Z61">IFERROR(ROUND(INDEX(F_Inputs!$A$2:$BC$162, MATCH(F_Inputs_Formatted!$B61&amp;F_Inputs_Formatted!$H61, F_Inputs!$A$2:$A$162&amp;F_Inputs!$B$2:$B$162, 0), MATCH(F_Inputs_Formatted!Z$4, F_Inputs!$A$2:$BC$2, 0)),$O61),"-")</f>
        <v>360</v>
      </c>
      <c r="AA61" s="57" cm="1">
        <f t="array" ref="AA61">IFERROR(ROUND(INDEX(F_Inputs!$A$2:$BC$162, MATCH(F_Inputs_Formatted!$B61&amp;F_Inputs_Formatted!$H61, F_Inputs!$A$2:$A$162&amp;F_Inputs!$B$2:$B$162, 0), MATCH(F_Inputs_Formatted!AA$4, F_Inputs!$A$2:$BC$2, 0)),$O61),"-")</f>
        <v>353</v>
      </c>
      <c r="AB61" s="57" cm="1">
        <f t="array" ref="AB61">IFERROR(ROUND(INDEX(F_Inputs!$A$2:$BC$162, MATCH(F_Inputs_Formatted!$B61&amp;F_Inputs_Formatted!$H61, F_Inputs!$A$2:$A$162&amp;F_Inputs!$B$2:$B$162, 0), MATCH(F_Inputs_Formatted!AB$4, F_Inputs!$A$2:$BC$2, 0)),$O61),"-")</f>
        <v>221</v>
      </c>
      <c r="AC61" s="57" cm="1">
        <f t="array" ref="AC61">IFERROR(ROUND(INDEX(F_Inputs!$A$2:$BC$162, MATCH(F_Inputs_Formatted!$B61&amp;F_Inputs_Formatted!$H61, F_Inputs!$A$2:$A$162&amp;F_Inputs!$B$2:$B$162, 0), MATCH(F_Inputs_Formatted!AC$4, F_Inputs!$A$2:$BC$2, 0)),$O61),"-")</f>
        <v>221</v>
      </c>
      <c r="AD61" s="57" cm="1">
        <f t="array" ref="AD61">IFERROR(ROUND(INDEX(F_Inputs!$A$2:$BC$162, MATCH(F_Inputs_Formatted!$B61&amp;F_Inputs_Formatted!$H61, F_Inputs!$A$2:$A$162&amp;F_Inputs!$B$2:$B$162, 0), MATCH(F_Inputs_Formatted!AD$4, F_Inputs!$A$2:$BC$2, 0)),$O61),"-")</f>
        <v>150</v>
      </c>
      <c r="AE61" s="57" cm="1">
        <f t="array" ref="AE61">IFERROR(ROUND(INDEX(F_Inputs!$A$2:$BC$162, MATCH(F_Inputs_Formatted!$B61&amp;F_Inputs_Formatted!$H61, F_Inputs!$A$2:$A$162&amp;F_Inputs!$B$2:$B$162, 0), MATCH(F_Inputs_Formatted!AE$4, F_Inputs!$A$2:$BC$2, 0)),$O61),"-")</f>
        <v>125</v>
      </c>
      <c r="AF61" s="57" cm="1">
        <f t="array" ref="AF61">IFERROR(ROUND(INDEX(F_Inputs!$A$2:$BC$162, MATCH(F_Inputs_Formatted!$B61&amp;F_Inputs_Formatted!$H61, F_Inputs!$A$2:$A$162&amp;F_Inputs!$B$2:$B$162, 0), MATCH(F_Inputs_Formatted!AF$4, F_Inputs!$A$2:$BC$2, 0)),$O61),"-")</f>
        <v>110</v>
      </c>
      <c r="AG61" s="57" cm="1">
        <f t="array" ref="AG61">IFERROR(ROUND(INDEX(F_Inputs!$A$2:$BC$162, MATCH(F_Inputs_Formatted!$B61&amp;F_Inputs_Formatted!$H61, F_Inputs!$A$2:$A$162&amp;F_Inputs!$B$2:$B$162, 0), MATCH(F_Inputs_Formatted!AG$4, F_Inputs!$A$2:$BC$2, 0)),$O61),"-")</f>
        <v>100</v>
      </c>
      <c r="AH61" s="57" cm="1">
        <f t="array" ref="AH61">IFERROR(ROUND(INDEX(F_Inputs!$A$2:$BC$162, MATCH(F_Inputs_Formatted!$B61&amp;F_Inputs_Formatted!$H61, F_Inputs!$A$2:$A$162&amp;F_Inputs!$B$2:$B$162, 0), MATCH(F_Inputs_Formatted!AH$4, F_Inputs!$A$2:$BC$2, 0)),$O61),"-")</f>
        <v>96</v>
      </c>
      <c r="AI61" s="57" cm="1">
        <f t="array" ref="AI61">IFERROR(ROUND(INDEX(F_Inputs!$A$2:$BC$162, MATCH(F_Inputs_Formatted!$B61&amp;F_Inputs_Formatted!$H61, F_Inputs!$A$2:$A$162&amp;F_Inputs!$B$2:$B$162, 0), MATCH(F_Inputs_Formatted!AI$4, F_Inputs!$A$2:$BC$2, 0)),$O61),"-")</f>
        <v>87</v>
      </c>
      <c r="AJ61" s="57" cm="1">
        <f t="array" ref="AJ61">IFERROR(ROUND(INDEX(F_Inputs!$A$2:$BC$162, MATCH(F_Inputs_Formatted!$B61&amp;F_Inputs_Formatted!$H61, F_Inputs!$A$2:$A$162&amp;F_Inputs!$B$2:$B$162, 0), MATCH(F_Inputs_Formatted!AJ$4, F_Inputs!$A$2:$BC$2, 0)),$O61),"-")</f>
        <v>78</v>
      </c>
      <c r="AK61" s="57" cm="1">
        <f t="array" ref="AK61">IFERROR(ROUND(INDEX(F_Inputs!$A$2:$BC$162, MATCH(F_Inputs_Formatted!$B61&amp;F_Inputs_Formatted!$H61, F_Inputs!$A$2:$A$162&amp;F_Inputs!$B$2:$B$162, 0), MATCH(F_Inputs_Formatted!AK$4, F_Inputs!$A$2:$BC$2, 0)),$O61),"-")</f>
        <v>69</v>
      </c>
      <c r="AL61" s="57" cm="1">
        <f t="array" ref="AL61">IFERROR(ROUND(INDEX(F_Inputs!$A$2:$BC$162, MATCH(F_Inputs_Formatted!$B61&amp;F_Inputs_Formatted!$H61, F_Inputs!$A$2:$A$162&amp;F_Inputs!$B$2:$B$162, 0), MATCH(F_Inputs_Formatted!AL$4, F_Inputs!$A$2:$BC$2, 0)),$O61),"-")</f>
        <v>60</v>
      </c>
      <c r="AM61" s="57" cm="1">
        <f t="array" ref="AM61">IFERROR(ROUND(INDEX(F_Inputs!$A$2:$BC$162, MATCH(F_Inputs_Formatted!$B61&amp;F_Inputs_Formatted!$H61, F_Inputs!$A$2:$A$162&amp;F_Inputs!$B$2:$B$162, 0), MATCH(F_Inputs_Formatted!AM$4, F_Inputs!$A$2:$BC$2, 0)),$O61),"-")</f>
        <v>50</v>
      </c>
    </row>
    <row r="62" spans="1:39" s="5" customFormat="1" ht="15">
      <c r="B62" s="19" t="s">
        <v>117</v>
      </c>
      <c r="C62" s="19" t="str">
        <f>_xlfn.XLOOKUP($B62,FD_Lists!$B$4:$B$25,FD_Lists!C$4:C$25)</f>
        <v>Thames Water</v>
      </c>
      <c r="D62" s="19" t="str">
        <f>_xlfn.XLOOKUP($B62,FD_Lists!$B$4:$B$25,FD_Lists!D$4:D$25)</f>
        <v>England</v>
      </c>
      <c r="E62" s="19" t="str">
        <f>_xlfn.XLOOKUP($B62,FD_Lists!$B$4:$B$25,FD_Lists!E$4:E$25)</f>
        <v>Company</v>
      </c>
      <c r="F62" s="19" t="str">
        <f>_xlfn.XLOOKUP($B62,FD_Lists!$B$4:$B$25,FD_Lists!F$4:F$25)</f>
        <v>WaSC</v>
      </c>
      <c r="G62" s="56" t="s">
        <v>127</v>
      </c>
      <c r="H62" s="6" t="s">
        <v>93</v>
      </c>
      <c r="I62" s="55" t="str">
        <f t="shared" si="1"/>
        <v>TMSOUT5_05_F_PR24</v>
      </c>
      <c r="J62" s="55" t="s">
        <v>137</v>
      </c>
      <c r="K62" s="55" t="s">
        <v>138</v>
      </c>
      <c r="L62" s="55" t="s">
        <v>139</v>
      </c>
      <c r="M62" s="18" t="s">
        <v>151</v>
      </c>
      <c r="N62" s="55" t="s">
        <v>150</v>
      </c>
      <c r="O62" s="55">
        <v>0</v>
      </c>
      <c r="P62" s="57" cm="1">
        <f t="array" ref="P62">IFERROR(ROUND(INDEX(F_Inputs!$A$2:$BC$162, MATCH(F_Inputs_Formatted!$B62&amp;F_Inputs_Formatted!$H62, F_Inputs!$A$2:$A$162&amp;F_Inputs!$B$2:$B$162, 0), MATCH(F_Inputs_Formatted!P$4, F_Inputs!$A$2:$BC$2, 0)),$O62),"-")</f>
        <v>239</v>
      </c>
      <c r="Q62" s="57" cm="1">
        <f t="array" ref="Q62">IFERROR(ROUND(INDEX(F_Inputs!$A$2:$BC$162, MATCH(F_Inputs_Formatted!$B62&amp;F_Inputs_Formatted!$H62, F_Inputs!$A$2:$A$162&amp;F_Inputs!$B$2:$B$162, 0), MATCH(F_Inputs_Formatted!Q$4, F_Inputs!$A$2:$BC$2, 0)),$O62),"-")</f>
        <v>458</v>
      </c>
      <c r="R62" s="57" cm="1">
        <f t="array" ref="R62">IFERROR(ROUND(INDEX(F_Inputs!$A$2:$BC$162, MATCH(F_Inputs_Formatted!$B62&amp;F_Inputs_Formatted!$H62, F_Inputs!$A$2:$A$162&amp;F_Inputs!$B$2:$B$162, 0), MATCH(F_Inputs_Formatted!R$4, F_Inputs!$A$2:$BC$2, 0)),$O62),"-")</f>
        <v>592</v>
      </c>
      <c r="S62" s="57" cm="1">
        <f t="array" ref="S62">IFERROR(ROUND(INDEX(F_Inputs!$A$2:$BC$162, MATCH(F_Inputs_Formatted!$B62&amp;F_Inputs_Formatted!$H62, F_Inputs!$A$2:$A$162&amp;F_Inputs!$B$2:$B$162, 0), MATCH(F_Inputs_Formatted!S$4, F_Inputs!$A$2:$BC$2, 0)),$O62),"-")</f>
        <v>506</v>
      </c>
      <c r="T62" s="57" cm="1">
        <f t="array" ref="T62">IFERROR(ROUND(INDEX(F_Inputs!$A$2:$BC$162, MATCH(F_Inputs_Formatted!$B62&amp;F_Inputs_Formatted!$H62, F_Inputs!$A$2:$A$162&amp;F_Inputs!$B$2:$B$162, 0), MATCH(F_Inputs_Formatted!T$4, F_Inputs!$A$2:$BC$2, 0)),$O62),"-")</f>
        <v>253</v>
      </c>
      <c r="U62" s="57" cm="1">
        <f t="array" ref="U62">IFERROR(ROUND(INDEX(F_Inputs!$A$2:$BC$162, MATCH(F_Inputs_Formatted!$B62&amp;F_Inputs_Formatted!$H62, F_Inputs!$A$2:$A$162&amp;F_Inputs!$B$2:$B$162, 0), MATCH(F_Inputs_Formatted!U$4, F_Inputs!$A$2:$BC$2, 0)),$O62),"-")</f>
        <v>347</v>
      </c>
      <c r="V62" s="57" cm="1">
        <f t="array" ref="V62">IFERROR(ROUND(INDEX(F_Inputs!$A$2:$BC$162, MATCH(F_Inputs_Formatted!$B62&amp;F_Inputs_Formatted!$H62, F_Inputs!$A$2:$A$162&amp;F_Inputs!$B$2:$B$162, 0), MATCH(F_Inputs_Formatted!V$4, F_Inputs!$A$2:$BC$2, 0)),$O62),"-")</f>
        <v>293</v>
      </c>
      <c r="W62" s="57" cm="1">
        <f t="array" ref="W62">IFERROR(ROUND(INDEX(F_Inputs!$A$2:$BC$162, MATCH(F_Inputs_Formatted!$B62&amp;F_Inputs_Formatted!$H62, F_Inputs!$A$2:$A$162&amp;F_Inputs!$B$2:$B$162, 0), MATCH(F_Inputs_Formatted!W$4, F_Inputs!$A$2:$BC$2, 0)),$O62),"-")</f>
        <v>288</v>
      </c>
      <c r="X62" s="57" cm="1">
        <f t="array" ref="X62">IFERROR(ROUND(INDEX(F_Inputs!$A$2:$BC$162, MATCH(F_Inputs_Formatted!$B62&amp;F_Inputs_Formatted!$H62, F_Inputs!$A$2:$A$162&amp;F_Inputs!$B$2:$B$162, 0), MATCH(F_Inputs_Formatted!X$4, F_Inputs!$A$2:$BC$2, 0)),$O62),"-")</f>
        <v>310</v>
      </c>
      <c r="Y62" s="57" cm="1">
        <f t="array" ref="Y62">IFERROR(ROUND(INDEX(F_Inputs!$A$2:$BC$162, MATCH(F_Inputs_Formatted!$B62&amp;F_Inputs_Formatted!$H62, F_Inputs!$A$2:$A$162&amp;F_Inputs!$B$2:$B$162, 0), MATCH(F_Inputs_Formatted!Y$4, F_Inputs!$A$2:$BC$2, 0)),$O62),"-")</f>
        <v>279</v>
      </c>
      <c r="Z62" s="57" cm="1">
        <f t="array" ref="Z62">IFERROR(ROUND(INDEX(F_Inputs!$A$2:$BC$162, MATCH(F_Inputs_Formatted!$B62&amp;F_Inputs_Formatted!$H62, F_Inputs!$A$2:$A$162&amp;F_Inputs!$B$2:$B$162, 0), MATCH(F_Inputs_Formatted!Z$4, F_Inputs!$A$2:$BC$2, 0)),$O62),"-")</f>
        <v>259</v>
      </c>
      <c r="AA62" s="57" cm="1">
        <f t="array" ref="AA62">IFERROR(ROUND(INDEX(F_Inputs!$A$2:$BC$162, MATCH(F_Inputs_Formatted!$B62&amp;F_Inputs_Formatted!$H62, F_Inputs!$A$2:$A$162&amp;F_Inputs!$B$2:$B$162, 0), MATCH(F_Inputs_Formatted!AA$4, F_Inputs!$A$2:$BC$2, 0)),$O62),"-")</f>
        <v>314</v>
      </c>
      <c r="AB62" s="57" cm="1">
        <f t="array" ref="AB62">IFERROR(ROUND(INDEX(F_Inputs!$A$2:$BC$162, MATCH(F_Inputs_Formatted!$B62&amp;F_Inputs_Formatted!$H62, F_Inputs!$A$2:$A$162&amp;F_Inputs!$B$2:$B$162, 0), MATCH(F_Inputs_Formatted!AB$4, F_Inputs!$A$2:$BC$2, 0)),$O62),"-")</f>
        <v>337</v>
      </c>
      <c r="AC62" s="57" cm="1">
        <f t="array" ref="AC62">IFERROR(ROUND(INDEX(F_Inputs!$A$2:$BC$162, MATCH(F_Inputs_Formatted!$B62&amp;F_Inputs_Formatted!$H62, F_Inputs!$A$2:$A$162&amp;F_Inputs!$B$2:$B$162, 0), MATCH(F_Inputs_Formatted!AC$4, F_Inputs!$A$2:$BC$2, 0)),$O62),"-")</f>
        <v>334</v>
      </c>
      <c r="AD62" s="57" cm="1">
        <f t="array" ref="AD62">IFERROR(ROUND(INDEX(F_Inputs!$A$2:$BC$162, MATCH(F_Inputs_Formatted!$B62&amp;F_Inputs_Formatted!$H62, F_Inputs!$A$2:$A$162&amp;F_Inputs!$B$2:$B$162, 0), MATCH(F_Inputs_Formatted!AD$4, F_Inputs!$A$2:$BC$2, 0)),$O62),"-")</f>
        <v>329</v>
      </c>
      <c r="AE62" s="57" cm="1">
        <f t="array" ref="AE62">IFERROR(ROUND(INDEX(F_Inputs!$A$2:$BC$162, MATCH(F_Inputs_Formatted!$B62&amp;F_Inputs_Formatted!$H62, F_Inputs!$A$2:$A$162&amp;F_Inputs!$B$2:$B$162, 0), MATCH(F_Inputs_Formatted!AE$4, F_Inputs!$A$2:$BC$2, 0)),$O62),"-")</f>
        <v>307</v>
      </c>
      <c r="AF62" s="57" cm="1">
        <f t="array" ref="AF62">IFERROR(ROUND(INDEX(F_Inputs!$A$2:$BC$162, MATCH(F_Inputs_Formatted!$B62&amp;F_Inputs_Formatted!$H62, F_Inputs!$A$2:$A$162&amp;F_Inputs!$B$2:$B$162, 0), MATCH(F_Inputs_Formatted!AF$4, F_Inputs!$A$2:$BC$2, 0)),$O62),"-")</f>
        <v>285</v>
      </c>
      <c r="AG62" s="57" cm="1">
        <f t="array" ref="AG62">IFERROR(ROUND(INDEX(F_Inputs!$A$2:$BC$162, MATCH(F_Inputs_Formatted!$B62&amp;F_Inputs_Formatted!$H62, F_Inputs!$A$2:$A$162&amp;F_Inputs!$B$2:$B$162, 0), MATCH(F_Inputs_Formatted!AG$4, F_Inputs!$A$2:$BC$2, 0)),$O62),"-")</f>
        <v>264</v>
      </c>
      <c r="AH62" s="57" cm="1">
        <f t="array" ref="AH62">IFERROR(ROUND(INDEX(F_Inputs!$A$2:$BC$162, MATCH(F_Inputs_Formatted!$B62&amp;F_Inputs_Formatted!$H62, F_Inputs!$A$2:$A$162&amp;F_Inputs!$B$2:$B$162, 0), MATCH(F_Inputs_Formatted!AH$4, F_Inputs!$A$2:$BC$2, 0)),$O62),"-")</f>
        <v>239</v>
      </c>
      <c r="AI62" s="57" cm="1">
        <f t="array" ref="AI62">IFERROR(ROUND(INDEX(F_Inputs!$A$2:$BC$162, MATCH(F_Inputs_Formatted!$B62&amp;F_Inputs_Formatted!$H62, F_Inputs!$A$2:$A$162&amp;F_Inputs!$B$2:$B$162, 0), MATCH(F_Inputs_Formatted!AI$4, F_Inputs!$A$2:$BC$2, 0)),$O62),"-")</f>
        <v>232</v>
      </c>
      <c r="AJ62" s="57" cm="1">
        <f t="array" ref="AJ62">IFERROR(ROUND(INDEX(F_Inputs!$A$2:$BC$162, MATCH(F_Inputs_Formatted!$B62&amp;F_Inputs_Formatted!$H62, F_Inputs!$A$2:$A$162&amp;F_Inputs!$B$2:$B$162, 0), MATCH(F_Inputs_Formatted!AJ$4, F_Inputs!$A$2:$BC$2, 0)),$O62),"-")</f>
        <v>225</v>
      </c>
      <c r="AK62" s="57" cm="1">
        <f t="array" ref="AK62">IFERROR(ROUND(INDEX(F_Inputs!$A$2:$BC$162, MATCH(F_Inputs_Formatted!$B62&amp;F_Inputs_Formatted!$H62, F_Inputs!$A$2:$A$162&amp;F_Inputs!$B$2:$B$162, 0), MATCH(F_Inputs_Formatted!AK$4, F_Inputs!$A$2:$BC$2, 0)),$O62),"-")</f>
        <v>218</v>
      </c>
      <c r="AL62" s="57" cm="1">
        <f t="array" ref="AL62">IFERROR(ROUND(INDEX(F_Inputs!$A$2:$BC$162, MATCH(F_Inputs_Formatted!$B62&amp;F_Inputs_Formatted!$H62, F_Inputs!$A$2:$A$162&amp;F_Inputs!$B$2:$B$162, 0), MATCH(F_Inputs_Formatted!AL$4, F_Inputs!$A$2:$BC$2, 0)),$O62),"-")</f>
        <v>211</v>
      </c>
      <c r="AM62" s="57" cm="1">
        <f t="array" ref="AM62">IFERROR(ROUND(INDEX(F_Inputs!$A$2:$BC$162, MATCH(F_Inputs_Formatted!$B62&amp;F_Inputs_Formatted!$H62, F_Inputs!$A$2:$A$162&amp;F_Inputs!$B$2:$B$162, 0), MATCH(F_Inputs_Formatted!AM$4, F_Inputs!$A$2:$BC$2, 0)),$O62),"-")</f>
        <v>203</v>
      </c>
    </row>
    <row r="63" spans="1:39" s="5" customFormat="1" ht="15">
      <c r="B63" s="19" t="s">
        <v>118</v>
      </c>
      <c r="C63" s="19" t="str">
        <f>_xlfn.XLOOKUP($B63,FD_Lists!$B$4:$B$25,FD_Lists!C$4:C$25)</f>
        <v xml:space="preserve">United Utilities </v>
      </c>
      <c r="D63" s="19" t="str">
        <f>_xlfn.XLOOKUP($B63,FD_Lists!$B$4:$B$25,FD_Lists!D$4:D$25)</f>
        <v>England</v>
      </c>
      <c r="E63" s="19" t="str">
        <f>_xlfn.XLOOKUP($B63,FD_Lists!$B$4:$B$25,FD_Lists!E$4:E$25)</f>
        <v>Company</v>
      </c>
      <c r="F63" s="19" t="str">
        <f>_xlfn.XLOOKUP($B63,FD_Lists!$B$4:$B$25,FD_Lists!F$4:F$25)</f>
        <v>WaSC</v>
      </c>
      <c r="G63" s="56" t="s">
        <v>127</v>
      </c>
      <c r="H63" s="6" t="s">
        <v>93</v>
      </c>
      <c r="I63" s="55" t="str">
        <f t="shared" si="1"/>
        <v>NWTOUT5_05_F_PR24</v>
      </c>
      <c r="J63" s="55" t="s">
        <v>137</v>
      </c>
      <c r="K63" s="55" t="s">
        <v>138</v>
      </c>
      <c r="L63" s="55" t="s">
        <v>139</v>
      </c>
      <c r="M63" s="18" t="s">
        <v>151</v>
      </c>
      <c r="N63" s="55" t="s">
        <v>150</v>
      </c>
      <c r="O63" s="55">
        <v>0</v>
      </c>
      <c r="P63" s="57" cm="1">
        <f t="array" ref="P63">IFERROR(ROUND(INDEX(F_Inputs!$A$2:$BC$162, MATCH(F_Inputs_Formatted!$B63&amp;F_Inputs_Formatted!$H63, F_Inputs!$A$2:$A$162&amp;F_Inputs!$B$2:$B$162, 0), MATCH(F_Inputs_Formatted!P$4, F_Inputs!$A$2:$BC$2, 0)),$O63),"-")</f>
        <v>320</v>
      </c>
      <c r="Q63" s="57" cm="1">
        <f t="array" ref="Q63">IFERROR(ROUND(INDEX(F_Inputs!$A$2:$BC$162, MATCH(F_Inputs_Formatted!$B63&amp;F_Inputs_Formatted!$H63, F_Inputs!$A$2:$A$162&amp;F_Inputs!$B$2:$B$162, 0), MATCH(F_Inputs_Formatted!Q$4, F_Inputs!$A$2:$BC$2, 0)),$O63),"-")</f>
        <v>327</v>
      </c>
      <c r="R63" s="57" cm="1">
        <f t="array" ref="R63">IFERROR(ROUND(INDEX(F_Inputs!$A$2:$BC$162, MATCH(F_Inputs_Formatted!$B63&amp;F_Inputs_Formatted!$H63, F_Inputs!$A$2:$A$162&amp;F_Inputs!$B$2:$B$162, 0), MATCH(F_Inputs_Formatted!R$4, F_Inputs!$A$2:$BC$2, 0)),$O63),"-")</f>
        <v>206</v>
      </c>
      <c r="S63" s="57" cm="1">
        <f t="array" ref="S63">IFERROR(ROUND(INDEX(F_Inputs!$A$2:$BC$162, MATCH(F_Inputs_Formatted!$B63&amp;F_Inputs_Formatted!$H63, F_Inputs!$A$2:$A$162&amp;F_Inputs!$B$2:$B$162, 0), MATCH(F_Inputs_Formatted!S$4, F_Inputs!$A$2:$BC$2, 0)),$O63),"-")</f>
        <v>215</v>
      </c>
      <c r="T63" s="57" cm="1">
        <f t="array" ref="T63">IFERROR(ROUND(INDEX(F_Inputs!$A$2:$BC$162, MATCH(F_Inputs_Formatted!$B63&amp;F_Inputs_Formatted!$H63, F_Inputs!$A$2:$A$162&amp;F_Inputs!$B$2:$B$162, 0), MATCH(F_Inputs_Formatted!T$4, F_Inputs!$A$2:$BC$2, 0)),$O63),"-")</f>
        <v>175</v>
      </c>
      <c r="U63" s="57" cm="1">
        <f t="array" ref="U63">IFERROR(ROUND(INDEX(F_Inputs!$A$2:$BC$162, MATCH(F_Inputs_Formatted!$B63&amp;F_Inputs_Formatted!$H63, F_Inputs!$A$2:$A$162&amp;F_Inputs!$B$2:$B$162, 0), MATCH(F_Inputs_Formatted!U$4, F_Inputs!$A$2:$BC$2, 0)),$O63),"-")</f>
        <v>170</v>
      </c>
      <c r="V63" s="57" cm="1">
        <f t="array" ref="V63">IFERROR(ROUND(INDEX(F_Inputs!$A$2:$BC$162, MATCH(F_Inputs_Formatted!$B63&amp;F_Inputs_Formatted!$H63, F_Inputs!$A$2:$A$162&amp;F_Inputs!$B$2:$B$162, 0), MATCH(F_Inputs_Formatted!V$4, F_Inputs!$A$2:$BC$2, 0)),$O63),"-")</f>
        <v>170</v>
      </c>
      <c r="W63" s="57" cm="1">
        <f t="array" ref="W63">IFERROR(ROUND(INDEX(F_Inputs!$A$2:$BC$162, MATCH(F_Inputs_Formatted!$B63&amp;F_Inputs_Formatted!$H63, F_Inputs!$A$2:$A$162&amp;F_Inputs!$B$2:$B$162, 0), MATCH(F_Inputs_Formatted!W$4, F_Inputs!$A$2:$BC$2, 0)),$O63),"-")</f>
        <v>184</v>
      </c>
      <c r="X63" s="57" cm="1">
        <f t="array" ref="X63">IFERROR(ROUND(INDEX(F_Inputs!$A$2:$BC$162, MATCH(F_Inputs_Formatted!$B63&amp;F_Inputs_Formatted!$H63, F_Inputs!$A$2:$A$162&amp;F_Inputs!$B$2:$B$162, 0), MATCH(F_Inputs_Formatted!X$4, F_Inputs!$A$2:$BC$2, 0)),$O63),"-")</f>
        <v>207</v>
      </c>
      <c r="Y63" s="57" cm="1">
        <f t="array" ref="Y63">IFERROR(ROUND(INDEX(F_Inputs!$A$2:$BC$162, MATCH(F_Inputs_Formatted!$B63&amp;F_Inputs_Formatted!$H63, F_Inputs!$A$2:$A$162&amp;F_Inputs!$B$2:$B$162, 0), MATCH(F_Inputs_Formatted!Y$4, F_Inputs!$A$2:$BC$2, 0)),$O63),"-")</f>
        <v>143</v>
      </c>
      <c r="Z63" s="57" cm="1">
        <f t="array" ref="Z63">IFERROR(ROUND(INDEX(F_Inputs!$A$2:$BC$162, MATCH(F_Inputs_Formatted!$B63&amp;F_Inputs_Formatted!$H63, F_Inputs!$A$2:$A$162&amp;F_Inputs!$B$2:$B$162, 0), MATCH(F_Inputs_Formatted!Z$4, F_Inputs!$A$2:$BC$2, 0)),$O63),"-")</f>
        <v>136</v>
      </c>
      <c r="AA63" s="57" cm="1">
        <f t="array" ref="AA63">IFERROR(ROUND(INDEX(F_Inputs!$A$2:$BC$162, MATCH(F_Inputs_Formatted!$B63&amp;F_Inputs_Formatted!$H63, F_Inputs!$A$2:$A$162&amp;F_Inputs!$B$2:$B$162, 0), MATCH(F_Inputs_Formatted!AA$4, F_Inputs!$A$2:$BC$2, 0)),$O63),"-")</f>
        <v>126</v>
      </c>
      <c r="AB63" s="57" cm="1">
        <f t="array" ref="AB63">IFERROR(ROUND(INDEX(F_Inputs!$A$2:$BC$162, MATCH(F_Inputs_Formatted!$B63&amp;F_Inputs_Formatted!$H63, F_Inputs!$A$2:$A$162&amp;F_Inputs!$B$2:$B$162, 0), MATCH(F_Inputs_Formatted!AB$4, F_Inputs!$A$2:$BC$2, 0)),$O63),"-")</f>
        <v>215</v>
      </c>
      <c r="AC63" s="57" cm="1">
        <f t="array" ref="AC63">IFERROR(ROUND(INDEX(F_Inputs!$A$2:$BC$162, MATCH(F_Inputs_Formatted!$B63&amp;F_Inputs_Formatted!$H63, F_Inputs!$A$2:$A$162&amp;F_Inputs!$B$2:$B$162, 0), MATCH(F_Inputs_Formatted!AC$4, F_Inputs!$A$2:$BC$2, 0)),$O63),"-")</f>
        <v>151</v>
      </c>
      <c r="AD63" s="57" cm="1">
        <f t="array" ref="AD63">IFERROR(ROUND(INDEX(F_Inputs!$A$2:$BC$162, MATCH(F_Inputs_Formatted!$B63&amp;F_Inputs_Formatted!$H63, F_Inputs!$A$2:$A$162&amp;F_Inputs!$B$2:$B$162, 0), MATCH(F_Inputs_Formatted!AD$4, F_Inputs!$A$2:$BC$2, 0)),$O63),"-")</f>
        <v>142</v>
      </c>
      <c r="AE63" s="57" cm="1">
        <f t="array" ref="AE63">IFERROR(ROUND(INDEX(F_Inputs!$A$2:$BC$162, MATCH(F_Inputs_Formatted!$B63&amp;F_Inputs_Formatted!$H63, F_Inputs!$A$2:$A$162&amp;F_Inputs!$B$2:$B$162, 0), MATCH(F_Inputs_Formatted!AE$4, F_Inputs!$A$2:$BC$2, 0)),$O63),"-")</f>
        <v>133</v>
      </c>
      <c r="AF63" s="57" cm="1">
        <f t="array" ref="AF63">IFERROR(ROUND(INDEX(F_Inputs!$A$2:$BC$162, MATCH(F_Inputs_Formatted!$B63&amp;F_Inputs_Formatted!$H63, F_Inputs!$A$2:$A$162&amp;F_Inputs!$B$2:$B$162, 0), MATCH(F_Inputs_Formatted!AF$4, F_Inputs!$A$2:$BC$2, 0)),$O63),"-")</f>
        <v>124</v>
      </c>
      <c r="AG63" s="57" cm="1">
        <f t="array" ref="AG63">IFERROR(ROUND(INDEX(F_Inputs!$A$2:$BC$162, MATCH(F_Inputs_Formatted!$B63&amp;F_Inputs_Formatted!$H63, F_Inputs!$A$2:$A$162&amp;F_Inputs!$B$2:$B$162, 0), MATCH(F_Inputs_Formatted!AG$4, F_Inputs!$A$2:$BC$2, 0)),$O63),"-")</f>
        <v>115</v>
      </c>
      <c r="AH63" s="57" cm="1">
        <f t="array" ref="AH63">IFERROR(ROUND(INDEX(F_Inputs!$A$2:$BC$162, MATCH(F_Inputs_Formatted!$B63&amp;F_Inputs_Formatted!$H63, F_Inputs!$A$2:$A$162&amp;F_Inputs!$B$2:$B$162, 0), MATCH(F_Inputs_Formatted!AH$4, F_Inputs!$A$2:$BC$2, 0)),$O63),"-")</f>
        <v>106</v>
      </c>
      <c r="AI63" s="57" cm="1">
        <f t="array" ref="AI63">IFERROR(ROUND(INDEX(F_Inputs!$A$2:$BC$162, MATCH(F_Inputs_Formatted!$B63&amp;F_Inputs_Formatted!$H63, F_Inputs!$A$2:$A$162&amp;F_Inputs!$B$2:$B$162, 0), MATCH(F_Inputs_Formatted!AI$4, F_Inputs!$A$2:$BC$2, 0)),$O63),"-")</f>
        <v>93</v>
      </c>
      <c r="AJ63" s="57" cm="1">
        <f t="array" ref="AJ63">IFERROR(ROUND(INDEX(F_Inputs!$A$2:$BC$162, MATCH(F_Inputs_Formatted!$B63&amp;F_Inputs_Formatted!$H63, F_Inputs!$A$2:$A$162&amp;F_Inputs!$B$2:$B$162, 0), MATCH(F_Inputs_Formatted!AJ$4, F_Inputs!$A$2:$BC$2, 0)),$O63),"-")</f>
        <v>93</v>
      </c>
      <c r="AK63" s="57" cm="1">
        <f t="array" ref="AK63">IFERROR(ROUND(INDEX(F_Inputs!$A$2:$BC$162, MATCH(F_Inputs_Formatted!$B63&amp;F_Inputs_Formatted!$H63, F_Inputs!$A$2:$A$162&amp;F_Inputs!$B$2:$B$162, 0), MATCH(F_Inputs_Formatted!AK$4, F_Inputs!$A$2:$BC$2, 0)),$O63),"-")</f>
        <v>93</v>
      </c>
      <c r="AL63" s="57" cm="1">
        <f t="array" ref="AL63">IFERROR(ROUND(INDEX(F_Inputs!$A$2:$BC$162, MATCH(F_Inputs_Formatted!$B63&amp;F_Inputs_Formatted!$H63, F_Inputs!$A$2:$A$162&amp;F_Inputs!$B$2:$B$162, 0), MATCH(F_Inputs_Formatted!AL$4, F_Inputs!$A$2:$BC$2, 0)),$O63),"-")</f>
        <v>93</v>
      </c>
      <c r="AM63" s="57" cm="1">
        <f t="array" ref="AM63">IFERROR(ROUND(INDEX(F_Inputs!$A$2:$BC$162, MATCH(F_Inputs_Formatted!$B63&amp;F_Inputs_Formatted!$H63, F_Inputs!$A$2:$A$162&amp;F_Inputs!$B$2:$B$162, 0), MATCH(F_Inputs_Formatted!AM$4, F_Inputs!$A$2:$BC$2, 0)),$O63),"-")</f>
        <v>93</v>
      </c>
    </row>
    <row r="64" spans="1:39" s="5" customFormat="1" ht="15">
      <c r="B64" s="19" t="s">
        <v>119</v>
      </c>
      <c r="C64" s="19" t="str">
        <f>_xlfn.XLOOKUP($B64,FD_Lists!$B$4:$B$25,FD_Lists!C$4:C$25)</f>
        <v>Wessex Water</v>
      </c>
      <c r="D64" s="19" t="str">
        <f>_xlfn.XLOOKUP($B64,FD_Lists!$B$4:$B$25,FD_Lists!D$4:D$25)</f>
        <v>England</v>
      </c>
      <c r="E64" s="19" t="str">
        <f>_xlfn.XLOOKUP($B64,FD_Lists!$B$4:$B$25,FD_Lists!E$4:E$25)</f>
        <v>Company</v>
      </c>
      <c r="F64" s="19" t="str">
        <f>_xlfn.XLOOKUP($B64,FD_Lists!$B$4:$B$25,FD_Lists!F$4:F$25)</f>
        <v>WaSC</v>
      </c>
      <c r="G64" s="56" t="s">
        <v>127</v>
      </c>
      <c r="H64" s="6" t="s">
        <v>93</v>
      </c>
      <c r="I64" s="55" t="str">
        <f t="shared" si="1"/>
        <v>WSXOUT5_05_F_PR24</v>
      </c>
      <c r="J64" s="55" t="s">
        <v>137</v>
      </c>
      <c r="K64" s="55" t="s">
        <v>138</v>
      </c>
      <c r="L64" s="55" t="s">
        <v>139</v>
      </c>
      <c r="M64" s="18" t="s">
        <v>151</v>
      </c>
      <c r="N64" s="55" t="s">
        <v>150</v>
      </c>
      <c r="O64" s="55">
        <v>0</v>
      </c>
      <c r="P64" s="57" cm="1">
        <f t="array" ref="P64">IFERROR(ROUND(INDEX(F_Inputs!$A$2:$BC$162, MATCH(F_Inputs_Formatted!$B64&amp;F_Inputs_Formatted!$H64, F_Inputs!$A$2:$A$162&amp;F_Inputs!$B$2:$B$162, 0), MATCH(F_Inputs_Formatted!P$4, F_Inputs!$A$2:$BC$2, 0)),$O64),"-")</f>
        <v>56</v>
      </c>
      <c r="Q64" s="57" cm="1">
        <f t="array" ref="Q64">IFERROR(ROUND(INDEX(F_Inputs!$A$2:$BC$162, MATCH(F_Inputs_Formatted!$B64&amp;F_Inputs_Formatted!$H64, F_Inputs!$A$2:$A$162&amp;F_Inputs!$B$2:$B$162, 0), MATCH(F_Inputs_Formatted!Q$4, F_Inputs!$A$2:$BC$2, 0)),$O64),"-")</f>
        <v>61</v>
      </c>
      <c r="R64" s="57" cm="1">
        <f t="array" ref="R64">IFERROR(ROUND(INDEX(F_Inputs!$A$2:$BC$162, MATCH(F_Inputs_Formatted!$B64&amp;F_Inputs_Formatted!$H64, F_Inputs!$A$2:$A$162&amp;F_Inputs!$B$2:$B$162, 0), MATCH(F_Inputs_Formatted!R$4, F_Inputs!$A$2:$BC$2, 0)),$O64),"-")</f>
        <v>77</v>
      </c>
      <c r="S64" s="57" cm="1">
        <f t="array" ref="S64">IFERROR(ROUND(INDEX(F_Inputs!$A$2:$BC$162, MATCH(F_Inputs_Formatted!$B64&amp;F_Inputs_Formatted!$H64, F_Inputs!$A$2:$A$162&amp;F_Inputs!$B$2:$B$162, 0), MATCH(F_Inputs_Formatted!S$4, F_Inputs!$A$2:$BC$2, 0)),$O64),"-")</f>
        <v>73</v>
      </c>
      <c r="T64" s="57" cm="1">
        <f t="array" ref="T64">IFERROR(ROUND(INDEX(F_Inputs!$A$2:$BC$162, MATCH(F_Inputs_Formatted!$B64&amp;F_Inputs_Formatted!$H64, F_Inputs!$A$2:$A$162&amp;F_Inputs!$B$2:$B$162, 0), MATCH(F_Inputs_Formatted!T$4, F_Inputs!$A$2:$BC$2, 0)),$O64),"-")</f>
        <v>80</v>
      </c>
      <c r="U64" s="57" cm="1">
        <f t="array" ref="U64">IFERROR(ROUND(INDEX(F_Inputs!$A$2:$BC$162, MATCH(F_Inputs_Formatted!$B64&amp;F_Inputs_Formatted!$H64, F_Inputs!$A$2:$A$162&amp;F_Inputs!$B$2:$B$162, 0), MATCH(F_Inputs_Formatted!U$4, F_Inputs!$A$2:$BC$2, 0)),$O64),"-")</f>
        <v>73</v>
      </c>
      <c r="V64" s="57" cm="1">
        <f t="array" ref="V64">IFERROR(ROUND(INDEX(F_Inputs!$A$2:$BC$162, MATCH(F_Inputs_Formatted!$B64&amp;F_Inputs_Formatted!$H64, F_Inputs!$A$2:$A$162&amp;F_Inputs!$B$2:$B$162, 0), MATCH(F_Inputs_Formatted!V$4, F_Inputs!$A$2:$BC$2, 0)),$O64),"-")</f>
        <v>77</v>
      </c>
      <c r="W64" s="57" cm="1">
        <f t="array" ref="W64">IFERROR(ROUND(INDEX(F_Inputs!$A$2:$BC$162, MATCH(F_Inputs_Formatted!$B64&amp;F_Inputs_Formatted!$H64, F_Inputs!$A$2:$A$162&amp;F_Inputs!$B$2:$B$162, 0), MATCH(F_Inputs_Formatted!W$4, F_Inputs!$A$2:$BC$2, 0)),$O64),"-")</f>
        <v>78</v>
      </c>
      <c r="X64" s="57" cm="1">
        <f t="array" ref="X64">IFERROR(ROUND(INDEX(F_Inputs!$A$2:$BC$162, MATCH(F_Inputs_Formatted!$B64&amp;F_Inputs_Formatted!$H64, F_Inputs!$A$2:$A$162&amp;F_Inputs!$B$2:$B$162, 0), MATCH(F_Inputs_Formatted!X$4, F_Inputs!$A$2:$BC$2, 0)),$O64),"-")</f>
        <v>75</v>
      </c>
      <c r="Y64" s="57" cm="1">
        <f t="array" ref="Y64">IFERROR(ROUND(INDEX(F_Inputs!$A$2:$BC$162, MATCH(F_Inputs_Formatted!$B64&amp;F_Inputs_Formatted!$H64, F_Inputs!$A$2:$A$162&amp;F_Inputs!$B$2:$B$162, 0), MATCH(F_Inputs_Formatted!Y$4, F_Inputs!$A$2:$BC$2, 0)),$O64),"-")</f>
        <v>83</v>
      </c>
      <c r="Z64" s="57" cm="1">
        <f t="array" ref="Z64">IFERROR(ROUND(INDEX(F_Inputs!$A$2:$BC$162, MATCH(F_Inputs_Formatted!$B64&amp;F_Inputs_Formatted!$H64, F_Inputs!$A$2:$A$162&amp;F_Inputs!$B$2:$B$162, 0), MATCH(F_Inputs_Formatted!Z$4, F_Inputs!$A$2:$BC$2, 0)),$O64),"-")</f>
        <v>67</v>
      </c>
      <c r="AA64" s="57" cm="1">
        <f t="array" ref="AA64">IFERROR(ROUND(INDEX(F_Inputs!$A$2:$BC$162, MATCH(F_Inputs_Formatted!$B64&amp;F_Inputs_Formatted!$H64, F_Inputs!$A$2:$A$162&amp;F_Inputs!$B$2:$B$162, 0), MATCH(F_Inputs_Formatted!AA$4, F_Inputs!$A$2:$BC$2, 0)),$O64),"-")</f>
        <v>105</v>
      </c>
      <c r="AB64" s="57" cm="1">
        <f t="array" ref="AB64">IFERROR(ROUND(INDEX(F_Inputs!$A$2:$BC$162, MATCH(F_Inputs_Formatted!$B64&amp;F_Inputs_Formatted!$H64, F_Inputs!$A$2:$A$162&amp;F_Inputs!$B$2:$B$162, 0), MATCH(F_Inputs_Formatted!AB$4, F_Inputs!$A$2:$BC$2, 0)),$O64),"-")</f>
        <v>125</v>
      </c>
      <c r="AC64" s="57" cm="1">
        <f t="array" ref="AC64">IFERROR(ROUND(INDEX(F_Inputs!$A$2:$BC$162, MATCH(F_Inputs_Formatted!$B64&amp;F_Inputs_Formatted!$H64, F_Inputs!$A$2:$A$162&amp;F_Inputs!$B$2:$B$162, 0), MATCH(F_Inputs_Formatted!AC$4, F_Inputs!$A$2:$BC$2, 0)),$O64),"-")</f>
        <v>122</v>
      </c>
      <c r="AD64" s="57" cm="1">
        <f t="array" ref="AD64">IFERROR(ROUND(INDEX(F_Inputs!$A$2:$BC$162, MATCH(F_Inputs_Formatted!$B64&amp;F_Inputs_Formatted!$H64, F_Inputs!$A$2:$A$162&amp;F_Inputs!$B$2:$B$162, 0), MATCH(F_Inputs_Formatted!AD$4, F_Inputs!$A$2:$BC$2, 0)),$O64),"-")</f>
        <v>109</v>
      </c>
      <c r="AE64" s="57" cm="1">
        <f t="array" ref="AE64">IFERROR(ROUND(INDEX(F_Inputs!$A$2:$BC$162, MATCH(F_Inputs_Formatted!$B64&amp;F_Inputs_Formatted!$H64, F_Inputs!$A$2:$A$162&amp;F_Inputs!$B$2:$B$162, 0), MATCH(F_Inputs_Formatted!AE$4, F_Inputs!$A$2:$BC$2, 0)),$O64),"-")</f>
        <v>94</v>
      </c>
      <c r="AF64" s="57" cm="1">
        <f t="array" ref="AF64">IFERROR(ROUND(INDEX(F_Inputs!$A$2:$BC$162, MATCH(F_Inputs_Formatted!$B64&amp;F_Inputs_Formatted!$H64, F_Inputs!$A$2:$A$162&amp;F_Inputs!$B$2:$B$162, 0), MATCH(F_Inputs_Formatted!AF$4, F_Inputs!$A$2:$BC$2, 0)),$O64),"-")</f>
        <v>79</v>
      </c>
      <c r="AG64" s="57" cm="1">
        <f t="array" ref="AG64">IFERROR(ROUND(INDEX(F_Inputs!$A$2:$BC$162, MATCH(F_Inputs_Formatted!$B64&amp;F_Inputs_Formatted!$H64, F_Inputs!$A$2:$A$162&amp;F_Inputs!$B$2:$B$162, 0), MATCH(F_Inputs_Formatted!AG$4, F_Inputs!$A$2:$BC$2, 0)),$O64),"-")</f>
        <v>63</v>
      </c>
      <c r="AH64" s="57" cm="1">
        <f t="array" ref="AH64">IFERROR(ROUND(INDEX(F_Inputs!$A$2:$BC$162, MATCH(F_Inputs_Formatted!$B64&amp;F_Inputs_Formatted!$H64, F_Inputs!$A$2:$A$162&amp;F_Inputs!$B$2:$B$162, 0), MATCH(F_Inputs_Formatted!AH$4, F_Inputs!$A$2:$BC$2, 0)),$O64),"-")</f>
        <v>48</v>
      </c>
      <c r="AI64" s="57" cm="1">
        <f t="array" ref="AI64">IFERROR(ROUND(INDEX(F_Inputs!$A$2:$BC$162, MATCH(F_Inputs_Formatted!$B64&amp;F_Inputs_Formatted!$H64, F_Inputs!$A$2:$A$162&amp;F_Inputs!$B$2:$B$162, 0), MATCH(F_Inputs_Formatted!AI$4, F_Inputs!$A$2:$BC$2, 0)),$O64),"-")</f>
        <v>48</v>
      </c>
      <c r="AJ64" s="57" cm="1">
        <f t="array" ref="AJ64">IFERROR(ROUND(INDEX(F_Inputs!$A$2:$BC$162, MATCH(F_Inputs_Formatted!$B64&amp;F_Inputs_Formatted!$H64, F_Inputs!$A$2:$A$162&amp;F_Inputs!$B$2:$B$162, 0), MATCH(F_Inputs_Formatted!AJ$4, F_Inputs!$A$2:$BC$2, 0)),$O64),"-")</f>
        <v>48</v>
      </c>
      <c r="AK64" s="57" cm="1">
        <f t="array" ref="AK64">IFERROR(ROUND(INDEX(F_Inputs!$A$2:$BC$162, MATCH(F_Inputs_Formatted!$B64&amp;F_Inputs_Formatted!$H64, F_Inputs!$A$2:$A$162&amp;F_Inputs!$B$2:$B$162, 0), MATCH(F_Inputs_Formatted!AK$4, F_Inputs!$A$2:$BC$2, 0)),$O64),"-")</f>
        <v>48</v>
      </c>
      <c r="AL64" s="57" cm="1">
        <f t="array" ref="AL64">IFERROR(ROUND(INDEX(F_Inputs!$A$2:$BC$162, MATCH(F_Inputs_Formatted!$B64&amp;F_Inputs_Formatted!$H64, F_Inputs!$A$2:$A$162&amp;F_Inputs!$B$2:$B$162, 0), MATCH(F_Inputs_Formatted!AL$4, F_Inputs!$A$2:$BC$2, 0)),$O64),"-")</f>
        <v>48</v>
      </c>
      <c r="AM64" s="57" cm="1">
        <f t="array" ref="AM64">IFERROR(ROUND(INDEX(F_Inputs!$A$2:$BC$162, MATCH(F_Inputs_Formatted!$B64&amp;F_Inputs_Formatted!$H64, F_Inputs!$A$2:$A$162&amp;F_Inputs!$B$2:$B$162, 0), MATCH(F_Inputs_Formatted!AM$4, F_Inputs!$A$2:$BC$2, 0)),$O64),"-")</f>
        <v>48</v>
      </c>
    </row>
    <row r="65" spans="2:39" s="5" customFormat="1" ht="15">
      <c r="B65" s="19" t="s">
        <v>120</v>
      </c>
      <c r="C65" s="19" t="str">
        <f>_xlfn.XLOOKUP($B65,FD_Lists!$B$4:$B$25,FD_Lists!C$4:C$25)</f>
        <v>Yorkshire Water</v>
      </c>
      <c r="D65" s="19" t="str">
        <f>_xlfn.XLOOKUP($B65,FD_Lists!$B$4:$B$25,FD_Lists!D$4:D$25)</f>
        <v>England</v>
      </c>
      <c r="E65" s="19" t="str">
        <f>_xlfn.XLOOKUP($B65,FD_Lists!$B$4:$B$25,FD_Lists!E$4:E$25)</f>
        <v>Company</v>
      </c>
      <c r="F65" s="19" t="str">
        <f>_xlfn.XLOOKUP($B65,FD_Lists!$B$4:$B$25,FD_Lists!F$4:F$25)</f>
        <v>WaSC</v>
      </c>
      <c r="G65" s="56" t="s">
        <v>127</v>
      </c>
      <c r="H65" s="6" t="s">
        <v>93</v>
      </c>
      <c r="I65" s="55" t="str">
        <f t="shared" si="1"/>
        <v>YKYOUT5_05_F_PR24</v>
      </c>
      <c r="J65" s="55" t="s">
        <v>137</v>
      </c>
      <c r="K65" s="55" t="s">
        <v>138</v>
      </c>
      <c r="L65" s="55" t="s">
        <v>139</v>
      </c>
      <c r="M65" s="18" t="s">
        <v>151</v>
      </c>
      <c r="N65" s="55" t="s">
        <v>150</v>
      </c>
      <c r="O65" s="55">
        <v>0</v>
      </c>
      <c r="P65" s="57" cm="1">
        <f t="array" ref="P65">IFERROR(ROUND(INDEX(F_Inputs!$A$2:$BC$162, MATCH(F_Inputs_Formatted!$B65&amp;F_Inputs_Formatted!$H65, F_Inputs!$A$2:$A$162&amp;F_Inputs!$B$2:$B$162, 0), MATCH(F_Inputs_Formatted!P$4, F_Inputs!$A$2:$BC$2, 0)),$O65),"-")</f>
        <v>276</v>
      </c>
      <c r="Q65" s="57" cm="1">
        <f t="array" ref="Q65">IFERROR(ROUND(INDEX(F_Inputs!$A$2:$BC$162, MATCH(F_Inputs_Formatted!$B65&amp;F_Inputs_Formatted!$H65, F_Inputs!$A$2:$A$162&amp;F_Inputs!$B$2:$B$162, 0), MATCH(F_Inputs_Formatted!Q$4, F_Inputs!$A$2:$BC$2, 0)),$O65),"-")</f>
        <v>248</v>
      </c>
      <c r="R65" s="57" cm="1">
        <f t="array" ref="R65">IFERROR(ROUND(INDEX(F_Inputs!$A$2:$BC$162, MATCH(F_Inputs_Formatted!$B65&amp;F_Inputs_Formatted!$H65, F_Inputs!$A$2:$A$162&amp;F_Inputs!$B$2:$B$162, 0), MATCH(F_Inputs_Formatted!R$4, F_Inputs!$A$2:$BC$2, 0)),$O65),"-")</f>
        <v>229</v>
      </c>
      <c r="S65" s="57" cm="1">
        <f t="array" ref="S65">IFERROR(ROUND(INDEX(F_Inputs!$A$2:$BC$162, MATCH(F_Inputs_Formatted!$B65&amp;F_Inputs_Formatted!$H65, F_Inputs!$A$2:$A$162&amp;F_Inputs!$B$2:$B$162, 0), MATCH(F_Inputs_Formatted!S$4, F_Inputs!$A$2:$BC$2, 0)),$O65),"-")</f>
        <v>176</v>
      </c>
      <c r="T65" s="57" cm="1">
        <f t="array" ref="T65">IFERROR(ROUND(INDEX(F_Inputs!$A$2:$BC$162, MATCH(F_Inputs_Formatted!$B65&amp;F_Inputs_Formatted!$H65, F_Inputs!$A$2:$A$162&amp;F_Inputs!$B$2:$B$162, 0), MATCH(F_Inputs_Formatted!T$4, F_Inputs!$A$2:$BC$2, 0)),$O65),"-")</f>
        <v>214</v>
      </c>
      <c r="U65" s="57" cm="1">
        <f t="array" ref="U65">IFERROR(ROUND(INDEX(F_Inputs!$A$2:$BC$162, MATCH(F_Inputs_Formatted!$B65&amp;F_Inputs_Formatted!$H65, F_Inputs!$A$2:$A$162&amp;F_Inputs!$B$2:$B$162, 0), MATCH(F_Inputs_Formatted!U$4, F_Inputs!$A$2:$BC$2, 0)),$O65),"-")</f>
        <v>234</v>
      </c>
      <c r="V65" s="57" cm="1">
        <f t="array" ref="V65">IFERROR(ROUND(INDEX(F_Inputs!$A$2:$BC$162, MATCH(F_Inputs_Formatted!$B65&amp;F_Inputs_Formatted!$H65, F_Inputs!$A$2:$A$162&amp;F_Inputs!$B$2:$B$162, 0), MATCH(F_Inputs_Formatted!V$4, F_Inputs!$A$2:$BC$2, 0)),$O65),"-")</f>
        <v>221</v>
      </c>
      <c r="W65" s="57" cm="1">
        <f t="array" ref="W65">IFERROR(ROUND(INDEX(F_Inputs!$A$2:$BC$162, MATCH(F_Inputs_Formatted!$B65&amp;F_Inputs_Formatted!$H65, F_Inputs!$A$2:$A$162&amp;F_Inputs!$B$2:$B$162, 0), MATCH(F_Inputs_Formatted!W$4, F_Inputs!$A$2:$BC$2, 0)),$O65),"-")</f>
        <v>218</v>
      </c>
      <c r="X65" s="57" cm="1">
        <f t="array" ref="X65">IFERROR(ROUND(INDEX(F_Inputs!$A$2:$BC$162, MATCH(F_Inputs_Formatted!$B65&amp;F_Inputs_Formatted!$H65, F_Inputs!$A$2:$A$162&amp;F_Inputs!$B$2:$B$162, 0), MATCH(F_Inputs_Formatted!X$4, F_Inputs!$A$2:$BC$2, 0)),$O65),"-")</f>
        <v>174</v>
      </c>
      <c r="Y65" s="57" cm="1">
        <f t="array" ref="Y65">IFERROR(ROUND(INDEX(F_Inputs!$A$2:$BC$162, MATCH(F_Inputs_Formatted!$B65&amp;F_Inputs_Formatted!$H65, F_Inputs!$A$2:$A$162&amp;F_Inputs!$B$2:$B$162, 0), MATCH(F_Inputs_Formatted!Y$4, F_Inputs!$A$2:$BC$2, 0)),$O65),"-")</f>
        <v>122</v>
      </c>
      <c r="Z65" s="57" cm="1">
        <f t="array" ref="Z65">IFERROR(ROUND(INDEX(F_Inputs!$A$2:$BC$162, MATCH(F_Inputs_Formatted!$B65&amp;F_Inputs_Formatted!$H65, F_Inputs!$A$2:$A$162&amp;F_Inputs!$B$2:$B$162, 0), MATCH(F_Inputs_Formatted!Z$4, F_Inputs!$A$2:$BC$2, 0)),$O65),"-")</f>
        <v>138</v>
      </c>
      <c r="AA65" s="57" cm="1">
        <f t="array" ref="AA65">IFERROR(ROUND(INDEX(F_Inputs!$A$2:$BC$162, MATCH(F_Inputs_Formatted!$B65&amp;F_Inputs_Formatted!$H65, F_Inputs!$A$2:$A$162&amp;F_Inputs!$B$2:$B$162, 0), MATCH(F_Inputs_Formatted!AA$4, F_Inputs!$A$2:$BC$2, 0)),$O65),"-")</f>
        <v>114</v>
      </c>
      <c r="AB65" s="57" cm="1">
        <f t="array" ref="AB65">IFERROR(ROUND(INDEX(F_Inputs!$A$2:$BC$162, MATCH(F_Inputs_Formatted!$B65&amp;F_Inputs_Formatted!$H65, F_Inputs!$A$2:$A$162&amp;F_Inputs!$B$2:$B$162, 0), MATCH(F_Inputs_Formatted!AB$4, F_Inputs!$A$2:$BC$2, 0)),$O65),"-")</f>
        <v>132</v>
      </c>
      <c r="AC65" s="57" cm="1">
        <f t="array" ref="AC65">IFERROR(ROUND(INDEX(F_Inputs!$A$2:$BC$162, MATCH(F_Inputs_Formatted!$B65&amp;F_Inputs_Formatted!$H65, F_Inputs!$A$2:$A$162&amp;F_Inputs!$B$2:$B$162, 0), MATCH(F_Inputs_Formatted!AC$4, F_Inputs!$A$2:$BC$2, 0)),$O65),"-")</f>
        <v>160</v>
      </c>
      <c r="AD65" s="57" cm="1">
        <f t="array" ref="AD65">IFERROR(ROUND(INDEX(F_Inputs!$A$2:$BC$162, MATCH(F_Inputs_Formatted!$B65&amp;F_Inputs_Formatted!$H65, F_Inputs!$A$2:$A$162&amp;F_Inputs!$B$2:$B$162, 0), MATCH(F_Inputs_Formatted!AD$4, F_Inputs!$A$2:$BC$2, 0)),$O65),"-")</f>
        <v>119</v>
      </c>
      <c r="AE65" s="57" cm="1">
        <f t="array" ref="AE65">IFERROR(ROUND(INDEX(F_Inputs!$A$2:$BC$162, MATCH(F_Inputs_Formatted!$B65&amp;F_Inputs_Formatted!$H65, F_Inputs!$A$2:$A$162&amp;F_Inputs!$B$2:$B$162, 0), MATCH(F_Inputs_Formatted!AE$4, F_Inputs!$A$2:$BC$2, 0)),$O65),"-")</f>
        <v>107</v>
      </c>
      <c r="AF65" s="57" cm="1">
        <f t="array" ref="AF65">IFERROR(ROUND(INDEX(F_Inputs!$A$2:$BC$162, MATCH(F_Inputs_Formatted!$B65&amp;F_Inputs_Formatted!$H65, F_Inputs!$A$2:$A$162&amp;F_Inputs!$B$2:$B$162, 0), MATCH(F_Inputs_Formatted!AF$4, F_Inputs!$A$2:$BC$2, 0)),$O65),"-")</f>
        <v>97</v>
      </c>
      <c r="AG65" s="57" cm="1">
        <f t="array" ref="AG65">IFERROR(ROUND(INDEX(F_Inputs!$A$2:$BC$162, MATCH(F_Inputs_Formatted!$B65&amp;F_Inputs_Formatted!$H65, F_Inputs!$A$2:$A$162&amp;F_Inputs!$B$2:$B$162, 0), MATCH(F_Inputs_Formatted!AG$4, F_Inputs!$A$2:$BC$2, 0)),$O65),"-")</f>
        <v>83</v>
      </c>
      <c r="AH65" s="57" cm="1">
        <f t="array" ref="AH65">IFERROR(ROUND(INDEX(F_Inputs!$A$2:$BC$162, MATCH(F_Inputs_Formatted!$B65&amp;F_Inputs_Formatted!$H65, F_Inputs!$A$2:$A$162&amp;F_Inputs!$B$2:$B$162, 0), MATCH(F_Inputs_Formatted!AH$4, F_Inputs!$A$2:$BC$2, 0)),$O65),"-")</f>
        <v>71</v>
      </c>
      <c r="AI65" s="57" cm="1">
        <f t="array" ref="AI65">IFERROR(ROUND(INDEX(F_Inputs!$A$2:$BC$162, MATCH(F_Inputs_Formatted!$B65&amp;F_Inputs_Formatted!$H65, F_Inputs!$A$2:$A$162&amp;F_Inputs!$B$2:$B$162, 0), MATCH(F_Inputs_Formatted!AI$4, F_Inputs!$A$2:$BC$2, 0)),$O65),"-")</f>
        <v>64</v>
      </c>
      <c r="AJ65" s="57" cm="1">
        <f t="array" ref="AJ65">IFERROR(ROUND(INDEX(F_Inputs!$A$2:$BC$162, MATCH(F_Inputs_Formatted!$B65&amp;F_Inputs_Formatted!$H65, F_Inputs!$A$2:$A$162&amp;F_Inputs!$B$2:$B$162, 0), MATCH(F_Inputs_Formatted!AJ$4, F_Inputs!$A$2:$BC$2, 0)),$O65),"-")</f>
        <v>59</v>
      </c>
      <c r="AK65" s="57" cm="1">
        <f t="array" ref="AK65">IFERROR(ROUND(INDEX(F_Inputs!$A$2:$BC$162, MATCH(F_Inputs_Formatted!$B65&amp;F_Inputs_Formatted!$H65, F_Inputs!$A$2:$A$162&amp;F_Inputs!$B$2:$B$162, 0), MATCH(F_Inputs_Formatted!AK$4, F_Inputs!$A$2:$BC$2, 0)),$O65),"-")</f>
        <v>54</v>
      </c>
      <c r="AL65" s="57" cm="1">
        <f t="array" ref="AL65">IFERROR(ROUND(INDEX(F_Inputs!$A$2:$BC$162, MATCH(F_Inputs_Formatted!$B65&amp;F_Inputs_Formatted!$H65, F_Inputs!$A$2:$A$162&amp;F_Inputs!$B$2:$B$162, 0), MATCH(F_Inputs_Formatted!AL$4, F_Inputs!$A$2:$BC$2, 0)),$O65),"-")</f>
        <v>49</v>
      </c>
      <c r="AM65" s="57" cm="1">
        <f t="array" ref="AM65">IFERROR(ROUND(INDEX(F_Inputs!$A$2:$BC$162, MATCH(F_Inputs_Formatted!$B65&amp;F_Inputs_Formatted!$H65, F_Inputs!$A$2:$A$162&amp;F_Inputs!$B$2:$B$162, 0), MATCH(F_Inputs_Formatted!AM$4, F_Inputs!$A$2:$BC$2, 0)),$O65),"-")</f>
        <v>44</v>
      </c>
    </row>
    <row r="66" spans="2:39" s="5" customFormat="1" ht="15">
      <c r="B66" s="19" t="s">
        <v>142</v>
      </c>
      <c r="C66" s="19" t="str">
        <f>_xlfn.XLOOKUP($B66,FD_Lists!$B$4:$B$25,FD_Lists!C$4:C$25)</f>
        <v>Affinity Water</v>
      </c>
      <c r="D66" s="19" t="str">
        <f>_xlfn.XLOOKUP($B66,FD_Lists!$B$4:$B$25,FD_Lists!D$4:D$25)</f>
        <v>England</v>
      </c>
      <c r="E66" s="19" t="str">
        <f>_xlfn.XLOOKUP($B66,FD_Lists!$B$4:$B$25,FD_Lists!E$4:E$25)</f>
        <v>Company</v>
      </c>
      <c r="F66" s="19" t="str">
        <f>_xlfn.XLOOKUP($B66,FD_Lists!$B$4:$B$25,FD_Lists!F$4:F$25)</f>
        <v>WoC</v>
      </c>
      <c r="G66" s="56" t="s">
        <v>127</v>
      </c>
      <c r="H66" s="6" t="s">
        <v>93</v>
      </c>
      <c r="I66" s="55" t="str">
        <f t="shared" si="1"/>
        <v>AFWOUT5_05_F_PR24</v>
      </c>
      <c r="J66" s="55" t="s">
        <v>137</v>
      </c>
      <c r="K66" s="55" t="s">
        <v>138</v>
      </c>
      <c r="L66" s="55" t="s">
        <v>139</v>
      </c>
      <c r="M66" s="18" t="s">
        <v>151</v>
      </c>
      <c r="N66" s="55" t="s">
        <v>150</v>
      </c>
      <c r="O66" s="55">
        <v>0</v>
      </c>
      <c r="P66" s="57" t="str" cm="1">
        <f t="array" ref="P66">IFERROR(ROUND(INDEX(F_Inputs!$A$2:$BC$162, MATCH(F_Inputs_Formatted!$B66&amp;F_Inputs_Formatted!$H66, F_Inputs!$A$2:$A$162&amp;F_Inputs!$B$2:$B$162, 0), MATCH(F_Inputs_Formatted!P$4, F_Inputs!$A$2:$BC$2, 0)),$O66),"-")</f>
        <v>-</v>
      </c>
      <c r="Q66" s="57" t="str" cm="1">
        <f t="array" ref="Q66">IFERROR(ROUND(INDEX(F_Inputs!$A$2:$BC$162, MATCH(F_Inputs_Formatted!$B66&amp;F_Inputs_Formatted!$H66, F_Inputs!$A$2:$A$162&amp;F_Inputs!$B$2:$B$162, 0), MATCH(F_Inputs_Formatted!Q$4, F_Inputs!$A$2:$BC$2, 0)),$O66),"-")</f>
        <v>-</v>
      </c>
      <c r="R66" s="57" t="str" cm="1">
        <f t="array" ref="R66">IFERROR(ROUND(INDEX(F_Inputs!$A$2:$BC$162, MATCH(F_Inputs_Formatted!$B66&amp;F_Inputs_Formatted!$H66, F_Inputs!$A$2:$A$162&amp;F_Inputs!$B$2:$B$162, 0), MATCH(F_Inputs_Formatted!R$4, F_Inputs!$A$2:$BC$2, 0)),$O66),"-")</f>
        <v>-</v>
      </c>
      <c r="S66" s="57" t="str" cm="1">
        <f t="array" ref="S66">IFERROR(ROUND(INDEX(F_Inputs!$A$2:$BC$162, MATCH(F_Inputs_Formatted!$B66&amp;F_Inputs_Formatted!$H66, F_Inputs!$A$2:$A$162&amp;F_Inputs!$B$2:$B$162, 0), MATCH(F_Inputs_Formatted!S$4, F_Inputs!$A$2:$BC$2, 0)),$O66),"-")</f>
        <v>-</v>
      </c>
      <c r="T66" s="57" t="str" cm="1">
        <f t="array" ref="T66">IFERROR(ROUND(INDEX(F_Inputs!$A$2:$BC$162, MATCH(F_Inputs_Formatted!$B66&amp;F_Inputs_Formatted!$H66, F_Inputs!$A$2:$A$162&amp;F_Inputs!$B$2:$B$162, 0), MATCH(F_Inputs_Formatted!T$4, F_Inputs!$A$2:$BC$2, 0)),$O66),"-")</f>
        <v>-</v>
      </c>
      <c r="U66" s="57" t="str" cm="1">
        <f t="array" ref="U66">IFERROR(ROUND(INDEX(F_Inputs!$A$2:$BC$162, MATCH(F_Inputs_Formatted!$B66&amp;F_Inputs_Formatted!$H66, F_Inputs!$A$2:$A$162&amp;F_Inputs!$B$2:$B$162, 0), MATCH(F_Inputs_Formatted!U$4, F_Inputs!$A$2:$BC$2, 0)),$O66),"-")</f>
        <v>-</v>
      </c>
      <c r="V66" s="57" t="str" cm="1">
        <f t="array" ref="V66">IFERROR(ROUND(INDEX(F_Inputs!$A$2:$BC$162, MATCH(F_Inputs_Formatted!$B66&amp;F_Inputs_Formatted!$H66, F_Inputs!$A$2:$A$162&amp;F_Inputs!$B$2:$B$162, 0), MATCH(F_Inputs_Formatted!V$4, F_Inputs!$A$2:$BC$2, 0)),$O66),"-")</f>
        <v>-</v>
      </c>
      <c r="W66" s="57" t="str" cm="1">
        <f t="array" ref="W66">IFERROR(ROUND(INDEX(F_Inputs!$A$2:$BC$162, MATCH(F_Inputs_Formatted!$B66&amp;F_Inputs_Formatted!$H66, F_Inputs!$A$2:$A$162&amp;F_Inputs!$B$2:$B$162, 0), MATCH(F_Inputs_Formatted!W$4, F_Inputs!$A$2:$BC$2, 0)),$O66),"-")</f>
        <v>-</v>
      </c>
      <c r="X66" s="57" t="str" cm="1">
        <f t="array" ref="X66">IFERROR(ROUND(INDEX(F_Inputs!$A$2:$BC$162, MATCH(F_Inputs_Formatted!$B66&amp;F_Inputs_Formatted!$H66, F_Inputs!$A$2:$A$162&amp;F_Inputs!$B$2:$B$162, 0), MATCH(F_Inputs_Formatted!X$4, F_Inputs!$A$2:$BC$2, 0)),$O66),"-")</f>
        <v>-</v>
      </c>
      <c r="Y66" s="57" t="str" cm="1">
        <f t="array" ref="Y66">IFERROR(ROUND(INDEX(F_Inputs!$A$2:$BC$162, MATCH(F_Inputs_Formatted!$B66&amp;F_Inputs_Formatted!$H66, F_Inputs!$A$2:$A$162&amp;F_Inputs!$B$2:$B$162, 0), MATCH(F_Inputs_Formatted!Y$4, F_Inputs!$A$2:$BC$2, 0)),$O66),"-")</f>
        <v>-</v>
      </c>
      <c r="Z66" s="57" t="str" cm="1">
        <f t="array" ref="Z66">IFERROR(ROUND(INDEX(F_Inputs!$A$2:$BC$162, MATCH(F_Inputs_Formatted!$B66&amp;F_Inputs_Formatted!$H66, F_Inputs!$A$2:$A$162&amp;F_Inputs!$B$2:$B$162, 0), MATCH(F_Inputs_Formatted!Z$4, F_Inputs!$A$2:$BC$2, 0)),$O66),"-")</f>
        <v>-</v>
      </c>
      <c r="AA66" s="57" t="str" cm="1">
        <f t="array" ref="AA66">IFERROR(ROUND(INDEX(F_Inputs!$A$2:$BC$162, MATCH(F_Inputs_Formatted!$B66&amp;F_Inputs_Formatted!$H66, F_Inputs!$A$2:$A$162&amp;F_Inputs!$B$2:$B$162, 0), MATCH(F_Inputs_Formatted!AA$4, F_Inputs!$A$2:$BC$2, 0)),$O66),"-")</f>
        <v>-</v>
      </c>
      <c r="AB66" s="57" t="str" cm="1">
        <f t="array" ref="AB66">IFERROR(ROUND(INDEX(F_Inputs!$A$2:$BC$162, MATCH(F_Inputs_Formatted!$B66&amp;F_Inputs_Formatted!$H66, F_Inputs!$A$2:$A$162&amp;F_Inputs!$B$2:$B$162, 0), MATCH(F_Inputs_Formatted!AB$4, F_Inputs!$A$2:$BC$2, 0)),$O66),"-")</f>
        <v>-</v>
      </c>
      <c r="AC66" s="57" t="str" cm="1">
        <f t="array" ref="AC66">IFERROR(ROUND(INDEX(F_Inputs!$A$2:$BC$162, MATCH(F_Inputs_Formatted!$B66&amp;F_Inputs_Formatted!$H66, F_Inputs!$A$2:$A$162&amp;F_Inputs!$B$2:$B$162, 0), MATCH(F_Inputs_Formatted!AC$4, F_Inputs!$A$2:$BC$2, 0)),$O66),"-")</f>
        <v>-</v>
      </c>
      <c r="AD66" s="57" t="str" cm="1">
        <f t="array" ref="AD66">IFERROR(ROUND(INDEX(F_Inputs!$A$2:$BC$162, MATCH(F_Inputs_Formatted!$B66&amp;F_Inputs_Formatted!$H66, F_Inputs!$A$2:$A$162&amp;F_Inputs!$B$2:$B$162, 0), MATCH(F_Inputs_Formatted!AD$4, F_Inputs!$A$2:$BC$2, 0)),$O66),"-")</f>
        <v>-</v>
      </c>
      <c r="AE66" s="57" t="str" cm="1">
        <f t="array" ref="AE66">IFERROR(ROUND(INDEX(F_Inputs!$A$2:$BC$162, MATCH(F_Inputs_Formatted!$B66&amp;F_Inputs_Formatted!$H66, F_Inputs!$A$2:$A$162&amp;F_Inputs!$B$2:$B$162, 0), MATCH(F_Inputs_Formatted!AE$4, F_Inputs!$A$2:$BC$2, 0)),$O66),"-")</f>
        <v>-</v>
      </c>
      <c r="AF66" s="57" t="str" cm="1">
        <f t="array" ref="AF66">IFERROR(ROUND(INDEX(F_Inputs!$A$2:$BC$162, MATCH(F_Inputs_Formatted!$B66&amp;F_Inputs_Formatted!$H66, F_Inputs!$A$2:$A$162&amp;F_Inputs!$B$2:$B$162, 0), MATCH(F_Inputs_Formatted!AF$4, F_Inputs!$A$2:$BC$2, 0)),$O66),"-")</f>
        <v>-</v>
      </c>
      <c r="AG66" s="57" t="str" cm="1">
        <f t="array" ref="AG66">IFERROR(ROUND(INDEX(F_Inputs!$A$2:$BC$162, MATCH(F_Inputs_Formatted!$B66&amp;F_Inputs_Formatted!$H66, F_Inputs!$A$2:$A$162&amp;F_Inputs!$B$2:$B$162, 0), MATCH(F_Inputs_Formatted!AG$4, F_Inputs!$A$2:$BC$2, 0)),$O66),"-")</f>
        <v>-</v>
      </c>
      <c r="AH66" s="57" t="str" cm="1">
        <f t="array" ref="AH66">IFERROR(ROUND(INDEX(F_Inputs!$A$2:$BC$162, MATCH(F_Inputs_Formatted!$B66&amp;F_Inputs_Formatted!$H66, F_Inputs!$A$2:$A$162&amp;F_Inputs!$B$2:$B$162, 0), MATCH(F_Inputs_Formatted!AH$4, F_Inputs!$A$2:$BC$2, 0)),$O66),"-")</f>
        <v>-</v>
      </c>
      <c r="AI66" s="57" t="str" cm="1">
        <f t="array" ref="AI66">IFERROR(ROUND(INDEX(F_Inputs!$A$2:$BC$162, MATCH(F_Inputs_Formatted!$B66&amp;F_Inputs_Formatted!$H66, F_Inputs!$A$2:$A$162&amp;F_Inputs!$B$2:$B$162, 0), MATCH(F_Inputs_Formatted!AI$4, F_Inputs!$A$2:$BC$2, 0)),$O66),"-")</f>
        <v>-</v>
      </c>
      <c r="AJ66" s="57" t="str" cm="1">
        <f t="array" ref="AJ66">IFERROR(ROUND(INDEX(F_Inputs!$A$2:$BC$162, MATCH(F_Inputs_Formatted!$B66&amp;F_Inputs_Formatted!$H66, F_Inputs!$A$2:$A$162&amp;F_Inputs!$B$2:$B$162, 0), MATCH(F_Inputs_Formatted!AJ$4, F_Inputs!$A$2:$BC$2, 0)),$O66),"-")</f>
        <v>-</v>
      </c>
      <c r="AK66" s="57" t="str" cm="1">
        <f t="array" ref="AK66">IFERROR(ROUND(INDEX(F_Inputs!$A$2:$BC$162, MATCH(F_Inputs_Formatted!$B66&amp;F_Inputs_Formatted!$H66, F_Inputs!$A$2:$A$162&amp;F_Inputs!$B$2:$B$162, 0), MATCH(F_Inputs_Formatted!AK$4, F_Inputs!$A$2:$BC$2, 0)),$O66),"-")</f>
        <v>-</v>
      </c>
      <c r="AL66" s="57" t="str" cm="1">
        <f t="array" ref="AL66">IFERROR(ROUND(INDEX(F_Inputs!$A$2:$BC$162, MATCH(F_Inputs_Formatted!$B66&amp;F_Inputs_Formatted!$H66, F_Inputs!$A$2:$A$162&amp;F_Inputs!$B$2:$B$162, 0), MATCH(F_Inputs_Formatted!AL$4, F_Inputs!$A$2:$BC$2, 0)),$O66),"-")</f>
        <v>-</v>
      </c>
      <c r="AM66" s="57" t="str" cm="1">
        <f t="array" ref="AM66">IFERROR(ROUND(INDEX(F_Inputs!$A$2:$BC$162, MATCH(F_Inputs_Formatted!$B66&amp;F_Inputs_Formatted!$H66, F_Inputs!$A$2:$A$162&amp;F_Inputs!$B$2:$B$162, 0), MATCH(F_Inputs_Formatted!AM$4, F_Inputs!$A$2:$BC$2, 0)),$O66),"-")</f>
        <v>-</v>
      </c>
    </row>
    <row r="67" spans="2:39" s="5" customFormat="1" ht="15">
      <c r="B67" s="19" t="s">
        <v>143</v>
      </c>
      <c r="C67" s="19" t="str">
        <f>_xlfn.XLOOKUP($B67,FD_Lists!$B$4:$B$25,FD_Lists!C$4:C$25)</f>
        <v>Portsmouth Water</v>
      </c>
      <c r="D67" s="19" t="str">
        <f>_xlfn.XLOOKUP($B67,FD_Lists!$B$4:$B$25,FD_Lists!D$4:D$25)</f>
        <v>England</v>
      </c>
      <c r="E67" s="19" t="str">
        <f>_xlfn.XLOOKUP($B67,FD_Lists!$B$4:$B$25,FD_Lists!E$4:E$25)</f>
        <v>Company</v>
      </c>
      <c r="F67" s="19" t="str">
        <f>_xlfn.XLOOKUP($B67,FD_Lists!$B$4:$B$25,FD_Lists!F$4:F$25)</f>
        <v>WoC</v>
      </c>
      <c r="G67" s="56" t="s">
        <v>127</v>
      </c>
      <c r="H67" s="6" t="s">
        <v>93</v>
      </c>
      <c r="I67" s="55" t="str">
        <f t="shared" si="1"/>
        <v>PRTOUT5_05_F_PR24</v>
      </c>
      <c r="J67" s="55" t="s">
        <v>137</v>
      </c>
      <c r="K67" s="55" t="s">
        <v>138</v>
      </c>
      <c r="L67" s="55" t="s">
        <v>139</v>
      </c>
      <c r="M67" s="18" t="s">
        <v>151</v>
      </c>
      <c r="N67" s="55" t="s">
        <v>150</v>
      </c>
      <c r="O67" s="55">
        <v>0</v>
      </c>
      <c r="P67" s="57" t="str" cm="1">
        <f t="array" ref="P67">IFERROR(ROUND(INDEX(F_Inputs!$A$2:$BC$162, MATCH(F_Inputs_Formatted!$B67&amp;F_Inputs_Formatted!$H67, F_Inputs!$A$2:$A$162&amp;F_Inputs!$B$2:$B$162, 0), MATCH(F_Inputs_Formatted!P$4, F_Inputs!$A$2:$BC$2, 0)),$O67),"-")</f>
        <v>-</v>
      </c>
      <c r="Q67" s="57" t="str" cm="1">
        <f t="array" ref="Q67">IFERROR(ROUND(INDEX(F_Inputs!$A$2:$BC$162, MATCH(F_Inputs_Formatted!$B67&amp;F_Inputs_Formatted!$H67, F_Inputs!$A$2:$A$162&amp;F_Inputs!$B$2:$B$162, 0), MATCH(F_Inputs_Formatted!Q$4, F_Inputs!$A$2:$BC$2, 0)),$O67),"-")</f>
        <v>-</v>
      </c>
      <c r="R67" s="57" t="str" cm="1">
        <f t="array" ref="R67">IFERROR(ROUND(INDEX(F_Inputs!$A$2:$BC$162, MATCH(F_Inputs_Formatted!$B67&amp;F_Inputs_Formatted!$H67, F_Inputs!$A$2:$A$162&amp;F_Inputs!$B$2:$B$162, 0), MATCH(F_Inputs_Formatted!R$4, F_Inputs!$A$2:$BC$2, 0)),$O67),"-")</f>
        <v>-</v>
      </c>
      <c r="S67" s="57" t="str" cm="1">
        <f t="array" ref="S67">IFERROR(ROUND(INDEX(F_Inputs!$A$2:$BC$162, MATCH(F_Inputs_Formatted!$B67&amp;F_Inputs_Formatted!$H67, F_Inputs!$A$2:$A$162&amp;F_Inputs!$B$2:$B$162, 0), MATCH(F_Inputs_Formatted!S$4, F_Inputs!$A$2:$BC$2, 0)),$O67),"-")</f>
        <v>-</v>
      </c>
      <c r="T67" s="57" t="str" cm="1">
        <f t="array" ref="T67">IFERROR(ROUND(INDEX(F_Inputs!$A$2:$BC$162, MATCH(F_Inputs_Formatted!$B67&amp;F_Inputs_Formatted!$H67, F_Inputs!$A$2:$A$162&amp;F_Inputs!$B$2:$B$162, 0), MATCH(F_Inputs_Formatted!T$4, F_Inputs!$A$2:$BC$2, 0)),$O67),"-")</f>
        <v>-</v>
      </c>
      <c r="U67" s="57" t="str" cm="1">
        <f t="array" ref="U67">IFERROR(ROUND(INDEX(F_Inputs!$A$2:$BC$162, MATCH(F_Inputs_Formatted!$B67&amp;F_Inputs_Formatted!$H67, F_Inputs!$A$2:$A$162&amp;F_Inputs!$B$2:$B$162, 0), MATCH(F_Inputs_Formatted!U$4, F_Inputs!$A$2:$BC$2, 0)),$O67),"-")</f>
        <v>-</v>
      </c>
      <c r="V67" s="57" t="str" cm="1">
        <f t="array" ref="V67">IFERROR(ROUND(INDEX(F_Inputs!$A$2:$BC$162, MATCH(F_Inputs_Formatted!$B67&amp;F_Inputs_Formatted!$H67, F_Inputs!$A$2:$A$162&amp;F_Inputs!$B$2:$B$162, 0), MATCH(F_Inputs_Formatted!V$4, F_Inputs!$A$2:$BC$2, 0)),$O67),"-")</f>
        <v>-</v>
      </c>
      <c r="W67" s="57" t="str" cm="1">
        <f t="array" ref="W67">IFERROR(ROUND(INDEX(F_Inputs!$A$2:$BC$162, MATCH(F_Inputs_Formatted!$B67&amp;F_Inputs_Formatted!$H67, F_Inputs!$A$2:$A$162&amp;F_Inputs!$B$2:$B$162, 0), MATCH(F_Inputs_Formatted!W$4, F_Inputs!$A$2:$BC$2, 0)),$O67),"-")</f>
        <v>-</v>
      </c>
      <c r="X67" s="57" t="str" cm="1">
        <f t="array" ref="X67">IFERROR(ROUND(INDEX(F_Inputs!$A$2:$BC$162, MATCH(F_Inputs_Formatted!$B67&amp;F_Inputs_Formatted!$H67, F_Inputs!$A$2:$A$162&amp;F_Inputs!$B$2:$B$162, 0), MATCH(F_Inputs_Formatted!X$4, F_Inputs!$A$2:$BC$2, 0)),$O67),"-")</f>
        <v>-</v>
      </c>
      <c r="Y67" s="57" t="str" cm="1">
        <f t="array" ref="Y67">IFERROR(ROUND(INDEX(F_Inputs!$A$2:$BC$162, MATCH(F_Inputs_Formatted!$B67&amp;F_Inputs_Formatted!$H67, F_Inputs!$A$2:$A$162&amp;F_Inputs!$B$2:$B$162, 0), MATCH(F_Inputs_Formatted!Y$4, F_Inputs!$A$2:$BC$2, 0)),$O67),"-")</f>
        <v>-</v>
      </c>
      <c r="Z67" s="57" t="str" cm="1">
        <f t="array" ref="Z67">IFERROR(ROUND(INDEX(F_Inputs!$A$2:$BC$162, MATCH(F_Inputs_Formatted!$B67&amp;F_Inputs_Formatted!$H67, F_Inputs!$A$2:$A$162&amp;F_Inputs!$B$2:$B$162, 0), MATCH(F_Inputs_Formatted!Z$4, F_Inputs!$A$2:$BC$2, 0)),$O67),"-")</f>
        <v>-</v>
      </c>
      <c r="AA67" s="57" t="str" cm="1">
        <f t="array" ref="AA67">IFERROR(ROUND(INDEX(F_Inputs!$A$2:$BC$162, MATCH(F_Inputs_Formatted!$B67&amp;F_Inputs_Formatted!$H67, F_Inputs!$A$2:$A$162&amp;F_Inputs!$B$2:$B$162, 0), MATCH(F_Inputs_Formatted!AA$4, F_Inputs!$A$2:$BC$2, 0)),$O67),"-")</f>
        <v>-</v>
      </c>
      <c r="AB67" s="57" t="str" cm="1">
        <f t="array" ref="AB67">IFERROR(ROUND(INDEX(F_Inputs!$A$2:$BC$162, MATCH(F_Inputs_Formatted!$B67&amp;F_Inputs_Formatted!$H67, F_Inputs!$A$2:$A$162&amp;F_Inputs!$B$2:$B$162, 0), MATCH(F_Inputs_Formatted!AB$4, F_Inputs!$A$2:$BC$2, 0)),$O67),"-")</f>
        <v>-</v>
      </c>
      <c r="AC67" s="57" t="str" cm="1">
        <f t="array" ref="AC67">IFERROR(ROUND(INDEX(F_Inputs!$A$2:$BC$162, MATCH(F_Inputs_Formatted!$B67&amp;F_Inputs_Formatted!$H67, F_Inputs!$A$2:$A$162&amp;F_Inputs!$B$2:$B$162, 0), MATCH(F_Inputs_Formatted!AC$4, F_Inputs!$A$2:$BC$2, 0)),$O67),"-")</f>
        <v>-</v>
      </c>
      <c r="AD67" s="57" t="str" cm="1">
        <f t="array" ref="AD67">IFERROR(ROUND(INDEX(F_Inputs!$A$2:$BC$162, MATCH(F_Inputs_Formatted!$B67&amp;F_Inputs_Formatted!$H67, F_Inputs!$A$2:$A$162&amp;F_Inputs!$B$2:$B$162, 0), MATCH(F_Inputs_Formatted!AD$4, F_Inputs!$A$2:$BC$2, 0)),$O67),"-")</f>
        <v>-</v>
      </c>
      <c r="AE67" s="57" t="str" cm="1">
        <f t="array" ref="AE67">IFERROR(ROUND(INDEX(F_Inputs!$A$2:$BC$162, MATCH(F_Inputs_Formatted!$B67&amp;F_Inputs_Formatted!$H67, F_Inputs!$A$2:$A$162&amp;F_Inputs!$B$2:$B$162, 0), MATCH(F_Inputs_Formatted!AE$4, F_Inputs!$A$2:$BC$2, 0)),$O67),"-")</f>
        <v>-</v>
      </c>
      <c r="AF67" s="57" t="str" cm="1">
        <f t="array" ref="AF67">IFERROR(ROUND(INDEX(F_Inputs!$A$2:$BC$162, MATCH(F_Inputs_Formatted!$B67&amp;F_Inputs_Formatted!$H67, F_Inputs!$A$2:$A$162&amp;F_Inputs!$B$2:$B$162, 0), MATCH(F_Inputs_Formatted!AF$4, F_Inputs!$A$2:$BC$2, 0)),$O67),"-")</f>
        <v>-</v>
      </c>
      <c r="AG67" s="57" t="str" cm="1">
        <f t="array" ref="AG67">IFERROR(ROUND(INDEX(F_Inputs!$A$2:$BC$162, MATCH(F_Inputs_Formatted!$B67&amp;F_Inputs_Formatted!$H67, F_Inputs!$A$2:$A$162&amp;F_Inputs!$B$2:$B$162, 0), MATCH(F_Inputs_Formatted!AG$4, F_Inputs!$A$2:$BC$2, 0)),$O67),"-")</f>
        <v>-</v>
      </c>
      <c r="AH67" s="57" t="str" cm="1">
        <f t="array" ref="AH67">IFERROR(ROUND(INDEX(F_Inputs!$A$2:$BC$162, MATCH(F_Inputs_Formatted!$B67&amp;F_Inputs_Formatted!$H67, F_Inputs!$A$2:$A$162&amp;F_Inputs!$B$2:$B$162, 0), MATCH(F_Inputs_Formatted!AH$4, F_Inputs!$A$2:$BC$2, 0)),$O67),"-")</f>
        <v>-</v>
      </c>
      <c r="AI67" s="57" t="str" cm="1">
        <f t="array" ref="AI67">IFERROR(ROUND(INDEX(F_Inputs!$A$2:$BC$162, MATCH(F_Inputs_Formatted!$B67&amp;F_Inputs_Formatted!$H67, F_Inputs!$A$2:$A$162&amp;F_Inputs!$B$2:$B$162, 0), MATCH(F_Inputs_Formatted!AI$4, F_Inputs!$A$2:$BC$2, 0)),$O67),"-")</f>
        <v>-</v>
      </c>
      <c r="AJ67" s="57" t="str" cm="1">
        <f t="array" ref="AJ67">IFERROR(ROUND(INDEX(F_Inputs!$A$2:$BC$162, MATCH(F_Inputs_Formatted!$B67&amp;F_Inputs_Formatted!$H67, F_Inputs!$A$2:$A$162&amp;F_Inputs!$B$2:$B$162, 0), MATCH(F_Inputs_Formatted!AJ$4, F_Inputs!$A$2:$BC$2, 0)),$O67),"-")</f>
        <v>-</v>
      </c>
      <c r="AK67" s="57" t="str" cm="1">
        <f t="array" ref="AK67">IFERROR(ROUND(INDEX(F_Inputs!$A$2:$BC$162, MATCH(F_Inputs_Formatted!$B67&amp;F_Inputs_Formatted!$H67, F_Inputs!$A$2:$A$162&amp;F_Inputs!$B$2:$B$162, 0), MATCH(F_Inputs_Formatted!AK$4, F_Inputs!$A$2:$BC$2, 0)),$O67),"-")</f>
        <v>-</v>
      </c>
      <c r="AL67" s="57" t="str" cm="1">
        <f t="array" ref="AL67">IFERROR(ROUND(INDEX(F_Inputs!$A$2:$BC$162, MATCH(F_Inputs_Formatted!$B67&amp;F_Inputs_Formatted!$H67, F_Inputs!$A$2:$A$162&amp;F_Inputs!$B$2:$B$162, 0), MATCH(F_Inputs_Formatted!AL$4, F_Inputs!$A$2:$BC$2, 0)),$O67),"-")</f>
        <v>-</v>
      </c>
      <c r="AM67" s="57" t="str" cm="1">
        <f t="array" ref="AM67">IFERROR(ROUND(INDEX(F_Inputs!$A$2:$BC$162, MATCH(F_Inputs_Formatted!$B67&amp;F_Inputs_Formatted!$H67, F_Inputs!$A$2:$A$162&amp;F_Inputs!$B$2:$B$162, 0), MATCH(F_Inputs_Formatted!AM$4, F_Inputs!$A$2:$BC$2, 0)),$O67),"-")</f>
        <v>-</v>
      </c>
    </row>
    <row r="68" spans="2:39" s="5" customFormat="1" ht="15">
      <c r="B68" s="19" t="s">
        <v>144</v>
      </c>
      <c r="C68" s="19" t="str">
        <f>_xlfn.XLOOKUP($B68,FD_Lists!$B$4:$B$25,FD_Lists!C$4:C$25)</f>
        <v>South East Water</v>
      </c>
      <c r="D68" s="19" t="str">
        <f>_xlfn.XLOOKUP($B68,FD_Lists!$B$4:$B$25,FD_Lists!D$4:D$25)</f>
        <v>England</v>
      </c>
      <c r="E68" s="19" t="str">
        <f>_xlfn.XLOOKUP($B68,FD_Lists!$B$4:$B$25,FD_Lists!E$4:E$25)</f>
        <v>Company</v>
      </c>
      <c r="F68" s="19" t="str">
        <f>_xlfn.XLOOKUP($B68,FD_Lists!$B$4:$B$25,FD_Lists!F$4:F$25)</f>
        <v>WoC</v>
      </c>
      <c r="G68" s="56" t="s">
        <v>127</v>
      </c>
      <c r="H68" s="6" t="s">
        <v>93</v>
      </c>
      <c r="I68" s="55" t="str">
        <f t="shared" si="1"/>
        <v>SEWOUT5_05_F_PR24</v>
      </c>
      <c r="J68" s="55" t="s">
        <v>137</v>
      </c>
      <c r="K68" s="55" t="s">
        <v>138</v>
      </c>
      <c r="L68" s="55" t="s">
        <v>139</v>
      </c>
      <c r="M68" s="18" t="s">
        <v>151</v>
      </c>
      <c r="N68" s="55" t="s">
        <v>150</v>
      </c>
      <c r="O68" s="55">
        <v>0</v>
      </c>
      <c r="P68" s="57" t="str" cm="1">
        <f t="array" ref="P68">IFERROR(ROUND(INDEX(F_Inputs!$A$2:$BC$162, MATCH(F_Inputs_Formatted!$B68&amp;F_Inputs_Formatted!$H68, F_Inputs!$A$2:$A$162&amp;F_Inputs!$B$2:$B$162, 0), MATCH(F_Inputs_Formatted!P$4, F_Inputs!$A$2:$BC$2, 0)),$O68),"-")</f>
        <v>-</v>
      </c>
      <c r="Q68" s="57" t="str" cm="1">
        <f t="array" ref="Q68">IFERROR(ROUND(INDEX(F_Inputs!$A$2:$BC$162, MATCH(F_Inputs_Formatted!$B68&amp;F_Inputs_Formatted!$H68, F_Inputs!$A$2:$A$162&amp;F_Inputs!$B$2:$B$162, 0), MATCH(F_Inputs_Formatted!Q$4, F_Inputs!$A$2:$BC$2, 0)),$O68),"-")</f>
        <v>-</v>
      </c>
      <c r="R68" s="57" t="str" cm="1">
        <f t="array" ref="R68">IFERROR(ROUND(INDEX(F_Inputs!$A$2:$BC$162, MATCH(F_Inputs_Formatted!$B68&amp;F_Inputs_Formatted!$H68, F_Inputs!$A$2:$A$162&amp;F_Inputs!$B$2:$B$162, 0), MATCH(F_Inputs_Formatted!R$4, F_Inputs!$A$2:$BC$2, 0)),$O68),"-")</f>
        <v>-</v>
      </c>
      <c r="S68" s="57" t="str" cm="1">
        <f t="array" ref="S68">IFERROR(ROUND(INDEX(F_Inputs!$A$2:$BC$162, MATCH(F_Inputs_Formatted!$B68&amp;F_Inputs_Formatted!$H68, F_Inputs!$A$2:$A$162&amp;F_Inputs!$B$2:$B$162, 0), MATCH(F_Inputs_Formatted!S$4, F_Inputs!$A$2:$BC$2, 0)),$O68),"-")</f>
        <v>-</v>
      </c>
      <c r="T68" s="57" t="str" cm="1">
        <f t="array" ref="T68">IFERROR(ROUND(INDEX(F_Inputs!$A$2:$BC$162, MATCH(F_Inputs_Formatted!$B68&amp;F_Inputs_Formatted!$H68, F_Inputs!$A$2:$A$162&amp;F_Inputs!$B$2:$B$162, 0), MATCH(F_Inputs_Formatted!T$4, F_Inputs!$A$2:$BC$2, 0)),$O68),"-")</f>
        <v>-</v>
      </c>
      <c r="U68" s="57" t="str" cm="1">
        <f t="array" ref="U68">IFERROR(ROUND(INDEX(F_Inputs!$A$2:$BC$162, MATCH(F_Inputs_Formatted!$B68&amp;F_Inputs_Formatted!$H68, F_Inputs!$A$2:$A$162&amp;F_Inputs!$B$2:$B$162, 0), MATCH(F_Inputs_Formatted!U$4, F_Inputs!$A$2:$BC$2, 0)),$O68),"-")</f>
        <v>-</v>
      </c>
      <c r="V68" s="57" t="str" cm="1">
        <f t="array" ref="V68">IFERROR(ROUND(INDEX(F_Inputs!$A$2:$BC$162, MATCH(F_Inputs_Formatted!$B68&amp;F_Inputs_Formatted!$H68, F_Inputs!$A$2:$A$162&amp;F_Inputs!$B$2:$B$162, 0), MATCH(F_Inputs_Formatted!V$4, F_Inputs!$A$2:$BC$2, 0)),$O68),"-")</f>
        <v>-</v>
      </c>
      <c r="W68" s="57" t="str" cm="1">
        <f t="array" ref="W68">IFERROR(ROUND(INDEX(F_Inputs!$A$2:$BC$162, MATCH(F_Inputs_Formatted!$B68&amp;F_Inputs_Formatted!$H68, F_Inputs!$A$2:$A$162&amp;F_Inputs!$B$2:$B$162, 0), MATCH(F_Inputs_Formatted!W$4, F_Inputs!$A$2:$BC$2, 0)),$O68),"-")</f>
        <v>-</v>
      </c>
      <c r="X68" s="57" t="str" cm="1">
        <f t="array" ref="X68">IFERROR(ROUND(INDEX(F_Inputs!$A$2:$BC$162, MATCH(F_Inputs_Formatted!$B68&amp;F_Inputs_Formatted!$H68, F_Inputs!$A$2:$A$162&amp;F_Inputs!$B$2:$B$162, 0), MATCH(F_Inputs_Formatted!X$4, F_Inputs!$A$2:$BC$2, 0)),$O68),"-")</f>
        <v>-</v>
      </c>
      <c r="Y68" s="57" t="str" cm="1">
        <f t="array" ref="Y68">IFERROR(ROUND(INDEX(F_Inputs!$A$2:$BC$162, MATCH(F_Inputs_Formatted!$B68&amp;F_Inputs_Formatted!$H68, F_Inputs!$A$2:$A$162&amp;F_Inputs!$B$2:$B$162, 0), MATCH(F_Inputs_Formatted!Y$4, F_Inputs!$A$2:$BC$2, 0)),$O68),"-")</f>
        <v>-</v>
      </c>
      <c r="Z68" s="57" t="str" cm="1">
        <f t="array" ref="Z68">IFERROR(ROUND(INDEX(F_Inputs!$A$2:$BC$162, MATCH(F_Inputs_Formatted!$B68&amp;F_Inputs_Formatted!$H68, F_Inputs!$A$2:$A$162&amp;F_Inputs!$B$2:$B$162, 0), MATCH(F_Inputs_Formatted!Z$4, F_Inputs!$A$2:$BC$2, 0)),$O68),"-")</f>
        <v>-</v>
      </c>
      <c r="AA68" s="57" t="str" cm="1">
        <f t="array" ref="AA68">IFERROR(ROUND(INDEX(F_Inputs!$A$2:$BC$162, MATCH(F_Inputs_Formatted!$B68&amp;F_Inputs_Formatted!$H68, F_Inputs!$A$2:$A$162&amp;F_Inputs!$B$2:$B$162, 0), MATCH(F_Inputs_Formatted!AA$4, F_Inputs!$A$2:$BC$2, 0)),$O68),"-")</f>
        <v>-</v>
      </c>
      <c r="AB68" s="57" t="str" cm="1">
        <f t="array" ref="AB68">IFERROR(ROUND(INDEX(F_Inputs!$A$2:$BC$162, MATCH(F_Inputs_Formatted!$B68&amp;F_Inputs_Formatted!$H68, F_Inputs!$A$2:$A$162&amp;F_Inputs!$B$2:$B$162, 0), MATCH(F_Inputs_Formatted!AB$4, F_Inputs!$A$2:$BC$2, 0)),$O68),"-")</f>
        <v>-</v>
      </c>
      <c r="AC68" s="57" t="str" cm="1">
        <f t="array" ref="AC68">IFERROR(ROUND(INDEX(F_Inputs!$A$2:$BC$162, MATCH(F_Inputs_Formatted!$B68&amp;F_Inputs_Formatted!$H68, F_Inputs!$A$2:$A$162&amp;F_Inputs!$B$2:$B$162, 0), MATCH(F_Inputs_Formatted!AC$4, F_Inputs!$A$2:$BC$2, 0)),$O68),"-")</f>
        <v>-</v>
      </c>
      <c r="AD68" s="57" t="str" cm="1">
        <f t="array" ref="AD68">IFERROR(ROUND(INDEX(F_Inputs!$A$2:$BC$162, MATCH(F_Inputs_Formatted!$B68&amp;F_Inputs_Formatted!$H68, F_Inputs!$A$2:$A$162&amp;F_Inputs!$B$2:$B$162, 0), MATCH(F_Inputs_Formatted!AD$4, F_Inputs!$A$2:$BC$2, 0)),$O68),"-")</f>
        <v>-</v>
      </c>
      <c r="AE68" s="57" t="str" cm="1">
        <f t="array" ref="AE68">IFERROR(ROUND(INDEX(F_Inputs!$A$2:$BC$162, MATCH(F_Inputs_Formatted!$B68&amp;F_Inputs_Formatted!$H68, F_Inputs!$A$2:$A$162&amp;F_Inputs!$B$2:$B$162, 0), MATCH(F_Inputs_Formatted!AE$4, F_Inputs!$A$2:$BC$2, 0)),$O68),"-")</f>
        <v>-</v>
      </c>
      <c r="AF68" s="57" t="str" cm="1">
        <f t="array" ref="AF68">IFERROR(ROUND(INDEX(F_Inputs!$A$2:$BC$162, MATCH(F_Inputs_Formatted!$B68&amp;F_Inputs_Formatted!$H68, F_Inputs!$A$2:$A$162&amp;F_Inputs!$B$2:$B$162, 0), MATCH(F_Inputs_Formatted!AF$4, F_Inputs!$A$2:$BC$2, 0)),$O68),"-")</f>
        <v>-</v>
      </c>
      <c r="AG68" s="57" t="str" cm="1">
        <f t="array" ref="AG68">IFERROR(ROUND(INDEX(F_Inputs!$A$2:$BC$162, MATCH(F_Inputs_Formatted!$B68&amp;F_Inputs_Formatted!$H68, F_Inputs!$A$2:$A$162&amp;F_Inputs!$B$2:$B$162, 0), MATCH(F_Inputs_Formatted!AG$4, F_Inputs!$A$2:$BC$2, 0)),$O68),"-")</f>
        <v>-</v>
      </c>
      <c r="AH68" s="57" t="str" cm="1">
        <f t="array" ref="AH68">IFERROR(ROUND(INDEX(F_Inputs!$A$2:$BC$162, MATCH(F_Inputs_Formatted!$B68&amp;F_Inputs_Formatted!$H68, F_Inputs!$A$2:$A$162&amp;F_Inputs!$B$2:$B$162, 0), MATCH(F_Inputs_Formatted!AH$4, F_Inputs!$A$2:$BC$2, 0)),$O68),"-")</f>
        <v>-</v>
      </c>
      <c r="AI68" s="57" t="str" cm="1">
        <f t="array" ref="AI68">IFERROR(ROUND(INDEX(F_Inputs!$A$2:$BC$162, MATCH(F_Inputs_Formatted!$B68&amp;F_Inputs_Formatted!$H68, F_Inputs!$A$2:$A$162&amp;F_Inputs!$B$2:$B$162, 0), MATCH(F_Inputs_Formatted!AI$4, F_Inputs!$A$2:$BC$2, 0)),$O68),"-")</f>
        <v>-</v>
      </c>
      <c r="AJ68" s="57" t="str" cm="1">
        <f t="array" ref="AJ68">IFERROR(ROUND(INDEX(F_Inputs!$A$2:$BC$162, MATCH(F_Inputs_Formatted!$B68&amp;F_Inputs_Formatted!$H68, F_Inputs!$A$2:$A$162&amp;F_Inputs!$B$2:$B$162, 0), MATCH(F_Inputs_Formatted!AJ$4, F_Inputs!$A$2:$BC$2, 0)),$O68),"-")</f>
        <v>-</v>
      </c>
      <c r="AK68" s="57" t="str" cm="1">
        <f t="array" ref="AK68">IFERROR(ROUND(INDEX(F_Inputs!$A$2:$BC$162, MATCH(F_Inputs_Formatted!$B68&amp;F_Inputs_Formatted!$H68, F_Inputs!$A$2:$A$162&amp;F_Inputs!$B$2:$B$162, 0), MATCH(F_Inputs_Formatted!AK$4, F_Inputs!$A$2:$BC$2, 0)),$O68),"-")</f>
        <v>-</v>
      </c>
      <c r="AL68" s="57" t="str" cm="1">
        <f t="array" ref="AL68">IFERROR(ROUND(INDEX(F_Inputs!$A$2:$BC$162, MATCH(F_Inputs_Formatted!$B68&amp;F_Inputs_Formatted!$H68, F_Inputs!$A$2:$A$162&amp;F_Inputs!$B$2:$B$162, 0), MATCH(F_Inputs_Formatted!AL$4, F_Inputs!$A$2:$BC$2, 0)),$O68),"-")</f>
        <v>-</v>
      </c>
      <c r="AM68" s="57" t="str" cm="1">
        <f t="array" ref="AM68">IFERROR(ROUND(INDEX(F_Inputs!$A$2:$BC$162, MATCH(F_Inputs_Formatted!$B68&amp;F_Inputs_Formatted!$H68, F_Inputs!$A$2:$A$162&amp;F_Inputs!$B$2:$B$162, 0), MATCH(F_Inputs_Formatted!AM$4, F_Inputs!$A$2:$BC$2, 0)),$O68),"-")</f>
        <v>-</v>
      </c>
    </row>
    <row r="69" spans="2:39" s="5" customFormat="1" ht="15">
      <c r="B69" s="19" t="s">
        <v>145</v>
      </c>
      <c r="C69" s="19" t="str">
        <f>_xlfn.XLOOKUP($B69,FD_Lists!$B$4:$B$25,FD_Lists!C$4:C$25)</f>
        <v>South Staffordshire Water</v>
      </c>
      <c r="D69" s="19" t="str">
        <f>_xlfn.XLOOKUP($B69,FD_Lists!$B$4:$B$25,FD_Lists!D$4:D$25)</f>
        <v>England</v>
      </c>
      <c r="E69" s="19" t="str">
        <f>_xlfn.XLOOKUP($B69,FD_Lists!$B$4:$B$25,FD_Lists!E$4:E$25)</f>
        <v>Company</v>
      </c>
      <c r="F69" s="19" t="str">
        <f>_xlfn.XLOOKUP($B69,FD_Lists!$B$4:$B$25,FD_Lists!F$4:F$25)</f>
        <v>WoC</v>
      </c>
      <c r="G69" s="56" t="s">
        <v>127</v>
      </c>
      <c r="H69" s="6" t="s">
        <v>93</v>
      </c>
      <c r="I69" s="55" t="str">
        <f t="shared" si="1"/>
        <v>SSCOUT5_05_F_PR24</v>
      </c>
      <c r="J69" s="55" t="s">
        <v>137</v>
      </c>
      <c r="K69" s="55" t="s">
        <v>138</v>
      </c>
      <c r="L69" s="55" t="s">
        <v>139</v>
      </c>
      <c r="M69" s="18" t="s">
        <v>151</v>
      </c>
      <c r="N69" s="55" t="s">
        <v>150</v>
      </c>
      <c r="O69" s="55">
        <v>0</v>
      </c>
      <c r="P69" s="57" t="str" cm="1">
        <f t="array" ref="P69">IFERROR(ROUND(INDEX(F_Inputs!$A$2:$BC$162, MATCH(F_Inputs_Formatted!$B69&amp;F_Inputs_Formatted!$H69, F_Inputs!$A$2:$A$162&amp;F_Inputs!$B$2:$B$162, 0), MATCH(F_Inputs_Formatted!P$4, F_Inputs!$A$2:$BC$2, 0)),$O69),"-")</f>
        <v>-</v>
      </c>
      <c r="Q69" s="57" t="str" cm="1">
        <f t="array" ref="Q69">IFERROR(ROUND(INDEX(F_Inputs!$A$2:$BC$162, MATCH(F_Inputs_Formatted!$B69&amp;F_Inputs_Formatted!$H69, F_Inputs!$A$2:$A$162&amp;F_Inputs!$B$2:$B$162, 0), MATCH(F_Inputs_Formatted!Q$4, F_Inputs!$A$2:$BC$2, 0)),$O69),"-")</f>
        <v>-</v>
      </c>
      <c r="R69" s="57" t="str" cm="1">
        <f t="array" ref="R69">IFERROR(ROUND(INDEX(F_Inputs!$A$2:$BC$162, MATCH(F_Inputs_Formatted!$B69&amp;F_Inputs_Formatted!$H69, F_Inputs!$A$2:$A$162&amp;F_Inputs!$B$2:$B$162, 0), MATCH(F_Inputs_Formatted!R$4, F_Inputs!$A$2:$BC$2, 0)),$O69),"-")</f>
        <v>-</v>
      </c>
      <c r="S69" s="57" t="str" cm="1">
        <f t="array" ref="S69">IFERROR(ROUND(INDEX(F_Inputs!$A$2:$BC$162, MATCH(F_Inputs_Formatted!$B69&amp;F_Inputs_Formatted!$H69, F_Inputs!$A$2:$A$162&amp;F_Inputs!$B$2:$B$162, 0), MATCH(F_Inputs_Formatted!S$4, F_Inputs!$A$2:$BC$2, 0)),$O69),"-")</f>
        <v>-</v>
      </c>
      <c r="T69" s="57" t="str" cm="1">
        <f t="array" ref="T69">IFERROR(ROUND(INDEX(F_Inputs!$A$2:$BC$162, MATCH(F_Inputs_Formatted!$B69&amp;F_Inputs_Formatted!$H69, F_Inputs!$A$2:$A$162&amp;F_Inputs!$B$2:$B$162, 0), MATCH(F_Inputs_Formatted!T$4, F_Inputs!$A$2:$BC$2, 0)),$O69),"-")</f>
        <v>-</v>
      </c>
      <c r="U69" s="57" t="str" cm="1">
        <f t="array" ref="U69">IFERROR(ROUND(INDEX(F_Inputs!$A$2:$BC$162, MATCH(F_Inputs_Formatted!$B69&amp;F_Inputs_Formatted!$H69, F_Inputs!$A$2:$A$162&amp;F_Inputs!$B$2:$B$162, 0), MATCH(F_Inputs_Formatted!U$4, F_Inputs!$A$2:$BC$2, 0)),$O69),"-")</f>
        <v>-</v>
      </c>
      <c r="V69" s="57" t="str" cm="1">
        <f t="array" ref="V69">IFERROR(ROUND(INDEX(F_Inputs!$A$2:$BC$162, MATCH(F_Inputs_Formatted!$B69&amp;F_Inputs_Formatted!$H69, F_Inputs!$A$2:$A$162&amp;F_Inputs!$B$2:$B$162, 0), MATCH(F_Inputs_Formatted!V$4, F_Inputs!$A$2:$BC$2, 0)),$O69),"-")</f>
        <v>-</v>
      </c>
      <c r="W69" s="57" t="str" cm="1">
        <f t="array" ref="W69">IFERROR(ROUND(INDEX(F_Inputs!$A$2:$BC$162, MATCH(F_Inputs_Formatted!$B69&amp;F_Inputs_Formatted!$H69, F_Inputs!$A$2:$A$162&amp;F_Inputs!$B$2:$B$162, 0), MATCH(F_Inputs_Formatted!W$4, F_Inputs!$A$2:$BC$2, 0)),$O69),"-")</f>
        <v>-</v>
      </c>
      <c r="X69" s="57" t="str" cm="1">
        <f t="array" ref="X69">IFERROR(ROUND(INDEX(F_Inputs!$A$2:$BC$162, MATCH(F_Inputs_Formatted!$B69&amp;F_Inputs_Formatted!$H69, F_Inputs!$A$2:$A$162&amp;F_Inputs!$B$2:$B$162, 0), MATCH(F_Inputs_Formatted!X$4, F_Inputs!$A$2:$BC$2, 0)),$O69),"-")</f>
        <v>-</v>
      </c>
      <c r="Y69" s="57" t="str" cm="1">
        <f t="array" ref="Y69">IFERROR(ROUND(INDEX(F_Inputs!$A$2:$BC$162, MATCH(F_Inputs_Formatted!$B69&amp;F_Inputs_Formatted!$H69, F_Inputs!$A$2:$A$162&amp;F_Inputs!$B$2:$B$162, 0), MATCH(F_Inputs_Formatted!Y$4, F_Inputs!$A$2:$BC$2, 0)),$O69),"-")</f>
        <v>-</v>
      </c>
      <c r="Z69" s="57" t="str" cm="1">
        <f t="array" ref="Z69">IFERROR(ROUND(INDEX(F_Inputs!$A$2:$BC$162, MATCH(F_Inputs_Formatted!$B69&amp;F_Inputs_Formatted!$H69, F_Inputs!$A$2:$A$162&amp;F_Inputs!$B$2:$B$162, 0), MATCH(F_Inputs_Formatted!Z$4, F_Inputs!$A$2:$BC$2, 0)),$O69),"-")</f>
        <v>-</v>
      </c>
      <c r="AA69" s="57" t="str" cm="1">
        <f t="array" ref="AA69">IFERROR(ROUND(INDEX(F_Inputs!$A$2:$BC$162, MATCH(F_Inputs_Formatted!$B69&amp;F_Inputs_Formatted!$H69, F_Inputs!$A$2:$A$162&amp;F_Inputs!$B$2:$B$162, 0), MATCH(F_Inputs_Formatted!AA$4, F_Inputs!$A$2:$BC$2, 0)),$O69),"-")</f>
        <v>-</v>
      </c>
      <c r="AB69" s="57" t="str" cm="1">
        <f t="array" ref="AB69">IFERROR(ROUND(INDEX(F_Inputs!$A$2:$BC$162, MATCH(F_Inputs_Formatted!$B69&amp;F_Inputs_Formatted!$H69, F_Inputs!$A$2:$A$162&amp;F_Inputs!$B$2:$B$162, 0), MATCH(F_Inputs_Formatted!AB$4, F_Inputs!$A$2:$BC$2, 0)),$O69),"-")</f>
        <v>-</v>
      </c>
      <c r="AC69" s="57" t="str" cm="1">
        <f t="array" ref="AC69">IFERROR(ROUND(INDEX(F_Inputs!$A$2:$BC$162, MATCH(F_Inputs_Formatted!$B69&amp;F_Inputs_Formatted!$H69, F_Inputs!$A$2:$A$162&amp;F_Inputs!$B$2:$B$162, 0), MATCH(F_Inputs_Formatted!AC$4, F_Inputs!$A$2:$BC$2, 0)),$O69),"-")</f>
        <v>-</v>
      </c>
      <c r="AD69" s="57" t="str" cm="1">
        <f t="array" ref="AD69">IFERROR(ROUND(INDEX(F_Inputs!$A$2:$BC$162, MATCH(F_Inputs_Formatted!$B69&amp;F_Inputs_Formatted!$H69, F_Inputs!$A$2:$A$162&amp;F_Inputs!$B$2:$B$162, 0), MATCH(F_Inputs_Formatted!AD$4, F_Inputs!$A$2:$BC$2, 0)),$O69),"-")</f>
        <v>-</v>
      </c>
      <c r="AE69" s="57" t="str" cm="1">
        <f t="array" ref="AE69">IFERROR(ROUND(INDEX(F_Inputs!$A$2:$BC$162, MATCH(F_Inputs_Formatted!$B69&amp;F_Inputs_Formatted!$H69, F_Inputs!$A$2:$A$162&amp;F_Inputs!$B$2:$B$162, 0), MATCH(F_Inputs_Formatted!AE$4, F_Inputs!$A$2:$BC$2, 0)),$O69),"-")</f>
        <v>-</v>
      </c>
      <c r="AF69" s="57" t="str" cm="1">
        <f t="array" ref="AF69">IFERROR(ROUND(INDEX(F_Inputs!$A$2:$BC$162, MATCH(F_Inputs_Formatted!$B69&amp;F_Inputs_Formatted!$H69, F_Inputs!$A$2:$A$162&amp;F_Inputs!$B$2:$B$162, 0), MATCH(F_Inputs_Formatted!AF$4, F_Inputs!$A$2:$BC$2, 0)),$O69),"-")</f>
        <v>-</v>
      </c>
      <c r="AG69" s="57" t="str" cm="1">
        <f t="array" ref="AG69">IFERROR(ROUND(INDEX(F_Inputs!$A$2:$BC$162, MATCH(F_Inputs_Formatted!$B69&amp;F_Inputs_Formatted!$H69, F_Inputs!$A$2:$A$162&amp;F_Inputs!$B$2:$B$162, 0), MATCH(F_Inputs_Formatted!AG$4, F_Inputs!$A$2:$BC$2, 0)),$O69),"-")</f>
        <v>-</v>
      </c>
      <c r="AH69" s="57" t="str" cm="1">
        <f t="array" ref="AH69">IFERROR(ROUND(INDEX(F_Inputs!$A$2:$BC$162, MATCH(F_Inputs_Formatted!$B69&amp;F_Inputs_Formatted!$H69, F_Inputs!$A$2:$A$162&amp;F_Inputs!$B$2:$B$162, 0), MATCH(F_Inputs_Formatted!AH$4, F_Inputs!$A$2:$BC$2, 0)),$O69),"-")</f>
        <v>-</v>
      </c>
      <c r="AI69" s="57" t="str" cm="1">
        <f t="array" ref="AI69">IFERROR(ROUND(INDEX(F_Inputs!$A$2:$BC$162, MATCH(F_Inputs_Formatted!$B69&amp;F_Inputs_Formatted!$H69, F_Inputs!$A$2:$A$162&amp;F_Inputs!$B$2:$B$162, 0), MATCH(F_Inputs_Formatted!AI$4, F_Inputs!$A$2:$BC$2, 0)),$O69),"-")</f>
        <v>-</v>
      </c>
      <c r="AJ69" s="57" t="str" cm="1">
        <f t="array" ref="AJ69">IFERROR(ROUND(INDEX(F_Inputs!$A$2:$BC$162, MATCH(F_Inputs_Formatted!$B69&amp;F_Inputs_Formatted!$H69, F_Inputs!$A$2:$A$162&amp;F_Inputs!$B$2:$B$162, 0), MATCH(F_Inputs_Formatted!AJ$4, F_Inputs!$A$2:$BC$2, 0)),$O69),"-")</f>
        <v>-</v>
      </c>
      <c r="AK69" s="57" t="str" cm="1">
        <f t="array" ref="AK69">IFERROR(ROUND(INDEX(F_Inputs!$A$2:$BC$162, MATCH(F_Inputs_Formatted!$B69&amp;F_Inputs_Formatted!$H69, F_Inputs!$A$2:$A$162&amp;F_Inputs!$B$2:$B$162, 0), MATCH(F_Inputs_Formatted!AK$4, F_Inputs!$A$2:$BC$2, 0)),$O69),"-")</f>
        <v>-</v>
      </c>
      <c r="AL69" s="57" t="str" cm="1">
        <f t="array" ref="AL69">IFERROR(ROUND(INDEX(F_Inputs!$A$2:$BC$162, MATCH(F_Inputs_Formatted!$B69&amp;F_Inputs_Formatted!$H69, F_Inputs!$A$2:$A$162&amp;F_Inputs!$B$2:$B$162, 0), MATCH(F_Inputs_Formatted!AL$4, F_Inputs!$A$2:$BC$2, 0)),$O69),"-")</f>
        <v>-</v>
      </c>
      <c r="AM69" s="57" t="str" cm="1">
        <f t="array" ref="AM69">IFERROR(ROUND(INDEX(F_Inputs!$A$2:$BC$162, MATCH(F_Inputs_Formatted!$B69&amp;F_Inputs_Formatted!$H69, F_Inputs!$A$2:$A$162&amp;F_Inputs!$B$2:$B$162, 0), MATCH(F_Inputs_Formatted!AM$4, F_Inputs!$A$2:$BC$2, 0)),$O69),"-")</f>
        <v>-</v>
      </c>
    </row>
    <row r="70" spans="2:39" s="5" customFormat="1" ht="15">
      <c r="B70" s="19" t="s">
        <v>146</v>
      </c>
      <c r="C70" s="19" t="str">
        <f>_xlfn.XLOOKUP($B70,FD_Lists!$B$4:$B$25,FD_Lists!C$4:C$25)</f>
        <v>SES Water</v>
      </c>
      <c r="D70" s="19" t="str">
        <f>_xlfn.XLOOKUP($B70,FD_Lists!$B$4:$B$25,FD_Lists!D$4:D$25)</f>
        <v>England</v>
      </c>
      <c r="E70" s="19" t="str">
        <f>_xlfn.XLOOKUP($B70,FD_Lists!$B$4:$B$25,FD_Lists!E$4:E$25)</f>
        <v>Company</v>
      </c>
      <c r="F70" s="19" t="str">
        <f>_xlfn.XLOOKUP($B70,FD_Lists!$B$4:$B$25,FD_Lists!F$4:F$25)</f>
        <v>WoC</v>
      </c>
      <c r="G70" s="56" t="s">
        <v>127</v>
      </c>
      <c r="H70" s="6" t="s">
        <v>93</v>
      </c>
      <c r="I70" s="55" t="str">
        <f t="shared" si="1"/>
        <v>SESOUT5_05_F_PR24</v>
      </c>
      <c r="J70" s="55" t="s">
        <v>137</v>
      </c>
      <c r="K70" s="55" t="s">
        <v>138</v>
      </c>
      <c r="L70" s="55" t="s">
        <v>139</v>
      </c>
      <c r="M70" s="18" t="s">
        <v>151</v>
      </c>
      <c r="N70" s="55" t="s">
        <v>150</v>
      </c>
      <c r="O70" s="55">
        <v>0</v>
      </c>
      <c r="P70" s="57" t="str" cm="1">
        <f t="array" ref="P70">IFERROR(ROUND(INDEX(F_Inputs!$A$2:$BC$162, MATCH(F_Inputs_Formatted!$B70&amp;F_Inputs_Formatted!$H70, F_Inputs!$A$2:$A$162&amp;F_Inputs!$B$2:$B$162, 0), MATCH(F_Inputs_Formatted!P$4, F_Inputs!$A$2:$BC$2, 0)),$O70),"-")</f>
        <v>-</v>
      </c>
      <c r="Q70" s="57" t="str" cm="1">
        <f t="array" ref="Q70">IFERROR(ROUND(INDEX(F_Inputs!$A$2:$BC$162, MATCH(F_Inputs_Formatted!$B70&amp;F_Inputs_Formatted!$H70, F_Inputs!$A$2:$A$162&amp;F_Inputs!$B$2:$B$162, 0), MATCH(F_Inputs_Formatted!Q$4, F_Inputs!$A$2:$BC$2, 0)),$O70),"-")</f>
        <v>-</v>
      </c>
      <c r="R70" s="57" t="str" cm="1">
        <f t="array" ref="R70">IFERROR(ROUND(INDEX(F_Inputs!$A$2:$BC$162, MATCH(F_Inputs_Formatted!$B70&amp;F_Inputs_Formatted!$H70, F_Inputs!$A$2:$A$162&amp;F_Inputs!$B$2:$B$162, 0), MATCH(F_Inputs_Formatted!R$4, F_Inputs!$A$2:$BC$2, 0)),$O70),"-")</f>
        <v>-</v>
      </c>
      <c r="S70" s="57" t="str" cm="1">
        <f t="array" ref="S70">IFERROR(ROUND(INDEX(F_Inputs!$A$2:$BC$162, MATCH(F_Inputs_Formatted!$B70&amp;F_Inputs_Formatted!$H70, F_Inputs!$A$2:$A$162&amp;F_Inputs!$B$2:$B$162, 0), MATCH(F_Inputs_Formatted!S$4, F_Inputs!$A$2:$BC$2, 0)),$O70),"-")</f>
        <v>-</v>
      </c>
      <c r="T70" s="57" t="str" cm="1">
        <f t="array" ref="T70">IFERROR(ROUND(INDEX(F_Inputs!$A$2:$BC$162, MATCH(F_Inputs_Formatted!$B70&amp;F_Inputs_Formatted!$H70, F_Inputs!$A$2:$A$162&amp;F_Inputs!$B$2:$B$162, 0), MATCH(F_Inputs_Formatted!T$4, F_Inputs!$A$2:$BC$2, 0)),$O70),"-")</f>
        <v>-</v>
      </c>
      <c r="U70" s="57" t="str" cm="1">
        <f t="array" ref="U70">IFERROR(ROUND(INDEX(F_Inputs!$A$2:$BC$162, MATCH(F_Inputs_Formatted!$B70&amp;F_Inputs_Formatted!$H70, F_Inputs!$A$2:$A$162&amp;F_Inputs!$B$2:$B$162, 0), MATCH(F_Inputs_Formatted!U$4, F_Inputs!$A$2:$BC$2, 0)),$O70),"-")</f>
        <v>-</v>
      </c>
      <c r="V70" s="57" t="str" cm="1">
        <f t="array" ref="V70">IFERROR(ROUND(INDEX(F_Inputs!$A$2:$BC$162, MATCH(F_Inputs_Formatted!$B70&amp;F_Inputs_Formatted!$H70, F_Inputs!$A$2:$A$162&amp;F_Inputs!$B$2:$B$162, 0), MATCH(F_Inputs_Formatted!V$4, F_Inputs!$A$2:$BC$2, 0)),$O70),"-")</f>
        <v>-</v>
      </c>
      <c r="W70" s="57" t="str" cm="1">
        <f t="array" ref="W70">IFERROR(ROUND(INDEX(F_Inputs!$A$2:$BC$162, MATCH(F_Inputs_Formatted!$B70&amp;F_Inputs_Formatted!$H70, F_Inputs!$A$2:$A$162&amp;F_Inputs!$B$2:$B$162, 0), MATCH(F_Inputs_Formatted!W$4, F_Inputs!$A$2:$BC$2, 0)),$O70),"-")</f>
        <v>-</v>
      </c>
      <c r="X70" s="57" t="str" cm="1">
        <f t="array" ref="X70">IFERROR(ROUND(INDEX(F_Inputs!$A$2:$BC$162, MATCH(F_Inputs_Formatted!$B70&amp;F_Inputs_Formatted!$H70, F_Inputs!$A$2:$A$162&amp;F_Inputs!$B$2:$B$162, 0), MATCH(F_Inputs_Formatted!X$4, F_Inputs!$A$2:$BC$2, 0)),$O70),"-")</f>
        <v>-</v>
      </c>
      <c r="Y70" s="57" t="str" cm="1">
        <f t="array" ref="Y70">IFERROR(ROUND(INDEX(F_Inputs!$A$2:$BC$162, MATCH(F_Inputs_Formatted!$B70&amp;F_Inputs_Formatted!$H70, F_Inputs!$A$2:$A$162&amp;F_Inputs!$B$2:$B$162, 0), MATCH(F_Inputs_Formatted!Y$4, F_Inputs!$A$2:$BC$2, 0)),$O70),"-")</f>
        <v>-</v>
      </c>
      <c r="Z70" s="57" t="str" cm="1">
        <f t="array" ref="Z70">IFERROR(ROUND(INDEX(F_Inputs!$A$2:$BC$162, MATCH(F_Inputs_Formatted!$B70&amp;F_Inputs_Formatted!$H70, F_Inputs!$A$2:$A$162&amp;F_Inputs!$B$2:$B$162, 0), MATCH(F_Inputs_Formatted!Z$4, F_Inputs!$A$2:$BC$2, 0)),$O70),"-")</f>
        <v>-</v>
      </c>
      <c r="AA70" s="57" t="str" cm="1">
        <f t="array" ref="AA70">IFERROR(ROUND(INDEX(F_Inputs!$A$2:$BC$162, MATCH(F_Inputs_Formatted!$B70&amp;F_Inputs_Formatted!$H70, F_Inputs!$A$2:$A$162&amp;F_Inputs!$B$2:$B$162, 0), MATCH(F_Inputs_Formatted!AA$4, F_Inputs!$A$2:$BC$2, 0)),$O70),"-")</f>
        <v>-</v>
      </c>
      <c r="AB70" s="57" t="str" cm="1">
        <f t="array" ref="AB70">IFERROR(ROUND(INDEX(F_Inputs!$A$2:$BC$162, MATCH(F_Inputs_Formatted!$B70&amp;F_Inputs_Formatted!$H70, F_Inputs!$A$2:$A$162&amp;F_Inputs!$B$2:$B$162, 0), MATCH(F_Inputs_Formatted!AB$4, F_Inputs!$A$2:$BC$2, 0)),$O70),"-")</f>
        <v>-</v>
      </c>
      <c r="AC70" s="57" t="str" cm="1">
        <f t="array" ref="AC70">IFERROR(ROUND(INDEX(F_Inputs!$A$2:$BC$162, MATCH(F_Inputs_Formatted!$B70&amp;F_Inputs_Formatted!$H70, F_Inputs!$A$2:$A$162&amp;F_Inputs!$B$2:$B$162, 0), MATCH(F_Inputs_Formatted!AC$4, F_Inputs!$A$2:$BC$2, 0)),$O70),"-")</f>
        <v>-</v>
      </c>
      <c r="AD70" s="57" t="str" cm="1">
        <f t="array" ref="AD70">IFERROR(ROUND(INDEX(F_Inputs!$A$2:$BC$162, MATCH(F_Inputs_Formatted!$B70&amp;F_Inputs_Formatted!$H70, F_Inputs!$A$2:$A$162&amp;F_Inputs!$B$2:$B$162, 0), MATCH(F_Inputs_Formatted!AD$4, F_Inputs!$A$2:$BC$2, 0)),$O70),"-")</f>
        <v>-</v>
      </c>
      <c r="AE70" s="57" t="str" cm="1">
        <f t="array" ref="AE70">IFERROR(ROUND(INDEX(F_Inputs!$A$2:$BC$162, MATCH(F_Inputs_Formatted!$B70&amp;F_Inputs_Formatted!$H70, F_Inputs!$A$2:$A$162&amp;F_Inputs!$B$2:$B$162, 0), MATCH(F_Inputs_Formatted!AE$4, F_Inputs!$A$2:$BC$2, 0)),$O70),"-")</f>
        <v>-</v>
      </c>
      <c r="AF70" s="57" t="str" cm="1">
        <f t="array" ref="AF70">IFERROR(ROUND(INDEX(F_Inputs!$A$2:$BC$162, MATCH(F_Inputs_Formatted!$B70&amp;F_Inputs_Formatted!$H70, F_Inputs!$A$2:$A$162&amp;F_Inputs!$B$2:$B$162, 0), MATCH(F_Inputs_Formatted!AF$4, F_Inputs!$A$2:$BC$2, 0)),$O70),"-")</f>
        <v>-</v>
      </c>
      <c r="AG70" s="57" t="str" cm="1">
        <f t="array" ref="AG70">IFERROR(ROUND(INDEX(F_Inputs!$A$2:$BC$162, MATCH(F_Inputs_Formatted!$B70&amp;F_Inputs_Formatted!$H70, F_Inputs!$A$2:$A$162&amp;F_Inputs!$B$2:$B$162, 0), MATCH(F_Inputs_Formatted!AG$4, F_Inputs!$A$2:$BC$2, 0)),$O70),"-")</f>
        <v>-</v>
      </c>
      <c r="AH70" s="57" t="str" cm="1">
        <f t="array" ref="AH70">IFERROR(ROUND(INDEX(F_Inputs!$A$2:$BC$162, MATCH(F_Inputs_Formatted!$B70&amp;F_Inputs_Formatted!$H70, F_Inputs!$A$2:$A$162&amp;F_Inputs!$B$2:$B$162, 0), MATCH(F_Inputs_Formatted!AH$4, F_Inputs!$A$2:$BC$2, 0)),$O70),"-")</f>
        <v>-</v>
      </c>
      <c r="AI70" s="57" t="str" cm="1">
        <f t="array" ref="AI70">IFERROR(ROUND(INDEX(F_Inputs!$A$2:$BC$162, MATCH(F_Inputs_Formatted!$B70&amp;F_Inputs_Formatted!$H70, F_Inputs!$A$2:$A$162&amp;F_Inputs!$B$2:$B$162, 0), MATCH(F_Inputs_Formatted!AI$4, F_Inputs!$A$2:$BC$2, 0)),$O70),"-")</f>
        <v>-</v>
      </c>
      <c r="AJ70" s="57" t="str" cm="1">
        <f t="array" ref="AJ70">IFERROR(ROUND(INDEX(F_Inputs!$A$2:$BC$162, MATCH(F_Inputs_Formatted!$B70&amp;F_Inputs_Formatted!$H70, F_Inputs!$A$2:$A$162&amp;F_Inputs!$B$2:$B$162, 0), MATCH(F_Inputs_Formatted!AJ$4, F_Inputs!$A$2:$BC$2, 0)),$O70),"-")</f>
        <v>-</v>
      </c>
      <c r="AK70" s="57" t="str" cm="1">
        <f t="array" ref="AK70">IFERROR(ROUND(INDEX(F_Inputs!$A$2:$BC$162, MATCH(F_Inputs_Formatted!$B70&amp;F_Inputs_Formatted!$H70, F_Inputs!$A$2:$A$162&amp;F_Inputs!$B$2:$B$162, 0), MATCH(F_Inputs_Formatted!AK$4, F_Inputs!$A$2:$BC$2, 0)),$O70),"-")</f>
        <v>-</v>
      </c>
      <c r="AL70" s="57" t="str" cm="1">
        <f t="array" ref="AL70">IFERROR(ROUND(INDEX(F_Inputs!$A$2:$BC$162, MATCH(F_Inputs_Formatted!$B70&amp;F_Inputs_Formatted!$H70, F_Inputs!$A$2:$A$162&amp;F_Inputs!$B$2:$B$162, 0), MATCH(F_Inputs_Formatted!AL$4, F_Inputs!$A$2:$BC$2, 0)),$O70),"-")</f>
        <v>-</v>
      </c>
      <c r="AM70" s="57" t="str" cm="1">
        <f t="array" ref="AM70">IFERROR(ROUND(INDEX(F_Inputs!$A$2:$BC$162, MATCH(F_Inputs_Formatted!$B70&amp;F_Inputs_Formatted!$H70, F_Inputs!$A$2:$A$162&amp;F_Inputs!$B$2:$B$162, 0), MATCH(F_Inputs_Formatted!AM$4, F_Inputs!$A$2:$BC$2, 0)),$O70),"-")</f>
        <v>-</v>
      </c>
    </row>
    <row r="71" spans="2:39" s="5" customFormat="1" ht="15">
      <c r="B71" s="19" t="s">
        <v>114</v>
      </c>
      <c r="C71" s="19" t="str">
        <f>_xlfn.XLOOKUP($B71,FD_Lists!$B$4:$B$25,FD_Lists!C$4:C$25)</f>
        <v>South West Water</v>
      </c>
      <c r="D71" s="19" t="str">
        <f>_xlfn.XLOOKUP($B71,FD_Lists!$B$4:$B$25,FD_Lists!D$4:D$25)</f>
        <v>England</v>
      </c>
      <c r="E71" s="19" t="str">
        <f>_xlfn.XLOOKUP($B71,FD_Lists!$B$4:$B$25,FD_Lists!E$4:E$25)</f>
        <v>Company</v>
      </c>
      <c r="F71" s="19" t="str">
        <f>_xlfn.XLOOKUP($B71,FD_Lists!$B$4:$B$25,FD_Lists!F$4:F$25)</f>
        <v>WaSC</v>
      </c>
      <c r="G71" s="56" t="s">
        <v>127</v>
      </c>
      <c r="H71" s="6" t="s">
        <v>93</v>
      </c>
      <c r="I71" s="55" t="str">
        <f t="shared" si="1"/>
        <v>SWBOUT5_05_F_PR24</v>
      </c>
      <c r="J71" s="55" t="s">
        <v>137</v>
      </c>
      <c r="K71" s="55" t="s">
        <v>138</v>
      </c>
      <c r="L71" s="55" t="s">
        <v>139</v>
      </c>
      <c r="M71" s="18" t="s">
        <v>151</v>
      </c>
      <c r="N71" s="55" t="s">
        <v>150</v>
      </c>
      <c r="O71" s="55">
        <v>0</v>
      </c>
      <c r="P71" s="57" cm="1">
        <f t="array" ref="P71">IFERROR(ROUND(INDEX(F_Inputs!$A$2:$BC$162, MATCH(F_Inputs_Formatted!$B71&amp;F_Inputs_Formatted!$H71, F_Inputs!$A$2:$A$162&amp;F_Inputs!$B$2:$B$162, 0), MATCH(F_Inputs_Formatted!P$4, F_Inputs!$A$2:$BC$2, 0)),$O71),"-")</f>
        <v>130</v>
      </c>
      <c r="Q71" s="57" cm="1">
        <f t="array" ref="Q71">IFERROR(ROUND(INDEX(F_Inputs!$A$2:$BC$162, MATCH(F_Inputs_Formatted!$B71&amp;F_Inputs_Formatted!$H71, F_Inputs!$A$2:$A$162&amp;F_Inputs!$B$2:$B$162, 0), MATCH(F_Inputs_Formatted!Q$4, F_Inputs!$A$2:$BC$2, 0)),$O71),"-")</f>
        <v>202</v>
      </c>
      <c r="R71" s="57" cm="1">
        <f t="array" ref="R71">IFERROR(ROUND(INDEX(F_Inputs!$A$2:$BC$162, MATCH(F_Inputs_Formatted!$B71&amp;F_Inputs_Formatted!$H71, F_Inputs!$A$2:$A$162&amp;F_Inputs!$B$2:$B$162, 0), MATCH(F_Inputs_Formatted!R$4, F_Inputs!$A$2:$BC$2, 0)),$O71),"-")</f>
        <v>236</v>
      </c>
      <c r="S71" s="57" cm="1">
        <f t="array" ref="S71">IFERROR(ROUND(INDEX(F_Inputs!$A$2:$BC$162, MATCH(F_Inputs_Formatted!$B71&amp;F_Inputs_Formatted!$H71, F_Inputs!$A$2:$A$162&amp;F_Inputs!$B$2:$B$162, 0), MATCH(F_Inputs_Formatted!S$4, F_Inputs!$A$2:$BC$2, 0)),$O71),"-")</f>
        <v>153</v>
      </c>
      <c r="T71" s="57" cm="1">
        <f t="array" ref="T71">IFERROR(ROUND(INDEX(F_Inputs!$A$2:$BC$162, MATCH(F_Inputs_Formatted!$B71&amp;F_Inputs_Formatted!$H71, F_Inputs!$A$2:$A$162&amp;F_Inputs!$B$2:$B$162, 0), MATCH(F_Inputs_Formatted!T$4, F_Inputs!$A$2:$BC$2, 0)),$O71),"-")</f>
        <v>151</v>
      </c>
      <c r="U71" s="57" cm="1">
        <f t="array" ref="U71">IFERROR(ROUND(INDEX(F_Inputs!$A$2:$BC$162, MATCH(F_Inputs_Formatted!$B71&amp;F_Inputs_Formatted!$H71, F_Inputs!$A$2:$A$162&amp;F_Inputs!$B$2:$B$162, 0), MATCH(F_Inputs_Formatted!U$4, F_Inputs!$A$2:$BC$2, 0)),$O71),"-")</f>
        <v>175</v>
      </c>
      <c r="V71" s="57" cm="1">
        <f t="array" ref="V71">IFERROR(ROUND(INDEX(F_Inputs!$A$2:$BC$162, MATCH(F_Inputs_Formatted!$B71&amp;F_Inputs_Formatted!$H71, F_Inputs!$A$2:$A$162&amp;F_Inputs!$B$2:$B$162, 0), MATCH(F_Inputs_Formatted!V$4, F_Inputs!$A$2:$BC$2, 0)),$O71),"-")</f>
        <v>166</v>
      </c>
      <c r="W71" s="57" cm="1">
        <f t="array" ref="W71">IFERROR(ROUND(INDEX(F_Inputs!$A$2:$BC$162, MATCH(F_Inputs_Formatted!$B71&amp;F_Inputs_Formatted!$H71, F_Inputs!$A$2:$A$162&amp;F_Inputs!$B$2:$B$162, 0), MATCH(F_Inputs_Formatted!W$4, F_Inputs!$A$2:$BC$2, 0)),$O71),"-")</f>
        <v>166</v>
      </c>
      <c r="X71" s="57" cm="1">
        <f t="array" ref="X71">IFERROR(ROUND(INDEX(F_Inputs!$A$2:$BC$162, MATCH(F_Inputs_Formatted!$B71&amp;F_Inputs_Formatted!$H71, F_Inputs!$A$2:$A$162&amp;F_Inputs!$B$2:$B$162, 0), MATCH(F_Inputs_Formatted!X$4, F_Inputs!$A$2:$BC$2, 0)),$O71),"-")</f>
        <v>179</v>
      </c>
      <c r="Y71" s="57" cm="1">
        <f t="array" ref="Y71">IFERROR(ROUND(INDEX(F_Inputs!$A$2:$BC$162, MATCH(F_Inputs_Formatted!$B71&amp;F_Inputs_Formatted!$H71, F_Inputs!$A$2:$A$162&amp;F_Inputs!$B$2:$B$162, 0), MATCH(F_Inputs_Formatted!Y$4, F_Inputs!$A$2:$BC$2, 0)),$O71),"-")</f>
        <v>222</v>
      </c>
      <c r="Z71" s="57" cm="1">
        <f t="array" ref="Z71">IFERROR(ROUND(INDEX(F_Inputs!$A$2:$BC$162, MATCH(F_Inputs_Formatted!$B71&amp;F_Inputs_Formatted!$H71, F_Inputs!$A$2:$A$162&amp;F_Inputs!$B$2:$B$162, 0), MATCH(F_Inputs_Formatted!Z$4, F_Inputs!$A$2:$BC$2, 0)),$O71),"-")</f>
        <v>143</v>
      </c>
      <c r="AA71" s="57" cm="1">
        <f t="array" ref="AA71">IFERROR(ROUND(INDEX(F_Inputs!$A$2:$BC$162, MATCH(F_Inputs_Formatted!$B71&amp;F_Inputs_Formatted!$H71, F_Inputs!$A$2:$A$162&amp;F_Inputs!$B$2:$B$162, 0), MATCH(F_Inputs_Formatted!AA$4, F_Inputs!$A$2:$BC$2, 0)),$O71),"-")</f>
        <v>106</v>
      </c>
      <c r="AB71" s="57" cm="1">
        <f t="array" ref="AB71">IFERROR(ROUND(INDEX(F_Inputs!$A$2:$BC$162, MATCH(F_Inputs_Formatted!$B71&amp;F_Inputs_Formatted!$H71, F_Inputs!$A$2:$A$162&amp;F_Inputs!$B$2:$B$162, 0), MATCH(F_Inputs_Formatted!AB$4, F_Inputs!$A$2:$BC$2, 0)),$O71),"-")</f>
        <v>192</v>
      </c>
      <c r="AC71" s="57" cm="1">
        <f t="array" ref="AC71">IFERROR(ROUND(INDEX(F_Inputs!$A$2:$BC$162, MATCH(F_Inputs_Formatted!$B71&amp;F_Inputs_Formatted!$H71, F_Inputs!$A$2:$A$162&amp;F_Inputs!$B$2:$B$162, 0), MATCH(F_Inputs_Formatted!AC$4, F_Inputs!$A$2:$BC$2, 0)),$O71),"-")</f>
        <v>148</v>
      </c>
      <c r="AD71" s="57" cm="1">
        <f t="array" ref="AD71">IFERROR(ROUND(INDEX(F_Inputs!$A$2:$BC$162, MATCH(F_Inputs_Formatted!$B71&amp;F_Inputs_Formatted!$H71, F_Inputs!$A$2:$A$162&amp;F_Inputs!$B$2:$B$162, 0), MATCH(F_Inputs_Formatted!AD$4, F_Inputs!$A$2:$BC$2, 0)),$O71),"-")</f>
        <v>94</v>
      </c>
      <c r="AE71" s="57" cm="1">
        <f t="array" ref="AE71">IFERROR(ROUND(INDEX(F_Inputs!$A$2:$BC$162, MATCH(F_Inputs_Formatted!$B71&amp;F_Inputs_Formatted!$H71, F_Inputs!$A$2:$A$162&amp;F_Inputs!$B$2:$B$162, 0), MATCH(F_Inputs_Formatted!AE$4, F_Inputs!$A$2:$BC$2, 0)),$O71),"-")</f>
        <v>94</v>
      </c>
      <c r="AF71" s="57" cm="1">
        <f t="array" ref="AF71">IFERROR(ROUND(INDEX(F_Inputs!$A$2:$BC$162, MATCH(F_Inputs_Formatted!$B71&amp;F_Inputs_Formatted!$H71, F_Inputs!$A$2:$A$162&amp;F_Inputs!$B$2:$B$162, 0), MATCH(F_Inputs_Formatted!AF$4, F_Inputs!$A$2:$BC$2, 0)),$O71),"-")</f>
        <v>94</v>
      </c>
      <c r="AG71" s="57" cm="1">
        <f t="array" ref="AG71">IFERROR(ROUND(INDEX(F_Inputs!$A$2:$BC$162, MATCH(F_Inputs_Formatted!$B71&amp;F_Inputs_Formatted!$H71, F_Inputs!$A$2:$A$162&amp;F_Inputs!$B$2:$B$162, 0), MATCH(F_Inputs_Formatted!AG$4, F_Inputs!$A$2:$BC$2, 0)),$O71),"-")</f>
        <v>94</v>
      </c>
      <c r="AH71" s="57" cm="1">
        <f t="array" ref="AH71">IFERROR(ROUND(INDEX(F_Inputs!$A$2:$BC$162, MATCH(F_Inputs_Formatted!$B71&amp;F_Inputs_Formatted!$H71, F_Inputs!$A$2:$A$162&amp;F_Inputs!$B$2:$B$162, 0), MATCH(F_Inputs_Formatted!AH$4, F_Inputs!$A$2:$BC$2, 0)),$O71),"-")</f>
        <v>94</v>
      </c>
      <c r="AI71" s="57" cm="1">
        <f t="array" ref="AI71">IFERROR(ROUND(INDEX(F_Inputs!$A$2:$BC$162, MATCH(F_Inputs_Formatted!$B71&amp;F_Inputs_Formatted!$H71, F_Inputs!$A$2:$A$162&amp;F_Inputs!$B$2:$B$162, 0), MATCH(F_Inputs_Formatted!AI$4, F_Inputs!$A$2:$BC$2, 0)),$O71),"-")</f>
        <v>94</v>
      </c>
      <c r="AJ71" s="57" cm="1">
        <f t="array" ref="AJ71">IFERROR(ROUND(INDEX(F_Inputs!$A$2:$BC$162, MATCH(F_Inputs_Formatted!$B71&amp;F_Inputs_Formatted!$H71, F_Inputs!$A$2:$A$162&amp;F_Inputs!$B$2:$B$162, 0), MATCH(F_Inputs_Formatted!AJ$4, F_Inputs!$A$2:$BC$2, 0)),$O71),"-")</f>
        <v>94</v>
      </c>
      <c r="AK71" s="57" cm="1">
        <f t="array" ref="AK71">IFERROR(ROUND(INDEX(F_Inputs!$A$2:$BC$162, MATCH(F_Inputs_Formatted!$B71&amp;F_Inputs_Formatted!$H71, F_Inputs!$A$2:$A$162&amp;F_Inputs!$B$2:$B$162, 0), MATCH(F_Inputs_Formatted!AK$4, F_Inputs!$A$2:$BC$2, 0)),$O71),"-")</f>
        <v>94</v>
      </c>
      <c r="AL71" s="57" cm="1">
        <f t="array" ref="AL71">IFERROR(ROUND(INDEX(F_Inputs!$A$2:$BC$162, MATCH(F_Inputs_Formatted!$B71&amp;F_Inputs_Formatted!$H71, F_Inputs!$A$2:$A$162&amp;F_Inputs!$B$2:$B$162, 0), MATCH(F_Inputs_Formatted!AL$4, F_Inputs!$A$2:$BC$2, 0)),$O71),"-")</f>
        <v>94</v>
      </c>
      <c r="AM71" s="57" cm="1">
        <f t="array" ref="AM71">IFERROR(ROUND(INDEX(F_Inputs!$A$2:$BC$162, MATCH(F_Inputs_Formatted!$B71&amp;F_Inputs_Formatted!$H71, F_Inputs!$A$2:$A$162&amp;F_Inputs!$B$2:$B$162, 0), MATCH(F_Inputs_Formatted!AM$4, F_Inputs!$A$2:$BC$2, 0)),$O71),"-")</f>
        <v>94</v>
      </c>
    </row>
    <row r="72" spans="2:39" s="5" customFormat="1" ht="15">
      <c r="B72" s="19" t="s">
        <v>147</v>
      </c>
      <c r="C72" s="19" t="str">
        <f>_xlfn.XLOOKUP($B72,FD_Lists!$B$4:$B$25,FD_Lists!C$4:C$25)</f>
        <v>Bristol Water</v>
      </c>
      <c r="D72" s="19" t="str">
        <f>_xlfn.XLOOKUP($B72,FD_Lists!$B$4:$B$25,FD_Lists!D$4:D$25)</f>
        <v>England</v>
      </c>
      <c r="E72" s="19" t="str">
        <f>_xlfn.XLOOKUP($B72,FD_Lists!$B$4:$B$25,FD_Lists!E$4:E$25)</f>
        <v>Company</v>
      </c>
      <c r="F72" s="19" t="str">
        <f>_xlfn.XLOOKUP($B72,FD_Lists!$B$4:$B$25,FD_Lists!F$4:F$25)</f>
        <v>WoC</v>
      </c>
      <c r="G72" s="56" t="s">
        <v>127</v>
      </c>
      <c r="H72" s="6" t="s">
        <v>93</v>
      </c>
      <c r="I72" s="55" t="str">
        <f t="shared" si="1"/>
        <v>BRLOUT5_05_F_PR24</v>
      </c>
      <c r="J72" s="55" t="s">
        <v>137</v>
      </c>
      <c r="K72" s="55" t="s">
        <v>138</v>
      </c>
      <c r="L72" s="55" t="s">
        <v>139</v>
      </c>
      <c r="M72" s="18" t="s">
        <v>151</v>
      </c>
      <c r="N72" s="55" t="s">
        <v>150</v>
      </c>
      <c r="O72" s="55">
        <v>0</v>
      </c>
      <c r="P72" s="57" t="str" cm="1">
        <f t="array" ref="P72">IFERROR(ROUND(INDEX(F_Inputs!$A$2:$BC$162, MATCH(F_Inputs_Formatted!$B72&amp;F_Inputs_Formatted!$H72, F_Inputs!$A$2:$A$162&amp;F_Inputs!$B$2:$B$162, 0), MATCH(F_Inputs_Formatted!P$4, F_Inputs!$A$2:$BC$2, 0)),$O72),"-")</f>
        <v>-</v>
      </c>
      <c r="Q72" s="57" t="str" cm="1">
        <f t="array" ref="Q72">IFERROR(ROUND(INDEX(F_Inputs!$A$2:$BC$162, MATCH(F_Inputs_Formatted!$B72&amp;F_Inputs_Formatted!$H72, F_Inputs!$A$2:$A$162&amp;F_Inputs!$B$2:$B$162, 0), MATCH(F_Inputs_Formatted!Q$4, F_Inputs!$A$2:$BC$2, 0)),$O72),"-")</f>
        <v>-</v>
      </c>
      <c r="R72" s="57" t="str" cm="1">
        <f t="array" ref="R72">IFERROR(ROUND(INDEX(F_Inputs!$A$2:$BC$162, MATCH(F_Inputs_Formatted!$B72&amp;F_Inputs_Formatted!$H72, F_Inputs!$A$2:$A$162&amp;F_Inputs!$B$2:$B$162, 0), MATCH(F_Inputs_Formatted!R$4, F_Inputs!$A$2:$BC$2, 0)),$O72),"-")</f>
        <v>-</v>
      </c>
      <c r="S72" s="57" t="str" cm="1">
        <f t="array" ref="S72">IFERROR(ROUND(INDEX(F_Inputs!$A$2:$BC$162, MATCH(F_Inputs_Formatted!$B72&amp;F_Inputs_Formatted!$H72, F_Inputs!$A$2:$A$162&amp;F_Inputs!$B$2:$B$162, 0), MATCH(F_Inputs_Formatted!S$4, F_Inputs!$A$2:$BC$2, 0)),$O72),"-")</f>
        <v>-</v>
      </c>
      <c r="T72" s="57" t="str" cm="1">
        <f t="array" ref="T72">IFERROR(ROUND(INDEX(F_Inputs!$A$2:$BC$162, MATCH(F_Inputs_Formatted!$B72&amp;F_Inputs_Formatted!$H72, F_Inputs!$A$2:$A$162&amp;F_Inputs!$B$2:$B$162, 0), MATCH(F_Inputs_Formatted!T$4, F_Inputs!$A$2:$BC$2, 0)),$O72),"-")</f>
        <v>-</v>
      </c>
      <c r="U72" s="57" t="str" cm="1">
        <f t="array" ref="U72">IFERROR(ROUND(INDEX(F_Inputs!$A$2:$BC$162, MATCH(F_Inputs_Formatted!$B72&amp;F_Inputs_Formatted!$H72, F_Inputs!$A$2:$A$162&amp;F_Inputs!$B$2:$B$162, 0), MATCH(F_Inputs_Formatted!U$4, F_Inputs!$A$2:$BC$2, 0)),$O72),"-")</f>
        <v>-</v>
      </c>
      <c r="V72" s="57" t="str" cm="1">
        <f t="array" ref="V72">IFERROR(ROUND(INDEX(F_Inputs!$A$2:$BC$162, MATCH(F_Inputs_Formatted!$B72&amp;F_Inputs_Formatted!$H72, F_Inputs!$A$2:$A$162&amp;F_Inputs!$B$2:$B$162, 0), MATCH(F_Inputs_Formatted!V$4, F_Inputs!$A$2:$BC$2, 0)),$O72),"-")</f>
        <v>-</v>
      </c>
      <c r="W72" s="57" t="str" cm="1">
        <f t="array" ref="W72">IFERROR(ROUND(INDEX(F_Inputs!$A$2:$BC$162, MATCH(F_Inputs_Formatted!$B72&amp;F_Inputs_Formatted!$H72, F_Inputs!$A$2:$A$162&amp;F_Inputs!$B$2:$B$162, 0), MATCH(F_Inputs_Formatted!W$4, F_Inputs!$A$2:$BC$2, 0)),$O72),"-")</f>
        <v>-</v>
      </c>
      <c r="X72" s="57" t="str" cm="1">
        <f t="array" ref="X72">IFERROR(ROUND(INDEX(F_Inputs!$A$2:$BC$162, MATCH(F_Inputs_Formatted!$B72&amp;F_Inputs_Formatted!$H72, F_Inputs!$A$2:$A$162&amp;F_Inputs!$B$2:$B$162, 0), MATCH(F_Inputs_Formatted!X$4, F_Inputs!$A$2:$BC$2, 0)),$O72),"-")</f>
        <v>-</v>
      </c>
      <c r="Y72" s="57" t="str" cm="1">
        <f t="array" ref="Y72">IFERROR(ROUND(INDEX(F_Inputs!$A$2:$BC$162, MATCH(F_Inputs_Formatted!$B72&amp;F_Inputs_Formatted!$H72, F_Inputs!$A$2:$A$162&amp;F_Inputs!$B$2:$B$162, 0), MATCH(F_Inputs_Formatted!Y$4, F_Inputs!$A$2:$BC$2, 0)),$O72),"-")</f>
        <v>-</v>
      </c>
      <c r="Z72" s="57" t="str" cm="1">
        <f t="array" ref="Z72">IFERROR(ROUND(INDEX(F_Inputs!$A$2:$BC$162, MATCH(F_Inputs_Formatted!$B72&amp;F_Inputs_Formatted!$H72, F_Inputs!$A$2:$A$162&amp;F_Inputs!$B$2:$B$162, 0), MATCH(F_Inputs_Formatted!Z$4, F_Inputs!$A$2:$BC$2, 0)),$O72),"-")</f>
        <v>-</v>
      </c>
      <c r="AA72" s="57" t="str" cm="1">
        <f t="array" ref="AA72">IFERROR(ROUND(INDEX(F_Inputs!$A$2:$BC$162, MATCH(F_Inputs_Formatted!$B72&amp;F_Inputs_Formatted!$H72, F_Inputs!$A$2:$A$162&amp;F_Inputs!$B$2:$B$162, 0), MATCH(F_Inputs_Formatted!AA$4, F_Inputs!$A$2:$BC$2, 0)),$O72),"-")</f>
        <v>-</v>
      </c>
      <c r="AB72" s="57" t="str" cm="1">
        <f t="array" ref="AB72">IFERROR(ROUND(INDEX(F_Inputs!$A$2:$BC$162, MATCH(F_Inputs_Formatted!$B72&amp;F_Inputs_Formatted!$H72, F_Inputs!$A$2:$A$162&amp;F_Inputs!$B$2:$B$162, 0), MATCH(F_Inputs_Formatted!AB$4, F_Inputs!$A$2:$BC$2, 0)),$O72),"-")</f>
        <v>-</v>
      </c>
      <c r="AC72" s="57" t="str" cm="1">
        <f t="array" ref="AC72">IFERROR(ROUND(INDEX(F_Inputs!$A$2:$BC$162, MATCH(F_Inputs_Formatted!$B72&amp;F_Inputs_Formatted!$H72, F_Inputs!$A$2:$A$162&amp;F_Inputs!$B$2:$B$162, 0), MATCH(F_Inputs_Formatted!AC$4, F_Inputs!$A$2:$BC$2, 0)),$O72),"-")</f>
        <v>-</v>
      </c>
      <c r="AD72" s="57" t="str" cm="1">
        <f t="array" ref="AD72">IFERROR(ROUND(INDEX(F_Inputs!$A$2:$BC$162, MATCH(F_Inputs_Formatted!$B72&amp;F_Inputs_Formatted!$H72, F_Inputs!$A$2:$A$162&amp;F_Inputs!$B$2:$B$162, 0), MATCH(F_Inputs_Formatted!AD$4, F_Inputs!$A$2:$BC$2, 0)),$O72),"-")</f>
        <v>-</v>
      </c>
      <c r="AE72" s="57" t="str" cm="1">
        <f t="array" ref="AE72">IFERROR(ROUND(INDEX(F_Inputs!$A$2:$BC$162, MATCH(F_Inputs_Formatted!$B72&amp;F_Inputs_Formatted!$H72, F_Inputs!$A$2:$A$162&amp;F_Inputs!$B$2:$B$162, 0), MATCH(F_Inputs_Formatted!AE$4, F_Inputs!$A$2:$BC$2, 0)),$O72),"-")</f>
        <v>-</v>
      </c>
      <c r="AF72" s="57" t="str" cm="1">
        <f t="array" ref="AF72">IFERROR(ROUND(INDEX(F_Inputs!$A$2:$BC$162, MATCH(F_Inputs_Formatted!$B72&amp;F_Inputs_Formatted!$H72, F_Inputs!$A$2:$A$162&amp;F_Inputs!$B$2:$B$162, 0), MATCH(F_Inputs_Formatted!AF$4, F_Inputs!$A$2:$BC$2, 0)),$O72),"-")</f>
        <v>-</v>
      </c>
      <c r="AG72" s="57" t="str" cm="1">
        <f t="array" ref="AG72">IFERROR(ROUND(INDEX(F_Inputs!$A$2:$BC$162, MATCH(F_Inputs_Formatted!$B72&amp;F_Inputs_Formatted!$H72, F_Inputs!$A$2:$A$162&amp;F_Inputs!$B$2:$B$162, 0), MATCH(F_Inputs_Formatted!AG$4, F_Inputs!$A$2:$BC$2, 0)),$O72),"-")</f>
        <v>-</v>
      </c>
      <c r="AH72" s="57" t="str" cm="1">
        <f t="array" ref="AH72">IFERROR(ROUND(INDEX(F_Inputs!$A$2:$BC$162, MATCH(F_Inputs_Formatted!$B72&amp;F_Inputs_Formatted!$H72, F_Inputs!$A$2:$A$162&amp;F_Inputs!$B$2:$B$162, 0), MATCH(F_Inputs_Formatted!AH$4, F_Inputs!$A$2:$BC$2, 0)),$O72),"-")</f>
        <v>-</v>
      </c>
      <c r="AI72" s="57" t="str" cm="1">
        <f t="array" ref="AI72">IFERROR(ROUND(INDEX(F_Inputs!$A$2:$BC$162, MATCH(F_Inputs_Formatted!$B72&amp;F_Inputs_Formatted!$H72, F_Inputs!$A$2:$A$162&amp;F_Inputs!$B$2:$B$162, 0), MATCH(F_Inputs_Formatted!AI$4, F_Inputs!$A$2:$BC$2, 0)),$O72),"-")</f>
        <v>-</v>
      </c>
      <c r="AJ72" s="57" t="str" cm="1">
        <f t="array" ref="AJ72">IFERROR(ROUND(INDEX(F_Inputs!$A$2:$BC$162, MATCH(F_Inputs_Formatted!$B72&amp;F_Inputs_Formatted!$H72, F_Inputs!$A$2:$A$162&amp;F_Inputs!$B$2:$B$162, 0), MATCH(F_Inputs_Formatted!AJ$4, F_Inputs!$A$2:$BC$2, 0)),$O72),"-")</f>
        <v>-</v>
      </c>
      <c r="AK72" s="57" t="str" cm="1">
        <f t="array" ref="AK72">IFERROR(ROUND(INDEX(F_Inputs!$A$2:$BC$162, MATCH(F_Inputs_Formatted!$B72&amp;F_Inputs_Formatted!$H72, F_Inputs!$A$2:$A$162&amp;F_Inputs!$B$2:$B$162, 0), MATCH(F_Inputs_Formatted!AK$4, F_Inputs!$A$2:$BC$2, 0)),$O72),"-")</f>
        <v>-</v>
      </c>
      <c r="AL72" s="57" t="str" cm="1">
        <f t="array" ref="AL72">IFERROR(ROUND(INDEX(F_Inputs!$A$2:$BC$162, MATCH(F_Inputs_Formatted!$B72&amp;F_Inputs_Formatted!$H72, F_Inputs!$A$2:$A$162&amp;F_Inputs!$B$2:$B$162, 0), MATCH(F_Inputs_Formatted!AL$4, F_Inputs!$A$2:$BC$2, 0)),$O72),"-")</f>
        <v>-</v>
      </c>
      <c r="AM72" s="57" t="str" cm="1">
        <f t="array" ref="AM72">IFERROR(ROUND(INDEX(F_Inputs!$A$2:$BC$162, MATCH(F_Inputs_Formatted!$B72&amp;F_Inputs_Formatted!$H72, F_Inputs!$A$2:$A$162&amp;F_Inputs!$B$2:$B$162, 0), MATCH(F_Inputs_Formatted!AM$4, F_Inputs!$A$2:$BC$2, 0)),$O72),"-")</f>
        <v>-</v>
      </c>
    </row>
    <row r="73" spans="2:39" s="5" customFormat="1" ht="15">
      <c r="B73" s="129" t="s">
        <v>80</v>
      </c>
      <c r="C73" s="19" t="str">
        <f>_xlfn.XLOOKUP($B73,FD_Lists!$B$4:$B$25,FD_Lists!C$4:C$25)</f>
        <v>Anglian Water</v>
      </c>
      <c r="D73" s="19" t="str">
        <f>_xlfn.XLOOKUP($B73,FD_Lists!$B$4:$B$25,FD_Lists!D$4:D$25)</f>
        <v>England</v>
      </c>
      <c r="E73" s="19" t="str">
        <f>_xlfn.XLOOKUP($B73,FD_Lists!$B$4:$B$25,FD_Lists!E$4:E$25)</f>
        <v>Company</v>
      </c>
      <c r="F73" s="19" t="str">
        <f>_xlfn.XLOOKUP($B73,FD_Lists!$B$4:$B$25,FD_Lists!F$4:F$25)</f>
        <v>WaSC</v>
      </c>
      <c r="G73" s="56" t="s">
        <v>127</v>
      </c>
      <c r="H73" s="35" t="s">
        <v>101</v>
      </c>
      <c r="I73" s="55" t="str">
        <f t="shared" si="1"/>
        <v>ANHBN13535_21</v>
      </c>
      <c r="J73" s="55" t="s">
        <v>137</v>
      </c>
      <c r="K73" s="55" t="s">
        <v>138</v>
      </c>
      <c r="L73" s="55" t="s">
        <v>139</v>
      </c>
      <c r="M73" s="18" t="s">
        <v>152</v>
      </c>
      <c r="N73" s="18" t="s">
        <v>153</v>
      </c>
      <c r="O73" s="55">
        <v>0</v>
      </c>
      <c r="P73" s="57">
        <f>IFERROR(INDEX(F_Inputs!$A$2:$BC$162,MATCH(F_Inputs_Formatted!$I73,F_Inputs!$BC$2:$BC$162,0),MATCH(F_Inputs_Formatted!P$4&amp;"cb",F_Inputs!$A$3:$BC$3,0)),"-")</f>
        <v>44731.412836000098</v>
      </c>
      <c r="Q73" s="57">
        <f>IFERROR(INDEX(F_Inputs!$A$2:$BC$162,MATCH(F_Inputs_Formatted!$I73,F_Inputs!$BC$2:$BC$162,0),MATCH(F_Inputs_Formatted!Q$4&amp;"cb",F_Inputs!$A$3:$BC$3,0)),"-")</f>
        <v>44750.187623999998</v>
      </c>
      <c r="R73" s="57">
        <f>IFERROR(INDEX(F_Inputs!$A$2:$BC$162,MATCH(F_Inputs_Formatted!$I73,F_Inputs!$BC$2:$BC$162,0),MATCH(F_Inputs_Formatted!R$4&amp;"cb",F_Inputs!$A$3:$BC$3,0)),"-")</f>
        <v>44986.317648000302</v>
      </c>
      <c r="S73" s="57">
        <f>IFERROR(INDEX(F_Inputs!$A$2:$BC$162,MATCH(F_Inputs_Formatted!$I73,F_Inputs!$BC$2:$BC$162,0),MATCH(F_Inputs_Formatted!S$4&amp;"cb",F_Inputs!$A$3:$BC$3,0)),"-")</f>
        <v>45134.800602000098</v>
      </c>
      <c r="T73" s="57">
        <f>IFERROR(INDEX(F_Inputs!$A$2:$BC$162,MATCH(F_Inputs_Formatted!$I73,F_Inputs!$BC$2:$BC$162,0),MATCH(F_Inputs_Formatted!T$4&amp;"cb",F_Inputs!$A$3:$BC$3,0)),"-")</f>
        <v>45378.795947999701</v>
      </c>
      <c r="U73" s="57">
        <f>IFERROR(INDEX(F_Inputs!$A$2:$BC$162,MATCH(F_Inputs_Formatted!$I73,F_Inputs!$BC$2:$BC$162,0),MATCH(F_Inputs_Formatted!U$4&amp;"cb",F_Inputs!$A$3:$BC$3,0)),"-")</f>
        <v>45624.468977000201</v>
      </c>
      <c r="V73" s="57">
        <f>IFERROR(INDEX(F_Inputs!$A$2:$BC$162,MATCH(F_Inputs_Formatted!$I73,F_Inputs!$BC$2:$BC$162,0),MATCH(F_Inputs_Formatted!V$4&amp;"cb",F_Inputs!$A$3:$BC$3,0)),"-")</f>
        <v>45236.800000000003</v>
      </c>
      <c r="W73" s="57">
        <f>IFERROR(INDEX(F_Inputs!$A$2:$BC$162,MATCH(F_Inputs_Formatted!$I73,F_Inputs!$BC$2:$BC$162,0),MATCH(F_Inputs_Formatted!W$4&amp;"cb",F_Inputs!$A$3:$BC$3,0)),"-")</f>
        <v>45368.513041845901</v>
      </c>
      <c r="X73" s="57">
        <f>IFERROR(INDEX(F_Inputs!$A$2:$BC$162,MATCH(F_Inputs_Formatted!$I73,F_Inputs!$BC$2:$BC$162,0),MATCH(F_Inputs_Formatted!X$4&amp;"cb",F_Inputs!$A$3:$BC$3,0)),"-")</f>
        <v>45657</v>
      </c>
      <c r="Y73" s="57">
        <f>IFERROR(INDEX(F_Inputs!$A$2:$BC$162,MATCH(F_Inputs_Formatted!$I73,F_Inputs!$BC$2:$BC$162,0),MATCH(F_Inputs_Formatted!Y$4&amp;"cb",F_Inputs!$A$3:$BC$3,0)),"-")</f>
        <v>45804</v>
      </c>
      <c r="Z73" s="57">
        <f>IFERROR(INDEX(F_Inputs!$A$2:$BC$162,MATCH(F_Inputs_Formatted!$I73,F_Inputs!$BC$2:$BC$162,0),MATCH(F_Inputs_Formatted!Z$4&amp;"cb",F_Inputs!$A$3:$BC$3,0)),"-")</f>
        <v>45837</v>
      </c>
      <c r="AA73" s="57">
        <f>IFERROR(INDEX(F_Inputs!$A$2:$BC$162,MATCH(F_Inputs_Formatted!$I73,F_Inputs!$BC$2:$BC$162,0),MATCH(F_Inputs_Formatted!AA$4&amp;"cb",F_Inputs!$A$3:$BC$3,0)),"-")</f>
        <v>46084</v>
      </c>
      <c r="AB73" s="57">
        <f>IFERROR(INDEX(F_Inputs!$A$2:$BC$162,MATCH(F_Inputs_Formatted!$I73,F_Inputs!$BC$2:$BC$162,0),MATCH(F_Inputs_Formatted!AB$4&amp;"cb",F_Inputs!$A$3:$BC$3,0)),"-")</f>
        <v>46580</v>
      </c>
      <c r="AC73" s="57">
        <f>IFERROR(INDEX(F_Inputs!$A$2:$BC$162,MATCH(F_Inputs_Formatted!$I73,F_Inputs!$BC$2:$BC$162,0),MATCH(F_Inputs_Formatted!AC$4,F_Inputs!$A$2:$BC$2,0)),"-")</f>
        <v>46682</v>
      </c>
      <c r="AD73" s="57">
        <f>IFERROR(INDEX(F_Inputs!$A$2:$BC$162,MATCH(F_Inputs_Formatted!$I73,F_Inputs!$BC$2:$BC$162,0),MATCH(F_Inputs_Formatted!AD$4,F_Inputs!$A$2:$BC$2,0)),"-")</f>
        <v>46792</v>
      </c>
      <c r="AE73" s="57">
        <f>IFERROR(INDEX(F_Inputs!$A$2:$BC$162,MATCH(F_Inputs_Formatted!$I73,F_Inputs!$BC$2:$BC$162,0),MATCH(F_Inputs_Formatted!AE$4,F_Inputs!$A$2:$BC$2,0)),"-")</f>
        <v>46885</v>
      </c>
      <c r="AF73" s="57">
        <f>IFERROR(INDEX(F_Inputs!$A$2:$BC$162,MATCH(F_Inputs_Formatted!$I73,F_Inputs!$BC$2:$BC$162,0),MATCH(F_Inputs_Formatted!AF$4,F_Inputs!$A$2:$BC$2,0)),"-")</f>
        <v>46982</v>
      </c>
      <c r="AG73" s="57">
        <f>IFERROR(INDEX(F_Inputs!$A$2:$BC$162,MATCH(F_Inputs_Formatted!$I73,F_Inputs!$BC$2:$BC$162,0),MATCH(F_Inputs_Formatted!AG$4,F_Inputs!$A$2:$BC$2,0)),"-")</f>
        <v>47068</v>
      </c>
      <c r="AH73" s="57">
        <f>IFERROR(INDEX(F_Inputs!$A$2:$BC$162,MATCH(F_Inputs_Formatted!$I73,F_Inputs!$BC$2:$BC$162,0),MATCH(F_Inputs_Formatted!AH$4,F_Inputs!$A$2:$BC$2,0)),"-")</f>
        <v>47157</v>
      </c>
      <c r="AI73" s="57" t="str">
        <f>IFERROR(INDEX(F_Inputs!$A$2:$BC$162,MATCH(F_Inputs_Formatted!$I73,F_Inputs!$BC$2:$BC$162,0),MATCH(F_Inputs_Formatted!AI$4,F_Inputs!$A$2:$BC$2,0)),"-")</f>
        <v/>
      </c>
      <c r="AJ73" s="57" t="str">
        <f>IFERROR(INDEX(F_Inputs!$A$2:$BC$162,MATCH(F_Inputs_Formatted!$I73,F_Inputs!$BC$2:$BC$162,0),MATCH(F_Inputs_Formatted!AJ$4,F_Inputs!$A$2:$BC$2,0)),"-")</f>
        <v/>
      </c>
      <c r="AK73" s="57" t="str">
        <f>IFERROR(INDEX(F_Inputs!$A$2:$BC$162,MATCH(F_Inputs_Formatted!$I73,F_Inputs!$BC$2:$BC$162,0),MATCH(F_Inputs_Formatted!AK$4,F_Inputs!$A$2:$BC$2,0)),"-")</f>
        <v/>
      </c>
      <c r="AL73" s="57" t="str">
        <f>IFERROR(INDEX(F_Inputs!$A$2:$BC$162,MATCH(F_Inputs_Formatted!$I73,F_Inputs!$BC$2:$BC$162,0),MATCH(F_Inputs_Formatted!AL$4,F_Inputs!$A$2:$BC$2,0)),"-")</f>
        <v/>
      </c>
      <c r="AM73" s="57" t="str">
        <f>IFERROR(INDEX(F_Inputs!$A$2:$BC$162,MATCH(F_Inputs_Formatted!$I73,F_Inputs!$BC$2:$BC$162,0),MATCH(F_Inputs_Formatted!AM$4,F_Inputs!$A$2:$BC$2,0)),"-")</f>
        <v/>
      </c>
    </row>
    <row r="74" spans="2:39" s="5" customFormat="1" ht="15">
      <c r="B74" s="19" t="s">
        <v>110</v>
      </c>
      <c r="C74" s="19" t="str">
        <f>_xlfn.XLOOKUP($B74,FD_Lists!$B$4:$B$25,FD_Lists!C$4:C$25)</f>
        <v>Dŵr Cymru</v>
      </c>
      <c r="D74" s="19" t="str">
        <f>_xlfn.XLOOKUP($B74,FD_Lists!$B$4:$B$25,FD_Lists!D$4:D$25)</f>
        <v>Wales</v>
      </c>
      <c r="E74" s="19" t="str">
        <f>_xlfn.XLOOKUP($B74,FD_Lists!$B$4:$B$25,FD_Lists!E$4:E$25)</f>
        <v>Company</v>
      </c>
      <c r="F74" s="19" t="str">
        <f>_xlfn.XLOOKUP($B74,FD_Lists!$B$4:$B$25,FD_Lists!F$4:F$25)</f>
        <v>WaSC</v>
      </c>
      <c r="G74" s="56" t="s">
        <v>127</v>
      </c>
      <c r="H74" s="35" t="s">
        <v>101</v>
      </c>
      <c r="I74" s="55" t="str">
        <f t="shared" si="1"/>
        <v>WSHBN13535_21</v>
      </c>
      <c r="J74" s="55" t="s">
        <v>137</v>
      </c>
      <c r="K74" s="55" t="s">
        <v>138</v>
      </c>
      <c r="L74" s="55" t="s">
        <v>139</v>
      </c>
      <c r="M74" s="18" t="s">
        <v>152</v>
      </c>
      <c r="N74" s="18" t="s">
        <v>153</v>
      </c>
      <c r="O74" s="55">
        <v>0</v>
      </c>
      <c r="P74" s="57">
        <f>IFERROR(INDEX(F_Inputs!$A$2:$BC$162,MATCH(F_Inputs_Formatted!$I74,F_Inputs!$BC$2:$BC$162,0),MATCH(F_Inputs_Formatted!P$4&amp;"cb",F_Inputs!$A$3:$BC$3,0)),"-")</f>
        <v>18593.599999999999</v>
      </c>
      <c r="Q74" s="57">
        <f>IFERROR(INDEX(F_Inputs!$A$2:$BC$162,MATCH(F_Inputs_Formatted!$I74,F_Inputs!$BC$2:$BC$162,0),MATCH(F_Inputs_Formatted!Q$4&amp;"cb",F_Inputs!$A$3:$BC$3,0)),"-")</f>
        <v>18665.2</v>
      </c>
      <c r="R74" s="57">
        <f>IFERROR(INDEX(F_Inputs!$A$2:$BC$162,MATCH(F_Inputs_Formatted!$I74,F_Inputs!$BC$2:$BC$162,0),MATCH(F_Inputs_Formatted!R$4&amp;"cb",F_Inputs!$A$3:$BC$3,0)),"-")</f>
        <v>18751.309999999899</v>
      </c>
      <c r="S74" s="57">
        <f>IFERROR(INDEX(F_Inputs!$A$2:$BC$162,MATCH(F_Inputs_Formatted!$I74,F_Inputs!$BC$2:$BC$162,0),MATCH(F_Inputs_Formatted!S$4&amp;"cb",F_Inputs!$A$3:$BC$3,0)),"-")</f>
        <v>18812</v>
      </c>
      <c r="T74" s="57">
        <f>IFERROR(INDEX(F_Inputs!$A$2:$BC$162,MATCH(F_Inputs_Formatted!$I74,F_Inputs!$BC$2:$BC$162,0),MATCH(F_Inputs_Formatted!T$4&amp;"cb",F_Inputs!$A$3:$BC$3,0)),"-")</f>
        <v>18875.2</v>
      </c>
      <c r="U74" s="57">
        <f>IFERROR(INDEX(F_Inputs!$A$2:$BC$162,MATCH(F_Inputs_Formatted!$I74,F_Inputs!$BC$2:$BC$162,0),MATCH(F_Inputs_Formatted!U$4&amp;"cb",F_Inputs!$A$3:$BC$3,0)),"-")</f>
        <v>18943.5</v>
      </c>
      <c r="V74" s="57">
        <f>IFERROR(INDEX(F_Inputs!$A$2:$BC$162,MATCH(F_Inputs_Formatted!$I74,F_Inputs!$BC$2:$BC$162,0),MATCH(F_Inputs_Formatted!V$4&amp;"cb",F_Inputs!$A$3:$BC$3,0)),"-")</f>
        <v>19085</v>
      </c>
      <c r="W74" s="57">
        <f>IFERROR(INDEX(F_Inputs!$A$2:$BC$162,MATCH(F_Inputs_Formatted!$I74,F_Inputs!$BC$2:$BC$162,0),MATCH(F_Inputs_Formatted!W$4&amp;"cb",F_Inputs!$A$3:$BC$3,0)),"-")</f>
        <v>19279</v>
      </c>
      <c r="X74" s="57">
        <f>IFERROR(INDEX(F_Inputs!$A$2:$BC$162,MATCH(F_Inputs_Formatted!$I74,F_Inputs!$BC$2:$BC$162,0),MATCH(F_Inputs_Formatted!X$4&amp;"cb",F_Inputs!$A$3:$BC$3,0)),"-")</f>
        <v>19455</v>
      </c>
      <c r="Y74" s="57">
        <f>IFERROR(INDEX(F_Inputs!$A$2:$BC$162,MATCH(F_Inputs_Formatted!$I74,F_Inputs!$BC$2:$BC$162,0),MATCH(F_Inputs_Formatted!Y$4&amp;"cb",F_Inputs!$A$3:$BC$3,0)),"-")</f>
        <v>19607</v>
      </c>
      <c r="Z74" s="57">
        <f>IFERROR(INDEX(F_Inputs!$A$2:$BC$162,MATCH(F_Inputs_Formatted!$I74,F_Inputs!$BC$2:$BC$162,0),MATCH(F_Inputs_Formatted!Z$4&amp;"cb",F_Inputs!$A$3:$BC$3,0)),"-")</f>
        <v>19784</v>
      </c>
      <c r="AA74" s="57">
        <f>IFERROR(INDEX(F_Inputs!$A$2:$BC$162,MATCH(F_Inputs_Formatted!$I74,F_Inputs!$BC$2:$BC$162,0),MATCH(F_Inputs_Formatted!AA$4&amp;"cb",F_Inputs!$A$3:$BC$3,0)),"-")</f>
        <v>19950</v>
      </c>
      <c r="AB74" s="57">
        <f>IFERROR(INDEX(F_Inputs!$A$2:$BC$162,MATCH(F_Inputs_Formatted!$I74,F_Inputs!$BC$2:$BC$162,0),MATCH(F_Inputs_Formatted!AB$4&amp;"cb",F_Inputs!$A$3:$BC$3,0)),"-")</f>
        <v>20144</v>
      </c>
      <c r="AC74" s="57">
        <f>IFERROR(INDEX(F_Inputs!$A$2:$BC$162,MATCH(F_Inputs_Formatted!$I74,F_Inputs!$BC$2:$BC$162,0),MATCH(F_Inputs_Formatted!AC$4,F_Inputs!$A$2:$BC$2,0)),"-")</f>
        <v>20310</v>
      </c>
      <c r="AD74" s="57">
        <f>IFERROR(INDEX(F_Inputs!$A$2:$BC$162,MATCH(F_Inputs_Formatted!$I74,F_Inputs!$BC$2:$BC$162,0),MATCH(F_Inputs_Formatted!AD$4,F_Inputs!$A$2:$BC$2,0)),"-")</f>
        <v>20378</v>
      </c>
      <c r="AE74" s="57">
        <f>IFERROR(INDEX(F_Inputs!$A$2:$BC$162,MATCH(F_Inputs_Formatted!$I74,F_Inputs!$BC$2:$BC$162,0),MATCH(F_Inputs_Formatted!AE$4,F_Inputs!$A$2:$BC$2,0)),"-")</f>
        <v>20450</v>
      </c>
      <c r="AF74" s="57">
        <f>IFERROR(INDEX(F_Inputs!$A$2:$BC$162,MATCH(F_Inputs_Formatted!$I74,F_Inputs!$BC$2:$BC$162,0),MATCH(F_Inputs_Formatted!AF$4,F_Inputs!$A$2:$BC$2,0)),"-")</f>
        <v>20522</v>
      </c>
      <c r="AG74" s="57">
        <f>IFERROR(INDEX(F_Inputs!$A$2:$BC$162,MATCH(F_Inputs_Formatted!$I74,F_Inputs!$BC$2:$BC$162,0),MATCH(F_Inputs_Formatted!AG$4,F_Inputs!$A$2:$BC$2,0)),"-")</f>
        <v>20599</v>
      </c>
      <c r="AH74" s="57">
        <f>IFERROR(INDEX(F_Inputs!$A$2:$BC$162,MATCH(F_Inputs_Formatted!$I74,F_Inputs!$BC$2:$BC$162,0),MATCH(F_Inputs_Formatted!AH$4,F_Inputs!$A$2:$BC$2,0)),"-")</f>
        <v>20670</v>
      </c>
      <c r="AI74" s="57" t="str">
        <f>IFERROR(INDEX(F_Inputs!$A$2:$BC$162,MATCH(F_Inputs_Formatted!$I74,F_Inputs!$BC$2:$BC$162,0),MATCH(F_Inputs_Formatted!AI$4,F_Inputs!$A$2:$BC$2,0)),"-")</f>
        <v/>
      </c>
      <c r="AJ74" s="57" t="str">
        <f>IFERROR(INDEX(F_Inputs!$A$2:$BC$162,MATCH(F_Inputs_Formatted!$I74,F_Inputs!$BC$2:$BC$162,0),MATCH(F_Inputs_Formatted!AJ$4,F_Inputs!$A$2:$BC$2,0)),"-")</f>
        <v/>
      </c>
      <c r="AK74" s="57" t="str">
        <f>IFERROR(INDEX(F_Inputs!$A$2:$BC$162,MATCH(F_Inputs_Formatted!$I74,F_Inputs!$BC$2:$BC$162,0),MATCH(F_Inputs_Formatted!AK$4,F_Inputs!$A$2:$BC$2,0)),"-")</f>
        <v/>
      </c>
      <c r="AL74" s="57" t="str">
        <f>IFERROR(INDEX(F_Inputs!$A$2:$BC$162,MATCH(F_Inputs_Formatted!$I74,F_Inputs!$BC$2:$BC$162,0),MATCH(F_Inputs_Formatted!AL$4,F_Inputs!$A$2:$BC$2,0)),"-")</f>
        <v/>
      </c>
      <c r="AM74" s="57" t="str">
        <f>IFERROR(INDEX(F_Inputs!$A$2:$BC$162,MATCH(F_Inputs_Formatted!$I74,F_Inputs!$BC$2:$BC$162,0),MATCH(F_Inputs_Formatted!AM$4,F_Inputs!$A$2:$BC$2,0)),"-")</f>
        <v/>
      </c>
    </row>
    <row r="75" spans="2:39" s="5" customFormat="1" ht="15">
      <c r="B75" s="19" t="s">
        <v>111</v>
      </c>
      <c r="C75" s="19" t="str">
        <f>_xlfn.XLOOKUP($B75,FD_Lists!$B$4:$B$25,FD_Lists!C$4:C$25)</f>
        <v>Hafren Dyfrdwy</v>
      </c>
      <c r="D75" s="19" t="str">
        <f>_xlfn.XLOOKUP($B75,FD_Lists!$B$4:$B$25,FD_Lists!D$4:D$25)</f>
        <v>Wales</v>
      </c>
      <c r="E75" s="19" t="str">
        <f>_xlfn.XLOOKUP($B75,FD_Lists!$B$4:$B$25,FD_Lists!E$4:E$25)</f>
        <v>Company</v>
      </c>
      <c r="F75" s="19" t="str">
        <f>_xlfn.XLOOKUP($B75,FD_Lists!$B$4:$B$25,FD_Lists!F$4:F$25)</f>
        <v>WaSC</v>
      </c>
      <c r="G75" s="56" t="s">
        <v>127</v>
      </c>
      <c r="H75" s="35" t="s">
        <v>101</v>
      </c>
      <c r="I75" s="55" t="str">
        <f t="shared" si="1"/>
        <v>HDDBN13535_21</v>
      </c>
      <c r="J75" s="55" t="s">
        <v>137</v>
      </c>
      <c r="K75" s="55" t="s">
        <v>138</v>
      </c>
      <c r="L75" s="55" t="s">
        <v>139</v>
      </c>
      <c r="M75" s="18" t="s">
        <v>152</v>
      </c>
      <c r="N75" s="18" t="s">
        <v>153</v>
      </c>
      <c r="O75" s="55">
        <v>0</v>
      </c>
      <c r="P75" s="57" t="str">
        <f>IFERROR(INDEX(F_Inputs!$A$2:$BC$162,MATCH(F_Inputs_Formatted!$I75,F_Inputs!$BC$2:$BC$162,0),MATCH(F_Inputs_Formatted!P$4&amp;"cb",F_Inputs!$A$3:$BC$3,0)),"-")</f>
        <v/>
      </c>
      <c r="Q75" s="57" t="str">
        <f>IFERROR(INDEX(F_Inputs!$A$2:$BC$162,MATCH(F_Inputs_Formatted!$I75,F_Inputs!$BC$2:$BC$162,0),MATCH(F_Inputs_Formatted!Q$4&amp;"cb",F_Inputs!$A$3:$BC$3,0)),"-")</f>
        <v/>
      </c>
      <c r="R75" s="57" t="str">
        <f>IFERROR(INDEX(F_Inputs!$A$2:$BC$162,MATCH(F_Inputs_Formatted!$I75,F_Inputs!$BC$2:$BC$162,0),MATCH(F_Inputs_Formatted!R$4&amp;"cb",F_Inputs!$A$3:$BC$3,0)),"-")</f>
        <v/>
      </c>
      <c r="S75" s="57" t="str">
        <f>IFERROR(INDEX(F_Inputs!$A$2:$BC$162,MATCH(F_Inputs_Formatted!$I75,F_Inputs!$BC$2:$BC$162,0),MATCH(F_Inputs_Formatted!S$4&amp;"cb",F_Inputs!$A$3:$BC$3,0)),"-")</f>
        <v/>
      </c>
      <c r="T75" s="57" t="str">
        <f>IFERROR(INDEX(F_Inputs!$A$2:$BC$162,MATCH(F_Inputs_Formatted!$I75,F_Inputs!$BC$2:$BC$162,0),MATCH(F_Inputs_Formatted!T$4&amp;"cb",F_Inputs!$A$3:$BC$3,0)),"-")</f>
        <v/>
      </c>
      <c r="U75" s="57" t="str">
        <f>IFERROR(INDEX(F_Inputs!$A$2:$BC$162,MATCH(F_Inputs_Formatted!$I75,F_Inputs!$BC$2:$BC$162,0),MATCH(F_Inputs_Formatted!U$4&amp;"cb",F_Inputs!$A$3:$BC$3,0)),"-")</f>
        <v/>
      </c>
      <c r="V75" s="57">
        <f>IFERROR(INDEX(F_Inputs!$A$2:$BC$162,MATCH(F_Inputs_Formatted!$I75,F_Inputs!$BC$2:$BC$162,0),MATCH(F_Inputs_Formatted!V$4&amp;"cb",F_Inputs!$A$3:$BC$3,0)),"-")</f>
        <v>305.72046899999998</v>
      </c>
      <c r="W75" s="57">
        <f>IFERROR(INDEX(F_Inputs!$A$2:$BC$162,MATCH(F_Inputs_Formatted!$I75,F_Inputs!$BC$2:$BC$162,0),MATCH(F_Inputs_Formatted!W$4&amp;"cb",F_Inputs!$A$3:$BC$3,0)),"-")</f>
        <v>305.27579700000001</v>
      </c>
      <c r="X75" s="57">
        <f>IFERROR(INDEX(F_Inputs!$A$2:$BC$162,MATCH(F_Inputs_Formatted!$I75,F_Inputs!$BC$2:$BC$162,0),MATCH(F_Inputs_Formatted!X$4&amp;"cb",F_Inputs!$A$3:$BC$3,0)),"-")</f>
        <v>294.69802900000002</v>
      </c>
      <c r="Y75" s="57">
        <f>IFERROR(INDEX(F_Inputs!$A$2:$BC$162,MATCH(F_Inputs_Formatted!$I75,F_Inputs!$BC$2:$BC$162,0),MATCH(F_Inputs_Formatted!Y$4&amp;"cb",F_Inputs!$A$3:$BC$3,0)),"-")</f>
        <v>296</v>
      </c>
      <c r="Z75" s="57">
        <f>IFERROR(INDEX(F_Inputs!$A$2:$BC$162,MATCH(F_Inputs_Formatted!$I75,F_Inputs!$BC$2:$BC$162,0),MATCH(F_Inputs_Formatted!Z$4&amp;"cb",F_Inputs!$A$3:$BC$3,0)),"-")</f>
        <v>296</v>
      </c>
      <c r="AA75" s="57">
        <f>IFERROR(INDEX(F_Inputs!$A$2:$BC$162,MATCH(F_Inputs_Formatted!$I75,F_Inputs!$BC$2:$BC$162,0),MATCH(F_Inputs_Formatted!AA$4&amp;"cb",F_Inputs!$A$3:$BC$3,0)),"-")</f>
        <v>299</v>
      </c>
      <c r="AB75" s="57">
        <f>IFERROR(INDEX(F_Inputs!$A$2:$BC$162,MATCH(F_Inputs_Formatted!$I75,F_Inputs!$BC$2:$BC$162,0),MATCH(F_Inputs_Formatted!AB$4&amp;"cb",F_Inputs!$A$3:$BC$3,0)),"-")</f>
        <v>300</v>
      </c>
      <c r="AC75" s="57">
        <f>IFERROR(INDEX(F_Inputs!$A$2:$BC$162,MATCH(F_Inputs_Formatted!$I75,F_Inputs!$BC$2:$BC$162,0),MATCH(F_Inputs_Formatted!AC$4,F_Inputs!$A$2:$BC$2,0)),"-")</f>
        <v>306</v>
      </c>
      <c r="AD75" s="57">
        <f>IFERROR(INDEX(F_Inputs!$A$2:$BC$162,MATCH(F_Inputs_Formatted!$I75,F_Inputs!$BC$2:$BC$162,0),MATCH(F_Inputs_Formatted!AD$4,F_Inputs!$A$2:$BC$2,0)),"-")</f>
        <v>309</v>
      </c>
      <c r="AE75" s="57">
        <f>IFERROR(INDEX(F_Inputs!$A$2:$BC$162,MATCH(F_Inputs_Formatted!$I75,F_Inputs!$BC$2:$BC$162,0),MATCH(F_Inputs_Formatted!AE$4,F_Inputs!$A$2:$BC$2,0)),"-")</f>
        <v>311</v>
      </c>
      <c r="AF75" s="57">
        <f>IFERROR(INDEX(F_Inputs!$A$2:$BC$162,MATCH(F_Inputs_Formatted!$I75,F_Inputs!$BC$2:$BC$162,0),MATCH(F_Inputs_Formatted!AF$4,F_Inputs!$A$2:$BC$2,0)),"-")</f>
        <v>315</v>
      </c>
      <c r="AG75" s="57">
        <f>IFERROR(INDEX(F_Inputs!$A$2:$BC$162,MATCH(F_Inputs_Formatted!$I75,F_Inputs!$BC$2:$BC$162,0),MATCH(F_Inputs_Formatted!AG$4,F_Inputs!$A$2:$BC$2,0)),"-")</f>
        <v>318</v>
      </c>
      <c r="AH75" s="57">
        <f>IFERROR(INDEX(F_Inputs!$A$2:$BC$162,MATCH(F_Inputs_Formatted!$I75,F_Inputs!$BC$2:$BC$162,0),MATCH(F_Inputs_Formatted!AH$4,F_Inputs!$A$2:$BC$2,0)),"-")</f>
        <v>321</v>
      </c>
      <c r="AI75" s="57" t="str">
        <f>IFERROR(INDEX(F_Inputs!$A$2:$BC$162,MATCH(F_Inputs_Formatted!$I75,F_Inputs!$BC$2:$BC$162,0),MATCH(F_Inputs_Formatted!AI$4,F_Inputs!$A$2:$BC$2,0)),"-")</f>
        <v/>
      </c>
      <c r="AJ75" s="57" t="str">
        <f>IFERROR(INDEX(F_Inputs!$A$2:$BC$162,MATCH(F_Inputs_Formatted!$I75,F_Inputs!$BC$2:$BC$162,0),MATCH(F_Inputs_Formatted!AJ$4,F_Inputs!$A$2:$BC$2,0)),"-")</f>
        <v/>
      </c>
      <c r="AK75" s="57" t="str">
        <f>IFERROR(INDEX(F_Inputs!$A$2:$BC$162,MATCH(F_Inputs_Formatted!$I75,F_Inputs!$BC$2:$BC$162,0),MATCH(F_Inputs_Formatted!AK$4,F_Inputs!$A$2:$BC$2,0)),"-")</f>
        <v/>
      </c>
      <c r="AL75" s="57" t="str">
        <f>IFERROR(INDEX(F_Inputs!$A$2:$BC$162,MATCH(F_Inputs_Formatted!$I75,F_Inputs!$BC$2:$BC$162,0),MATCH(F_Inputs_Formatted!AL$4,F_Inputs!$A$2:$BC$2,0)),"-")</f>
        <v/>
      </c>
      <c r="AM75" s="57" t="str">
        <f>IFERROR(INDEX(F_Inputs!$A$2:$BC$162,MATCH(F_Inputs_Formatted!$I75,F_Inputs!$BC$2:$BC$162,0),MATCH(F_Inputs_Formatted!AM$4,F_Inputs!$A$2:$BC$2,0)),"-")</f>
        <v/>
      </c>
    </row>
    <row r="76" spans="2:39" s="5" customFormat="1" ht="15">
      <c r="B76" s="19" t="s">
        <v>112</v>
      </c>
      <c r="C76" s="19" t="str">
        <f>_xlfn.XLOOKUP($B76,FD_Lists!$B$4:$B$25,FD_Lists!C$4:C$25)</f>
        <v>Northumbrian Water</v>
      </c>
      <c r="D76" s="19" t="str">
        <f>_xlfn.XLOOKUP($B76,FD_Lists!$B$4:$B$25,FD_Lists!D$4:D$25)</f>
        <v>England</v>
      </c>
      <c r="E76" s="19" t="str">
        <f>_xlfn.XLOOKUP($B76,FD_Lists!$B$4:$B$25,FD_Lists!E$4:E$25)</f>
        <v>Company</v>
      </c>
      <c r="F76" s="19" t="str">
        <f>_xlfn.XLOOKUP($B76,FD_Lists!$B$4:$B$25,FD_Lists!F$4:F$25)</f>
        <v>WaSC</v>
      </c>
      <c r="G76" s="56" t="s">
        <v>127</v>
      </c>
      <c r="H76" s="35" t="s">
        <v>101</v>
      </c>
      <c r="I76" s="55" t="str">
        <f t="shared" si="1"/>
        <v>NESBN13535_21</v>
      </c>
      <c r="J76" s="55" t="s">
        <v>137</v>
      </c>
      <c r="K76" s="55" t="s">
        <v>138</v>
      </c>
      <c r="L76" s="55" t="s">
        <v>139</v>
      </c>
      <c r="M76" s="18" t="s">
        <v>152</v>
      </c>
      <c r="N76" s="18" t="s">
        <v>153</v>
      </c>
      <c r="O76" s="55">
        <v>0</v>
      </c>
      <c r="P76" s="57">
        <f>IFERROR(INDEX(F_Inputs!$A$2:$BC$162,MATCH(F_Inputs_Formatted!$I76,F_Inputs!$BC$2:$BC$162,0),MATCH(F_Inputs_Formatted!P$4&amp;"cb",F_Inputs!$A$3:$BC$3,0)),"-")</f>
        <v>16324</v>
      </c>
      <c r="Q76" s="57">
        <f>IFERROR(INDEX(F_Inputs!$A$2:$BC$162,MATCH(F_Inputs_Formatted!$I76,F_Inputs!$BC$2:$BC$162,0),MATCH(F_Inputs_Formatted!Q$4&amp;"cb",F_Inputs!$A$3:$BC$3,0)),"-")</f>
        <v>16354</v>
      </c>
      <c r="R76" s="57">
        <f>IFERROR(INDEX(F_Inputs!$A$2:$BC$162,MATCH(F_Inputs_Formatted!$I76,F_Inputs!$BC$2:$BC$162,0),MATCH(F_Inputs_Formatted!R$4&amp;"cb",F_Inputs!$A$3:$BC$3,0)),"-")</f>
        <v>16368</v>
      </c>
      <c r="S76" s="57">
        <f>IFERROR(INDEX(F_Inputs!$A$2:$BC$162,MATCH(F_Inputs_Formatted!$I76,F_Inputs!$BC$2:$BC$162,0),MATCH(F_Inputs_Formatted!S$4&amp;"cb",F_Inputs!$A$3:$BC$3,0)),"-")</f>
        <v>16414</v>
      </c>
      <c r="T76" s="57">
        <f>IFERROR(INDEX(F_Inputs!$A$2:$BC$162,MATCH(F_Inputs_Formatted!$I76,F_Inputs!$BC$2:$BC$162,0),MATCH(F_Inputs_Formatted!T$4&amp;"cb",F_Inputs!$A$3:$BC$3,0)),"-")</f>
        <v>16455</v>
      </c>
      <c r="U76" s="57">
        <f>IFERROR(INDEX(F_Inputs!$A$2:$BC$162,MATCH(F_Inputs_Formatted!$I76,F_Inputs!$BC$2:$BC$162,0),MATCH(F_Inputs_Formatted!U$4&amp;"cb",F_Inputs!$A$3:$BC$3,0)),"-")</f>
        <v>16473</v>
      </c>
      <c r="V76" s="57">
        <f>IFERROR(INDEX(F_Inputs!$A$2:$BC$162,MATCH(F_Inputs_Formatted!$I76,F_Inputs!$BC$2:$BC$162,0),MATCH(F_Inputs_Formatted!V$4&amp;"cb",F_Inputs!$A$3:$BC$3,0)),"-")</f>
        <v>16516</v>
      </c>
      <c r="W76" s="57">
        <f>IFERROR(INDEX(F_Inputs!$A$2:$BC$162,MATCH(F_Inputs_Formatted!$I76,F_Inputs!$BC$2:$BC$162,0),MATCH(F_Inputs_Formatted!W$4&amp;"cb",F_Inputs!$A$3:$BC$3,0)),"-")</f>
        <v>16560</v>
      </c>
      <c r="X76" s="57">
        <f>IFERROR(INDEX(F_Inputs!$A$2:$BC$162,MATCH(F_Inputs_Formatted!$I76,F_Inputs!$BC$2:$BC$162,0),MATCH(F_Inputs_Formatted!X$4&amp;"cb",F_Inputs!$A$3:$BC$3,0)),"-")</f>
        <v>16596</v>
      </c>
      <c r="Y76" s="57">
        <f>IFERROR(INDEX(F_Inputs!$A$2:$BC$162,MATCH(F_Inputs_Formatted!$I76,F_Inputs!$BC$2:$BC$162,0),MATCH(F_Inputs_Formatted!Y$4&amp;"cb",F_Inputs!$A$3:$BC$3,0)),"-")</f>
        <v>16640</v>
      </c>
      <c r="Z76" s="57">
        <f>IFERROR(INDEX(F_Inputs!$A$2:$BC$162,MATCH(F_Inputs_Formatted!$I76,F_Inputs!$BC$2:$BC$162,0),MATCH(F_Inputs_Formatted!Z$4&amp;"cb",F_Inputs!$A$3:$BC$3,0)),"-")</f>
        <v>16670</v>
      </c>
      <c r="AA76" s="57">
        <f>IFERROR(INDEX(F_Inputs!$A$2:$BC$162,MATCH(F_Inputs_Formatted!$I76,F_Inputs!$BC$2:$BC$162,0),MATCH(F_Inputs_Formatted!AA$4&amp;"cb",F_Inputs!$A$3:$BC$3,0)),"-")</f>
        <v>16727</v>
      </c>
      <c r="AB76" s="57">
        <f>IFERROR(INDEX(F_Inputs!$A$2:$BC$162,MATCH(F_Inputs_Formatted!$I76,F_Inputs!$BC$2:$BC$162,0),MATCH(F_Inputs_Formatted!AB$4&amp;"cb",F_Inputs!$A$3:$BC$3,0)),"-")</f>
        <v>16751</v>
      </c>
      <c r="AC76" s="57">
        <f>IFERROR(INDEX(F_Inputs!$A$2:$BC$162,MATCH(F_Inputs_Formatted!$I76,F_Inputs!$BC$2:$BC$162,0),MATCH(F_Inputs_Formatted!AC$4,F_Inputs!$A$2:$BC$2,0)),"-")</f>
        <v>16773</v>
      </c>
      <c r="AD76" s="57">
        <f>IFERROR(INDEX(F_Inputs!$A$2:$BC$162,MATCH(F_Inputs_Formatted!$I76,F_Inputs!$BC$2:$BC$162,0),MATCH(F_Inputs_Formatted!AD$4,F_Inputs!$A$2:$BC$2,0)),"-")</f>
        <v>16808</v>
      </c>
      <c r="AE76" s="57">
        <f>IFERROR(INDEX(F_Inputs!$A$2:$BC$162,MATCH(F_Inputs_Formatted!$I76,F_Inputs!$BC$2:$BC$162,0),MATCH(F_Inputs_Formatted!AE$4,F_Inputs!$A$2:$BC$2,0)),"-")</f>
        <v>16843</v>
      </c>
      <c r="AF76" s="57">
        <f>IFERROR(INDEX(F_Inputs!$A$2:$BC$162,MATCH(F_Inputs_Formatted!$I76,F_Inputs!$BC$2:$BC$162,0),MATCH(F_Inputs_Formatted!AF$4,F_Inputs!$A$2:$BC$2,0)),"-")</f>
        <v>16879</v>
      </c>
      <c r="AG76" s="57">
        <f>IFERROR(INDEX(F_Inputs!$A$2:$BC$162,MATCH(F_Inputs_Formatted!$I76,F_Inputs!$BC$2:$BC$162,0),MATCH(F_Inputs_Formatted!AG$4,F_Inputs!$A$2:$BC$2,0)),"-")</f>
        <v>16915.666666666672</v>
      </c>
      <c r="AH76" s="57">
        <f>IFERROR(INDEX(F_Inputs!$A$2:$BC$162,MATCH(F_Inputs_Formatted!$I76,F_Inputs!$BC$2:$BC$162,0),MATCH(F_Inputs_Formatted!AH$4,F_Inputs!$A$2:$BC$2,0)),"-")</f>
        <v>16950.666666666672</v>
      </c>
      <c r="AI76" s="57" t="str">
        <f>IFERROR(INDEX(F_Inputs!$A$2:$BC$162,MATCH(F_Inputs_Formatted!$I76,F_Inputs!$BC$2:$BC$162,0),MATCH(F_Inputs_Formatted!AI$4,F_Inputs!$A$2:$BC$2,0)),"-")</f>
        <v/>
      </c>
      <c r="AJ76" s="57" t="str">
        <f>IFERROR(INDEX(F_Inputs!$A$2:$BC$162,MATCH(F_Inputs_Formatted!$I76,F_Inputs!$BC$2:$BC$162,0),MATCH(F_Inputs_Formatted!AJ$4,F_Inputs!$A$2:$BC$2,0)),"-")</f>
        <v/>
      </c>
      <c r="AK76" s="57" t="str">
        <f>IFERROR(INDEX(F_Inputs!$A$2:$BC$162,MATCH(F_Inputs_Formatted!$I76,F_Inputs!$BC$2:$BC$162,0),MATCH(F_Inputs_Formatted!AK$4,F_Inputs!$A$2:$BC$2,0)),"-")</f>
        <v/>
      </c>
      <c r="AL76" s="57" t="str">
        <f>IFERROR(INDEX(F_Inputs!$A$2:$BC$162,MATCH(F_Inputs_Formatted!$I76,F_Inputs!$BC$2:$BC$162,0),MATCH(F_Inputs_Formatted!AL$4,F_Inputs!$A$2:$BC$2,0)),"-")</f>
        <v/>
      </c>
      <c r="AM76" s="57" t="str">
        <f>IFERROR(INDEX(F_Inputs!$A$2:$BC$162,MATCH(F_Inputs_Formatted!$I76,F_Inputs!$BC$2:$BC$162,0),MATCH(F_Inputs_Formatted!AM$4,F_Inputs!$A$2:$BC$2,0)),"-")</f>
        <v/>
      </c>
    </row>
    <row r="77" spans="2:39" s="5" customFormat="1" ht="15">
      <c r="B77" s="19" t="s">
        <v>113</v>
      </c>
      <c r="C77" s="19" t="str">
        <f>_xlfn.XLOOKUP($B77,FD_Lists!$B$4:$B$25,FD_Lists!C$4:C$25)</f>
        <v>Severn Trent Water</v>
      </c>
      <c r="D77" s="19" t="str">
        <f>_xlfn.XLOOKUP($B77,FD_Lists!$B$4:$B$25,FD_Lists!D$4:D$25)</f>
        <v>England</v>
      </c>
      <c r="E77" s="19" t="str">
        <f>_xlfn.XLOOKUP($B77,FD_Lists!$B$4:$B$25,FD_Lists!E$4:E$25)</f>
        <v>Company</v>
      </c>
      <c r="F77" s="19" t="str">
        <f>_xlfn.XLOOKUP($B77,FD_Lists!$B$4:$B$25,FD_Lists!F$4:F$25)</f>
        <v>WaSC</v>
      </c>
      <c r="G77" s="56" t="s">
        <v>127</v>
      </c>
      <c r="H77" s="35" t="s">
        <v>101</v>
      </c>
      <c r="I77" s="55" t="str">
        <f t="shared" si="1"/>
        <v>SVEBN13535_21</v>
      </c>
      <c r="J77" s="55" t="s">
        <v>137</v>
      </c>
      <c r="K77" s="55" t="s">
        <v>138</v>
      </c>
      <c r="L77" s="55" t="s">
        <v>139</v>
      </c>
      <c r="M77" s="18" t="s">
        <v>152</v>
      </c>
      <c r="N77" s="18" t="s">
        <v>153</v>
      </c>
      <c r="O77" s="55">
        <v>0</v>
      </c>
      <c r="P77" s="57" t="str">
        <f>IFERROR(INDEX(F_Inputs!$A$2:$BC$162,MATCH(F_Inputs_Formatted!$I77,F_Inputs!$BC$2:$BC$162,0),MATCH(F_Inputs_Formatted!P$4&amp;"cb",F_Inputs!$A$3:$BC$3,0)),"-")</f>
        <v/>
      </c>
      <c r="Q77" s="57" t="str">
        <f>IFERROR(INDEX(F_Inputs!$A$2:$BC$162,MATCH(F_Inputs_Formatted!$I77,F_Inputs!$BC$2:$BC$162,0),MATCH(F_Inputs_Formatted!Q$4&amp;"cb",F_Inputs!$A$3:$BC$3,0)),"-")</f>
        <v/>
      </c>
      <c r="R77" s="57" t="str">
        <f>IFERROR(INDEX(F_Inputs!$A$2:$BC$162,MATCH(F_Inputs_Formatted!$I77,F_Inputs!$BC$2:$BC$162,0),MATCH(F_Inputs_Formatted!R$4&amp;"cb",F_Inputs!$A$3:$BC$3,0)),"-")</f>
        <v/>
      </c>
      <c r="S77" s="57" t="str">
        <f>IFERROR(INDEX(F_Inputs!$A$2:$BC$162,MATCH(F_Inputs_Formatted!$I77,F_Inputs!$BC$2:$BC$162,0),MATCH(F_Inputs_Formatted!S$4&amp;"cb",F_Inputs!$A$3:$BC$3,0)),"-")</f>
        <v/>
      </c>
      <c r="T77" s="57" t="str">
        <f>IFERROR(INDEX(F_Inputs!$A$2:$BC$162,MATCH(F_Inputs_Formatted!$I77,F_Inputs!$BC$2:$BC$162,0),MATCH(F_Inputs_Formatted!T$4&amp;"cb",F_Inputs!$A$3:$BC$3,0)),"-")</f>
        <v/>
      </c>
      <c r="U77" s="57" t="str">
        <f>IFERROR(INDEX(F_Inputs!$A$2:$BC$162,MATCH(F_Inputs_Formatted!$I77,F_Inputs!$BC$2:$BC$162,0),MATCH(F_Inputs_Formatted!U$4&amp;"cb",F_Inputs!$A$3:$BC$3,0)),"-")</f>
        <v/>
      </c>
      <c r="V77" s="57">
        <f>IFERROR(INDEX(F_Inputs!$A$2:$BC$162,MATCH(F_Inputs_Formatted!$I77,F_Inputs!$BC$2:$BC$162,0),MATCH(F_Inputs_Formatted!V$4&amp;"cb",F_Inputs!$A$3:$BC$3,0)),"-")</f>
        <v>56721.234567999003</v>
      </c>
      <c r="W77" s="57">
        <f>IFERROR(INDEX(F_Inputs!$A$2:$BC$162,MATCH(F_Inputs_Formatted!$I77,F_Inputs!$BC$2:$BC$162,0),MATCH(F_Inputs_Formatted!W$4&amp;"cb",F_Inputs!$A$3:$BC$3,0)),"-")</f>
        <v>55419.191559999002</v>
      </c>
      <c r="X77" s="57">
        <f>IFERROR(INDEX(F_Inputs!$A$2:$BC$162,MATCH(F_Inputs_Formatted!$I77,F_Inputs!$BC$2:$BC$162,0),MATCH(F_Inputs_Formatted!X$4&amp;"cb",F_Inputs!$A$3:$BC$3,0)),"-")</f>
        <v>55578.983187999002</v>
      </c>
      <c r="Y77" s="57">
        <f>IFERROR(INDEX(F_Inputs!$A$2:$BC$162,MATCH(F_Inputs_Formatted!$I77,F_Inputs!$BC$2:$BC$162,0),MATCH(F_Inputs_Formatted!Y$4&amp;"cb",F_Inputs!$A$3:$BC$3,0)),"-")</f>
        <v>55599</v>
      </c>
      <c r="Z77" s="57">
        <f>IFERROR(INDEX(F_Inputs!$A$2:$BC$162,MATCH(F_Inputs_Formatted!$I77,F_Inputs!$BC$2:$BC$162,0),MATCH(F_Inputs_Formatted!Z$4&amp;"cb",F_Inputs!$A$3:$BC$3,0)),"-")</f>
        <v>55637</v>
      </c>
      <c r="AA77" s="57">
        <f>IFERROR(INDEX(F_Inputs!$A$2:$BC$162,MATCH(F_Inputs_Formatted!$I77,F_Inputs!$BC$2:$BC$162,0),MATCH(F_Inputs_Formatted!AA$4&amp;"cb",F_Inputs!$A$3:$BC$3,0)),"-")</f>
        <v>55772</v>
      </c>
      <c r="AB77" s="57">
        <f>IFERROR(INDEX(F_Inputs!$A$2:$BC$162,MATCH(F_Inputs_Formatted!$I77,F_Inputs!$BC$2:$BC$162,0),MATCH(F_Inputs_Formatted!AB$4&amp;"cb",F_Inputs!$A$3:$BC$3,0)),"-")</f>
        <v>55996</v>
      </c>
      <c r="AC77" s="57">
        <f>IFERROR(INDEX(F_Inputs!$A$2:$BC$162,MATCH(F_Inputs_Formatted!$I77,F_Inputs!$BC$2:$BC$162,0),MATCH(F_Inputs_Formatted!AC$4,F_Inputs!$A$2:$BC$2,0)),"-")</f>
        <v>56454</v>
      </c>
      <c r="AD77" s="57">
        <f>IFERROR(INDEX(F_Inputs!$A$2:$BC$162,MATCH(F_Inputs_Formatted!$I77,F_Inputs!$BC$2:$BC$162,0),MATCH(F_Inputs_Formatted!AD$4,F_Inputs!$A$2:$BC$2,0)),"-")</f>
        <v>56787</v>
      </c>
      <c r="AE77" s="57">
        <f>IFERROR(INDEX(F_Inputs!$A$2:$BC$162,MATCH(F_Inputs_Formatted!$I77,F_Inputs!$BC$2:$BC$162,0),MATCH(F_Inputs_Formatted!AE$4,F_Inputs!$A$2:$BC$2,0)),"-")</f>
        <v>57114</v>
      </c>
      <c r="AF77" s="57">
        <f>IFERROR(INDEX(F_Inputs!$A$2:$BC$162,MATCH(F_Inputs_Formatted!$I77,F_Inputs!$BC$2:$BC$162,0),MATCH(F_Inputs_Formatted!AF$4,F_Inputs!$A$2:$BC$2,0)),"-")</f>
        <v>57434</v>
      </c>
      <c r="AG77" s="57">
        <f>IFERROR(INDEX(F_Inputs!$A$2:$BC$162,MATCH(F_Inputs_Formatted!$I77,F_Inputs!$BC$2:$BC$162,0),MATCH(F_Inputs_Formatted!AG$4,F_Inputs!$A$2:$BC$2,0)),"-")</f>
        <v>57748</v>
      </c>
      <c r="AH77" s="57">
        <f>IFERROR(INDEX(F_Inputs!$A$2:$BC$162,MATCH(F_Inputs_Formatted!$I77,F_Inputs!$BC$2:$BC$162,0),MATCH(F_Inputs_Formatted!AH$4,F_Inputs!$A$2:$BC$2,0)),"-")</f>
        <v>58056</v>
      </c>
      <c r="AI77" s="57" t="str">
        <f>IFERROR(INDEX(F_Inputs!$A$2:$BC$162,MATCH(F_Inputs_Formatted!$I77,F_Inputs!$BC$2:$BC$162,0),MATCH(F_Inputs_Formatted!AI$4,F_Inputs!$A$2:$BC$2,0)),"-")</f>
        <v/>
      </c>
      <c r="AJ77" s="57" t="str">
        <f>IFERROR(INDEX(F_Inputs!$A$2:$BC$162,MATCH(F_Inputs_Formatted!$I77,F_Inputs!$BC$2:$BC$162,0),MATCH(F_Inputs_Formatted!AJ$4,F_Inputs!$A$2:$BC$2,0)),"-")</f>
        <v/>
      </c>
      <c r="AK77" s="57" t="str">
        <f>IFERROR(INDEX(F_Inputs!$A$2:$BC$162,MATCH(F_Inputs_Formatted!$I77,F_Inputs!$BC$2:$BC$162,0),MATCH(F_Inputs_Formatted!AK$4,F_Inputs!$A$2:$BC$2,0)),"-")</f>
        <v/>
      </c>
      <c r="AL77" s="57" t="str">
        <f>IFERROR(INDEX(F_Inputs!$A$2:$BC$162,MATCH(F_Inputs_Formatted!$I77,F_Inputs!$BC$2:$BC$162,0),MATCH(F_Inputs_Formatted!AL$4,F_Inputs!$A$2:$BC$2,0)),"-")</f>
        <v/>
      </c>
      <c r="AM77" s="57" t="str">
        <f>IFERROR(INDEX(F_Inputs!$A$2:$BC$162,MATCH(F_Inputs_Formatted!$I77,F_Inputs!$BC$2:$BC$162,0),MATCH(F_Inputs_Formatted!AM$4,F_Inputs!$A$2:$BC$2,0)),"-")</f>
        <v/>
      </c>
    </row>
    <row r="78" spans="2:39" s="5" customFormat="1" ht="15">
      <c r="B78" s="19" t="s">
        <v>116</v>
      </c>
      <c r="C78" s="19" t="str">
        <f>_xlfn.XLOOKUP($B78,FD_Lists!$B$4:$B$25,FD_Lists!C$4:C$25)</f>
        <v>Southern Water</v>
      </c>
      <c r="D78" s="19" t="str">
        <f>_xlfn.XLOOKUP($B78,FD_Lists!$B$4:$B$25,FD_Lists!D$4:D$25)</f>
        <v>England</v>
      </c>
      <c r="E78" s="19" t="str">
        <f>_xlfn.XLOOKUP($B78,FD_Lists!$B$4:$B$25,FD_Lists!E$4:E$25)</f>
        <v>Company</v>
      </c>
      <c r="F78" s="19" t="str">
        <f>_xlfn.XLOOKUP($B78,FD_Lists!$B$4:$B$25,FD_Lists!F$4:F$25)</f>
        <v>WaSC</v>
      </c>
      <c r="G78" s="56" t="s">
        <v>127</v>
      </c>
      <c r="H78" s="35" t="s">
        <v>101</v>
      </c>
      <c r="I78" s="55" t="str">
        <f t="shared" si="1"/>
        <v>SRNBN13535_21</v>
      </c>
      <c r="J78" s="55" t="s">
        <v>137</v>
      </c>
      <c r="K78" s="55" t="s">
        <v>138</v>
      </c>
      <c r="L78" s="55" t="s">
        <v>139</v>
      </c>
      <c r="M78" s="18" t="s">
        <v>152</v>
      </c>
      <c r="N78" s="18" t="s">
        <v>153</v>
      </c>
      <c r="O78" s="55">
        <v>0</v>
      </c>
      <c r="P78" s="57">
        <f>IFERROR(INDEX(F_Inputs!$A$2:$BC$162,MATCH(F_Inputs_Formatted!$I78,F_Inputs!$BC$2:$BC$162,0),MATCH(F_Inputs_Formatted!P$4&amp;"cb",F_Inputs!$A$3:$BC$3,0)),"-")</f>
        <v>21417.66</v>
      </c>
      <c r="Q78" s="57">
        <f>IFERROR(INDEX(F_Inputs!$A$2:$BC$162,MATCH(F_Inputs_Formatted!$I78,F_Inputs!$BC$2:$BC$162,0),MATCH(F_Inputs_Formatted!Q$4&amp;"cb",F_Inputs!$A$3:$BC$3,0)),"-")</f>
        <v>21638.6499999999</v>
      </c>
      <c r="R78" s="57">
        <f>IFERROR(INDEX(F_Inputs!$A$2:$BC$162,MATCH(F_Inputs_Formatted!$I78,F_Inputs!$BC$2:$BC$162,0),MATCH(F_Inputs_Formatted!R$4&amp;"cb",F_Inputs!$A$3:$BC$3,0)),"-")</f>
        <v>21771.85</v>
      </c>
      <c r="S78" s="57">
        <f>IFERROR(INDEX(F_Inputs!$A$2:$BC$162,MATCH(F_Inputs_Formatted!$I78,F_Inputs!$BC$2:$BC$162,0),MATCH(F_Inputs_Formatted!S$4&amp;"cb",F_Inputs!$A$3:$BC$3,0)),"-")</f>
        <v>21912.7</v>
      </c>
      <c r="T78" s="57">
        <f>IFERROR(INDEX(F_Inputs!$A$2:$BC$162,MATCH(F_Inputs_Formatted!$I78,F_Inputs!$BC$2:$BC$162,0),MATCH(F_Inputs_Formatted!T$4&amp;"cb",F_Inputs!$A$3:$BC$3,0)),"-")</f>
        <v>21907.17</v>
      </c>
      <c r="U78" s="57">
        <f>IFERROR(INDEX(F_Inputs!$A$2:$BC$162,MATCH(F_Inputs_Formatted!$I78,F_Inputs!$BC$2:$BC$162,0),MATCH(F_Inputs_Formatted!U$4&amp;"cb",F_Inputs!$A$3:$BC$3,0)),"-")</f>
        <v>21942</v>
      </c>
      <c r="V78" s="57">
        <f>IFERROR(INDEX(F_Inputs!$A$2:$BC$162,MATCH(F_Inputs_Formatted!$I78,F_Inputs!$BC$2:$BC$162,0),MATCH(F_Inputs_Formatted!V$4&amp;"cb",F_Inputs!$A$3:$BC$3,0)),"-")</f>
        <v>22077</v>
      </c>
      <c r="W78" s="57">
        <f>IFERROR(INDEX(F_Inputs!$A$2:$BC$162,MATCH(F_Inputs_Formatted!$I78,F_Inputs!$BC$2:$BC$162,0),MATCH(F_Inputs_Formatted!W$4&amp;"cb",F_Inputs!$A$3:$BC$3,0)),"-")</f>
        <v>22157</v>
      </c>
      <c r="X78" s="57">
        <f>IFERROR(INDEX(F_Inputs!$A$2:$BC$162,MATCH(F_Inputs_Formatted!$I78,F_Inputs!$BC$2:$BC$162,0),MATCH(F_Inputs_Formatted!X$4&amp;"cb",F_Inputs!$A$3:$BC$3,0)),"-")</f>
        <v>22223</v>
      </c>
      <c r="Y78" s="57">
        <f>IFERROR(INDEX(F_Inputs!$A$2:$BC$162,MATCH(F_Inputs_Formatted!$I78,F_Inputs!$BC$2:$BC$162,0),MATCH(F_Inputs_Formatted!Y$4&amp;"cb",F_Inputs!$A$3:$BC$3,0)),"-")</f>
        <v>22298</v>
      </c>
      <c r="Z78" s="57">
        <f>IFERROR(INDEX(F_Inputs!$A$2:$BC$162,MATCH(F_Inputs_Formatted!$I78,F_Inputs!$BC$2:$BC$162,0),MATCH(F_Inputs_Formatted!Z$4&amp;"cb",F_Inputs!$A$3:$BC$3,0)),"-")</f>
        <v>22363</v>
      </c>
      <c r="AA78" s="57">
        <f>IFERROR(INDEX(F_Inputs!$A$2:$BC$162,MATCH(F_Inputs_Formatted!$I78,F_Inputs!$BC$2:$BC$162,0),MATCH(F_Inputs_Formatted!AA$4&amp;"cb",F_Inputs!$A$3:$BC$3,0)),"-")</f>
        <v>22436</v>
      </c>
      <c r="AB78" s="57">
        <f>IFERROR(INDEX(F_Inputs!$A$2:$BC$162,MATCH(F_Inputs_Formatted!$I78,F_Inputs!$BC$2:$BC$162,0),MATCH(F_Inputs_Formatted!AB$4&amp;"cb",F_Inputs!$A$3:$BC$3,0)),"-")</f>
        <v>22494</v>
      </c>
      <c r="AC78" s="57">
        <f>IFERROR(INDEX(F_Inputs!$A$2:$BC$162,MATCH(F_Inputs_Formatted!$I78,F_Inputs!$BC$2:$BC$162,0),MATCH(F_Inputs_Formatted!AC$4,F_Inputs!$A$2:$BC$2,0)),"-")</f>
        <v>22558</v>
      </c>
      <c r="AD78" s="57">
        <f>IFERROR(INDEX(F_Inputs!$A$2:$BC$162,MATCH(F_Inputs_Formatted!$I78,F_Inputs!$BC$2:$BC$162,0),MATCH(F_Inputs_Formatted!AD$4,F_Inputs!$A$2:$BC$2,0)),"-")</f>
        <v>22625</v>
      </c>
      <c r="AE78" s="57">
        <f>IFERROR(INDEX(F_Inputs!$A$2:$BC$162,MATCH(F_Inputs_Formatted!$I78,F_Inputs!$BC$2:$BC$162,0),MATCH(F_Inputs_Formatted!AE$4,F_Inputs!$A$2:$BC$2,0)),"-")</f>
        <v>22691</v>
      </c>
      <c r="AF78" s="57">
        <f>IFERROR(INDEX(F_Inputs!$A$2:$BC$162,MATCH(F_Inputs_Formatted!$I78,F_Inputs!$BC$2:$BC$162,0),MATCH(F_Inputs_Formatted!AF$4,F_Inputs!$A$2:$BC$2,0)),"-")</f>
        <v>22758</v>
      </c>
      <c r="AG78" s="57">
        <f>IFERROR(INDEX(F_Inputs!$A$2:$BC$162,MATCH(F_Inputs_Formatted!$I78,F_Inputs!$BC$2:$BC$162,0),MATCH(F_Inputs_Formatted!AG$4,F_Inputs!$A$2:$BC$2,0)),"-")</f>
        <v>22822</v>
      </c>
      <c r="AH78" s="57">
        <f>IFERROR(INDEX(F_Inputs!$A$2:$BC$162,MATCH(F_Inputs_Formatted!$I78,F_Inputs!$BC$2:$BC$162,0),MATCH(F_Inputs_Formatted!AH$4,F_Inputs!$A$2:$BC$2,0)),"-")</f>
        <v>22890</v>
      </c>
      <c r="AI78" s="57" t="str">
        <f>IFERROR(INDEX(F_Inputs!$A$2:$BC$162,MATCH(F_Inputs_Formatted!$I78,F_Inputs!$BC$2:$BC$162,0),MATCH(F_Inputs_Formatted!AI$4,F_Inputs!$A$2:$BC$2,0)),"-")</f>
        <v/>
      </c>
      <c r="AJ78" s="57" t="str">
        <f>IFERROR(INDEX(F_Inputs!$A$2:$BC$162,MATCH(F_Inputs_Formatted!$I78,F_Inputs!$BC$2:$BC$162,0),MATCH(F_Inputs_Formatted!AJ$4,F_Inputs!$A$2:$BC$2,0)),"-")</f>
        <v/>
      </c>
      <c r="AK78" s="57" t="str">
        <f>IFERROR(INDEX(F_Inputs!$A$2:$BC$162,MATCH(F_Inputs_Formatted!$I78,F_Inputs!$BC$2:$BC$162,0),MATCH(F_Inputs_Formatted!AK$4,F_Inputs!$A$2:$BC$2,0)),"-")</f>
        <v/>
      </c>
      <c r="AL78" s="57" t="str">
        <f>IFERROR(INDEX(F_Inputs!$A$2:$BC$162,MATCH(F_Inputs_Formatted!$I78,F_Inputs!$BC$2:$BC$162,0),MATCH(F_Inputs_Formatted!AL$4,F_Inputs!$A$2:$BC$2,0)),"-")</f>
        <v/>
      </c>
      <c r="AM78" s="57" t="str">
        <f>IFERROR(INDEX(F_Inputs!$A$2:$BC$162,MATCH(F_Inputs_Formatted!$I78,F_Inputs!$BC$2:$BC$162,0),MATCH(F_Inputs_Formatted!AM$4,F_Inputs!$A$2:$BC$2,0)),"-")</f>
        <v/>
      </c>
    </row>
    <row r="79" spans="2:39" s="5" customFormat="1" ht="15">
      <c r="B79" s="19" t="s">
        <v>117</v>
      </c>
      <c r="C79" s="19" t="str">
        <f>_xlfn.XLOOKUP($B79,FD_Lists!$B$4:$B$25,FD_Lists!C$4:C$25)</f>
        <v>Thames Water</v>
      </c>
      <c r="D79" s="19" t="str">
        <f>_xlfn.XLOOKUP($B79,FD_Lists!$B$4:$B$25,FD_Lists!D$4:D$25)</f>
        <v>England</v>
      </c>
      <c r="E79" s="19" t="str">
        <f>_xlfn.XLOOKUP($B79,FD_Lists!$B$4:$B$25,FD_Lists!E$4:E$25)</f>
        <v>Company</v>
      </c>
      <c r="F79" s="19" t="str">
        <f>_xlfn.XLOOKUP($B79,FD_Lists!$B$4:$B$25,FD_Lists!F$4:F$25)</f>
        <v>WaSC</v>
      </c>
      <c r="G79" s="56" t="s">
        <v>127</v>
      </c>
      <c r="H79" s="35" t="s">
        <v>101</v>
      </c>
      <c r="I79" s="55" t="str">
        <f t="shared" si="1"/>
        <v>TMSBN13535_21</v>
      </c>
      <c r="J79" s="55" t="s">
        <v>137</v>
      </c>
      <c r="K79" s="55" t="s">
        <v>138</v>
      </c>
      <c r="L79" s="55" t="s">
        <v>139</v>
      </c>
      <c r="M79" s="18" t="s">
        <v>152</v>
      </c>
      <c r="N79" s="18" t="s">
        <v>153</v>
      </c>
      <c r="O79" s="55">
        <v>0</v>
      </c>
      <c r="P79" s="57">
        <f>IFERROR(INDEX(F_Inputs!$A$2:$BC$162,MATCH(F_Inputs_Formatted!$I79,F_Inputs!$BC$2:$BC$162,0),MATCH(F_Inputs_Formatted!P$4&amp;"cb",F_Inputs!$A$3:$BC$3,0)),"-")</f>
        <v>68656.69</v>
      </c>
      <c r="Q79" s="57">
        <f>IFERROR(INDEX(F_Inputs!$A$2:$BC$162,MATCH(F_Inputs_Formatted!$I79,F_Inputs!$BC$2:$BC$162,0),MATCH(F_Inputs_Formatted!Q$4&amp;"cb",F_Inputs!$A$3:$BC$3,0)),"-")</f>
        <v>68758.13</v>
      </c>
      <c r="R79" s="57">
        <f>IFERROR(INDEX(F_Inputs!$A$2:$BC$162,MATCH(F_Inputs_Formatted!$I79,F_Inputs!$BC$2:$BC$162,0),MATCH(F_Inputs_Formatted!R$4&amp;"cb",F_Inputs!$A$3:$BC$3,0)),"-")</f>
        <v>68747.959999999905</v>
      </c>
      <c r="S79" s="57">
        <f>IFERROR(INDEX(F_Inputs!$A$2:$BC$162,MATCH(F_Inputs_Formatted!$I79,F_Inputs!$BC$2:$BC$162,0),MATCH(F_Inputs_Formatted!S$4&amp;"cb",F_Inputs!$A$3:$BC$3,0)),"-")</f>
        <v>68799.100000000006</v>
      </c>
      <c r="T79" s="57">
        <f>IFERROR(INDEX(F_Inputs!$A$2:$BC$162,MATCH(F_Inputs_Formatted!$I79,F_Inputs!$BC$2:$BC$162,0),MATCH(F_Inputs_Formatted!T$4&amp;"cb",F_Inputs!$A$3:$BC$3,0)),"-")</f>
        <v>68838.399999999994</v>
      </c>
      <c r="U79" s="57">
        <f>IFERROR(INDEX(F_Inputs!$A$2:$BC$162,MATCH(F_Inputs_Formatted!$I79,F_Inputs!$BC$2:$BC$162,0),MATCH(F_Inputs_Formatted!U$4&amp;"cb",F_Inputs!$A$3:$BC$3,0)),"-")</f>
        <v>68871.039999999994</v>
      </c>
      <c r="V79" s="57">
        <f>IFERROR(INDEX(F_Inputs!$A$2:$BC$162,MATCH(F_Inputs_Formatted!$I79,F_Inputs!$BC$2:$BC$162,0),MATCH(F_Inputs_Formatted!V$4&amp;"cb",F_Inputs!$A$3:$BC$3,0)),"-")</f>
        <v>68941.009999999995</v>
      </c>
      <c r="W79" s="57">
        <f>IFERROR(INDEX(F_Inputs!$A$2:$BC$162,MATCH(F_Inputs_Formatted!$I79,F_Inputs!$BC$2:$BC$162,0),MATCH(F_Inputs_Formatted!W$4&amp;"cb",F_Inputs!$A$3:$BC$3,0)),"-")</f>
        <v>69018.97</v>
      </c>
      <c r="X79" s="57">
        <f>IFERROR(INDEX(F_Inputs!$A$2:$BC$162,MATCH(F_Inputs_Formatted!$I79,F_Inputs!$BC$2:$BC$162,0),MATCH(F_Inputs_Formatted!X$4&amp;"cb",F_Inputs!$A$3:$BC$3,0)),"-")</f>
        <v>69086.83</v>
      </c>
      <c r="Y79" s="57">
        <f>IFERROR(INDEX(F_Inputs!$A$2:$BC$162,MATCH(F_Inputs_Formatted!$I79,F_Inputs!$BC$2:$BC$162,0),MATCH(F_Inputs_Formatted!Y$4&amp;"cb",F_Inputs!$A$3:$BC$3,0)),"-")</f>
        <v>69175.210000000006</v>
      </c>
      <c r="Z79" s="57">
        <f>IFERROR(INDEX(F_Inputs!$A$2:$BC$162,MATCH(F_Inputs_Formatted!$I79,F_Inputs!$BC$2:$BC$162,0),MATCH(F_Inputs_Formatted!Z$4&amp;"cb",F_Inputs!$A$3:$BC$3,0)),"-")</f>
        <v>69228.13</v>
      </c>
      <c r="AA79" s="57">
        <f>IFERROR(INDEX(F_Inputs!$A$2:$BC$162,MATCH(F_Inputs_Formatted!$I79,F_Inputs!$BC$2:$BC$162,0),MATCH(F_Inputs_Formatted!AA$4&amp;"cb",F_Inputs!$A$3:$BC$3,0)),"-")</f>
        <v>69286.2</v>
      </c>
      <c r="AB79" s="57">
        <f>IFERROR(INDEX(F_Inputs!$A$2:$BC$162,MATCH(F_Inputs_Formatted!$I79,F_Inputs!$BC$2:$BC$162,0),MATCH(F_Inputs_Formatted!AB$4&amp;"cb",F_Inputs!$A$3:$BC$3,0)),"-")</f>
        <v>69330</v>
      </c>
      <c r="AC79" s="57">
        <f>IFERROR(INDEX(F_Inputs!$A$2:$BC$162,MATCH(F_Inputs_Formatted!$I79,F_Inputs!$BC$2:$BC$162,0),MATCH(F_Inputs_Formatted!AC$4,F_Inputs!$A$2:$BC$2,0)),"-")</f>
        <v>69352</v>
      </c>
      <c r="AD79" s="57">
        <f>IFERROR(INDEX(F_Inputs!$A$2:$BC$162,MATCH(F_Inputs_Formatted!$I79,F_Inputs!$BC$2:$BC$162,0),MATCH(F_Inputs_Formatted!AD$4,F_Inputs!$A$2:$BC$2,0)),"-")</f>
        <v>69391</v>
      </c>
      <c r="AE79" s="57">
        <f>IFERROR(INDEX(F_Inputs!$A$2:$BC$162,MATCH(F_Inputs_Formatted!$I79,F_Inputs!$BC$2:$BC$162,0),MATCH(F_Inputs_Formatted!AE$4,F_Inputs!$A$2:$BC$2,0)),"-")</f>
        <v>69425</v>
      </c>
      <c r="AF79" s="57">
        <f>IFERROR(INDEX(F_Inputs!$A$2:$BC$162,MATCH(F_Inputs_Formatted!$I79,F_Inputs!$BC$2:$BC$162,0),MATCH(F_Inputs_Formatted!AF$4,F_Inputs!$A$2:$BC$2,0)),"-")</f>
        <v>69461</v>
      </c>
      <c r="AG79" s="57">
        <f>IFERROR(INDEX(F_Inputs!$A$2:$BC$162,MATCH(F_Inputs_Formatted!$I79,F_Inputs!$BC$2:$BC$162,0),MATCH(F_Inputs_Formatted!AG$4,F_Inputs!$A$2:$BC$2,0)),"-")</f>
        <v>69494</v>
      </c>
      <c r="AH79" s="57">
        <f>IFERROR(INDEX(F_Inputs!$A$2:$BC$162,MATCH(F_Inputs_Formatted!$I79,F_Inputs!$BC$2:$BC$162,0),MATCH(F_Inputs_Formatted!AH$4,F_Inputs!$A$2:$BC$2,0)),"-")</f>
        <v>69526</v>
      </c>
      <c r="AI79" s="57" t="str">
        <f>IFERROR(INDEX(F_Inputs!$A$2:$BC$162,MATCH(F_Inputs_Formatted!$I79,F_Inputs!$BC$2:$BC$162,0),MATCH(F_Inputs_Formatted!AI$4,F_Inputs!$A$2:$BC$2,0)),"-")</f>
        <v/>
      </c>
      <c r="AJ79" s="57" t="str">
        <f>IFERROR(INDEX(F_Inputs!$A$2:$BC$162,MATCH(F_Inputs_Formatted!$I79,F_Inputs!$BC$2:$BC$162,0),MATCH(F_Inputs_Formatted!AJ$4,F_Inputs!$A$2:$BC$2,0)),"-")</f>
        <v/>
      </c>
      <c r="AK79" s="57" t="str">
        <f>IFERROR(INDEX(F_Inputs!$A$2:$BC$162,MATCH(F_Inputs_Formatted!$I79,F_Inputs!$BC$2:$BC$162,0),MATCH(F_Inputs_Formatted!AK$4,F_Inputs!$A$2:$BC$2,0)),"-")</f>
        <v/>
      </c>
      <c r="AL79" s="57" t="str">
        <f>IFERROR(INDEX(F_Inputs!$A$2:$BC$162,MATCH(F_Inputs_Formatted!$I79,F_Inputs!$BC$2:$BC$162,0),MATCH(F_Inputs_Formatted!AL$4,F_Inputs!$A$2:$BC$2,0)),"-")</f>
        <v/>
      </c>
      <c r="AM79" s="57" t="str">
        <f>IFERROR(INDEX(F_Inputs!$A$2:$BC$162,MATCH(F_Inputs_Formatted!$I79,F_Inputs!$BC$2:$BC$162,0),MATCH(F_Inputs_Formatted!AM$4,F_Inputs!$A$2:$BC$2,0)),"-")</f>
        <v/>
      </c>
    </row>
    <row r="80" spans="2:39" s="5" customFormat="1" ht="15">
      <c r="B80" s="19" t="s">
        <v>118</v>
      </c>
      <c r="C80" s="19" t="str">
        <f>_xlfn.XLOOKUP($B80,FD_Lists!$B$4:$B$25,FD_Lists!C$4:C$25)</f>
        <v xml:space="preserve">United Utilities </v>
      </c>
      <c r="D80" s="19" t="str">
        <f>_xlfn.XLOOKUP($B80,FD_Lists!$B$4:$B$25,FD_Lists!D$4:D$25)</f>
        <v>England</v>
      </c>
      <c r="E80" s="19" t="str">
        <f>_xlfn.XLOOKUP($B80,FD_Lists!$B$4:$B$25,FD_Lists!E$4:E$25)</f>
        <v>Company</v>
      </c>
      <c r="F80" s="19" t="str">
        <f>_xlfn.XLOOKUP($B80,FD_Lists!$B$4:$B$25,FD_Lists!F$4:F$25)</f>
        <v>WaSC</v>
      </c>
      <c r="G80" s="56" t="s">
        <v>127</v>
      </c>
      <c r="H80" s="35" t="s">
        <v>101</v>
      </c>
      <c r="I80" s="55" t="str">
        <f t="shared" si="1"/>
        <v>NWTBN13535_21</v>
      </c>
      <c r="J80" s="55" t="s">
        <v>137</v>
      </c>
      <c r="K80" s="55" t="s">
        <v>138</v>
      </c>
      <c r="L80" s="55" t="s">
        <v>139</v>
      </c>
      <c r="M80" s="18" t="s">
        <v>152</v>
      </c>
      <c r="N80" s="18" t="s">
        <v>153</v>
      </c>
      <c r="O80" s="55">
        <v>0</v>
      </c>
      <c r="P80" s="57">
        <f>IFERROR(INDEX(F_Inputs!$A$2:$BC$162,MATCH(F_Inputs_Formatted!$I80,F_Inputs!$BC$2:$BC$162,0),MATCH(F_Inputs_Formatted!P$4&amp;"cb",F_Inputs!$A$3:$BC$3,0)),"-")</f>
        <v>41098.780333813098</v>
      </c>
      <c r="Q80" s="57">
        <f>IFERROR(INDEX(F_Inputs!$A$2:$BC$162,MATCH(F_Inputs_Formatted!$I80,F_Inputs!$BC$2:$BC$162,0),MATCH(F_Inputs_Formatted!Q$4&amp;"cb",F_Inputs!$A$3:$BC$3,0)),"-")</f>
        <v>41206.4793074138</v>
      </c>
      <c r="R80" s="57">
        <f>IFERROR(INDEX(F_Inputs!$A$2:$BC$162,MATCH(F_Inputs_Formatted!$I80,F_Inputs!$BC$2:$BC$162,0),MATCH(F_Inputs_Formatted!R$4&amp;"cb",F_Inputs!$A$3:$BC$3,0)),"-")</f>
        <v>41458.599098396902</v>
      </c>
      <c r="S80" s="57">
        <f>IFERROR(INDEX(F_Inputs!$A$2:$BC$162,MATCH(F_Inputs_Formatted!$I80,F_Inputs!$BC$2:$BC$162,0),MATCH(F_Inputs_Formatted!S$4&amp;"cb",F_Inputs!$A$3:$BC$3,0)),"-")</f>
        <v>41561.743257196998</v>
      </c>
      <c r="T80" s="57">
        <f>IFERROR(INDEX(F_Inputs!$A$2:$BC$162,MATCH(F_Inputs_Formatted!$I80,F_Inputs!$BC$2:$BC$162,0),MATCH(F_Inputs_Formatted!T$4&amp;"cb",F_Inputs!$A$3:$BC$3,0)),"-")</f>
        <v>41653.356066762703</v>
      </c>
      <c r="U80" s="57">
        <f>IFERROR(INDEX(F_Inputs!$A$2:$BC$162,MATCH(F_Inputs_Formatted!$I80,F_Inputs!$BC$2:$BC$162,0),MATCH(F_Inputs_Formatted!U$4&amp;"cb",F_Inputs!$A$3:$BC$3,0)),"-")</f>
        <v>41792</v>
      </c>
      <c r="V80" s="57">
        <f>IFERROR(INDEX(F_Inputs!$A$2:$BC$162,MATCH(F_Inputs_Formatted!$I80,F_Inputs!$BC$2:$BC$162,0),MATCH(F_Inputs_Formatted!V$4&amp;"cb",F_Inputs!$A$3:$BC$3,0)),"-")</f>
        <v>41779</v>
      </c>
      <c r="W80" s="57">
        <f>IFERROR(INDEX(F_Inputs!$A$2:$BC$162,MATCH(F_Inputs_Formatted!$I80,F_Inputs!$BC$2:$BC$162,0),MATCH(F_Inputs_Formatted!W$4&amp;"cb",F_Inputs!$A$3:$BC$3,0)),"-")</f>
        <v>41925</v>
      </c>
      <c r="X80" s="57">
        <f>IFERROR(INDEX(F_Inputs!$A$2:$BC$162,MATCH(F_Inputs_Formatted!$I80,F_Inputs!$BC$2:$BC$162,0),MATCH(F_Inputs_Formatted!X$4&amp;"cb",F_Inputs!$A$3:$BC$3,0)),"-")</f>
        <v>42090</v>
      </c>
      <c r="Y80" s="57">
        <f>IFERROR(INDEX(F_Inputs!$A$2:$BC$162,MATCH(F_Inputs_Formatted!$I80,F_Inputs!$BC$2:$BC$162,0),MATCH(F_Inputs_Formatted!Y$4&amp;"cb",F_Inputs!$A$3:$BC$3,0)),"-")</f>
        <v>42562</v>
      </c>
      <c r="Z80" s="57">
        <f>IFERROR(INDEX(F_Inputs!$A$2:$BC$162,MATCH(F_Inputs_Formatted!$I80,F_Inputs!$BC$2:$BC$162,0),MATCH(F_Inputs_Formatted!Z$4&amp;"cb",F_Inputs!$A$3:$BC$3,0)),"-")</f>
        <v>42282</v>
      </c>
      <c r="AA80" s="57">
        <f>IFERROR(INDEX(F_Inputs!$A$2:$BC$162,MATCH(F_Inputs_Formatted!$I80,F_Inputs!$BC$2:$BC$162,0),MATCH(F_Inputs_Formatted!AA$4&amp;"cb",F_Inputs!$A$3:$BC$3,0)),"-")</f>
        <v>42474</v>
      </c>
      <c r="AB80" s="57">
        <f>IFERROR(INDEX(F_Inputs!$A$2:$BC$162,MATCH(F_Inputs_Formatted!$I80,F_Inputs!$BC$2:$BC$162,0),MATCH(F_Inputs_Formatted!AB$4&amp;"cb",F_Inputs!$A$3:$BC$3,0)),"-")</f>
        <v>42576</v>
      </c>
      <c r="AC80" s="57">
        <f>IFERROR(INDEX(F_Inputs!$A$2:$BC$162,MATCH(F_Inputs_Formatted!$I80,F_Inputs!$BC$2:$BC$162,0),MATCH(F_Inputs_Formatted!AC$4,F_Inputs!$A$2:$BC$2,0)),"-")</f>
        <v>42705.465999999993</v>
      </c>
      <c r="AD80" s="57">
        <f>IFERROR(INDEX(F_Inputs!$A$2:$BC$162,MATCH(F_Inputs_Formatted!$I80,F_Inputs!$BC$2:$BC$162,0),MATCH(F_Inputs_Formatted!AD$4,F_Inputs!$A$2:$BC$2,0)),"-")</f>
        <v>42821.199000000001</v>
      </c>
      <c r="AE80" s="57">
        <f>IFERROR(INDEX(F_Inputs!$A$2:$BC$162,MATCH(F_Inputs_Formatted!$I80,F_Inputs!$BC$2:$BC$162,0),MATCH(F_Inputs_Formatted!AE$4,F_Inputs!$A$2:$BC$2,0)),"-")</f>
        <v>42936.932000000001</v>
      </c>
      <c r="AF80" s="57">
        <f>IFERROR(INDEX(F_Inputs!$A$2:$BC$162,MATCH(F_Inputs_Formatted!$I80,F_Inputs!$BC$2:$BC$162,0),MATCH(F_Inputs_Formatted!AF$4,F_Inputs!$A$2:$BC$2,0)),"-")</f>
        <v>43052.665000000001</v>
      </c>
      <c r="AG80" s="57">
        <f>IFERROR(INDEX(F_Inputs!$A$2:$BC$162,MATCH(F_Inputs_Formatted!$I80,F_Inputs!$BC$2:$BC$162,0),MATCH(F_Inputs_Formatted!AG$4,F_Inputs!$A$2:$BC$2,0)),"-")</f>
        <v>43168.398000000001</v>
      </c>
      <c r="AH80" s="57">
        <f>IFERROR(INDEX(F_Inputs!$A$2:$BC$162,MATCH(F_Inputs_Formatted!$I80,F_Inputs!$BC$2:$BC$162,0),MATCH(F_Inputs_Formatted!AH$4,F_Inputs!$A$2:$BC$2,0)),"-")</f>
        <v>43284.130999999987</v>
      </c>
      <c r="AI80" s="57" t="str">
        <f>IFERROR(INDEX(F_Inputs!$A$2:$BC$162,MATCH(F_Inputs_Formatted!$I80,F_Inputs!$BC$2:$BC$162,0),MATCH(F_Inputs_Formatted!AI$4,F_Inputs!$A$2:$BC$2,0)),"-")</f>
        <v/>
      </c>
      <c r="AJ80" s="57" t="str">
        <f>IFERROR(INDEX(F_Inputs!$A$2:$BC$162,MATCH(F_Inputs_Formatted!$I80,F_Inputs!$BC$2:$BC$162,0),MATCH(F_Inputs_Formatted!AJ$4,F_Inputs!$A$2:$BC$2,0)),"-")</f>
        <v/>
      </c>
      <c r="AK80" s="57" t="str">
        <f>IFERROR(INDEX(F_Inputs!$A$2:$BC$162,MATCH(F_Inputs_Formatted!$I80,F_Inputs!$BC$2:$BC$162,0),MATCH(F_Inputs_Formatted!AK$4,F_Inputs!$A$2:$BC$2,0)),"-")</f>
        <v/>
      </c>
      <c r="AL80" s="57" t="str">
        <f>IFERROR(INDEX(F_Inputs!$A$2:$BC$162,MATCH(F_Inputs_Formatted!$I80,F_Inputs!$BC$2:$BC$162,0),MATCH(F_Inputs_Formatted!AL$4,F_Inputs!$A$2:$BC$2,0)),"-")</f>
        <v/>
      </c>
      <c r="AM80" s="57" t="str">
        <f>IFERROR(INDEX(F_Inputs!$A$2:$BC$162,MATCH(F_Inputs_Formatted!$I80,F_Inputs!$BC$2:$BC$162,0),MATCH(F_Inputs_Formatted!AM$4,F_Inputs!$A$2:$BC$2,0)),"-")</f>
        <v/>
      </c>
    </row>
    <row r="81" spans="2:39" s="5" customFormat="1" ht="15">
      <c r="B81" s="19" t="s">
        <v>119</v>
      </c>
      <c r="C81" s="19" t="str">
        <f>_xlfn.XLOOKUP($B81,FD_Lists!$B$4:$B$25,FD_Lists!C$4:C$25)</f>
        <v>Wessex Water</v>
      </c>
      <c r="D81" s="19" t="str">
        <f>_xlfn.XLOOKUP($B81,FD_Lists!$B$4:$B$25,FD_Lists!D$4:D$25)</f>
        <v>England</v>
      </c>
      <c r="E81" s="19" t="str">
        <f>_xlfn.XLOOKUP($B81,FD_Lists!$B$4:$B$25,FD_Lists!E$4:E$25)</f>
        <v>Company</v>
      </c>
      <c r="F81" s="19" t="str">
        <f>_xlfn.XLOOKUP($B81,FD_Lists!$B$4:$B$25,FD_Lists!F$4:F$25)</f>
        <v>WaSC</v>
      </c>
      <c r="G81" s="56" t="s">
        <v>127</v>
      </c>
      <c r="H81" s="35" t="s">
        <v>101</v>
      </c>
      <c r="I81" s="55" t="str">
        <f t="shared" si="1"/>
        <v>WSXBN13535_21</v>
      </c>
      <c r="J81" s="55" t="s">
        <v>137</v>
      </c>
      <c r="K81" s="55" t="s">
        <v>138</v>
      </c>
      <c r="L81" s="55" t="s">
        <v>139</v>
      </c>
      <c r="M81" s="18" t="s">
        <v>152</v>
      </c>
      <c r="N81" s="18" t="s">
        <v>153</v>
      </c>
      <c r="O81" s="55">
        <v>0</v>
      </c>
      <c r="P81" s="57">
        <f>IFERROR(INDEX(F_Inputs!$A$2:$BC$162,MATCH(F_Inputs_Formatted!$I81,F_Inputs!$BC$2:$BC$162,0),MATCH(F_Inputs_Formatted!P$4&amp;"cb",F_Inputs!$A$3:$BC$3,0)),"-")</f>
        <v>17296.04</v>
      </c>
      <c r="Q81" s="57">
        <f>IFERROR(INDEX(F_Inputs!$A$2:$BC$162,MATCH(F_Inputs_Formatted!$I81,F_Inputs!$BC$2:$BC$162,0),MATCH(F_Inputs_Formatted!Q$4&amp;"cb",F_Inputs!$A$3:$BC$3,0)),"-")</f>
        <v>17561.830000000002</v>
      </c>
      <c r="R81" s="57">
        <f>IFERROR(INDEX(F_Inputs!$A$2:$BC$162,MATCH(F_Inputs_Formatted!$I81,F_Inputs!$BC$2:$BC$162,0),MATCH(F_Inputs_Formatted!R$4&amp;"cb",F_Inputs!$A$3:$BC$3,0)),"-")</f>
        <v>17585.169999999998</v>
      </c>
      <c r="S81" s="57">
        <f>IFERROR(INDEX(F_Inputs!$A$2:$BC$162,MATCH(F_Inputs_Formatted!$I81,F_Inputs!$BC$2:$BC$162,0),MATCH(F_Inputs_Formatted!S$4&amp;"cb",F_Inputs!$A$3:$BC$3,0)),"-")</f>
        <v>17640.47</v>
      </c>
      <c r="T81" s="57">
        <f>IFERROR(INDEX(F_Inputs!$A$2:$BC$162,MATCH(F_Inputs_Formatted!$I81,F_Inputs!$BC$2:$BC$162,0),MATCH(F_Inputs_Formatted!T$4&amp;"cb",F_Inputs!$A$3:$BC$3,0)),"-")</f>
        <v>17718.47</v>
      </c>
      <c r="U81" s="57">
        <f>IFERROR(INDEX(F_Inputs!$A$2:$BC$162,MATCH(F_Inputs_Formatted!$I81,F_Inputs!$BC$2:$BC$162,0),MATCH(F_Inputs_Formatted!U$4&amp;"cb",F_Inputs!$A$3:$BC$3,0)),"-")</f>
        <v>17793.73</v>
      </c>
      <c r="V81" s="57">
        <f>IFERROR(INDEX(F_Inputs!$A$2:$BC$162,MATCH(F_Inputs_Formatted!$I81,F_Inputs!$BC$2:$BC$162,0),MATCH(F_Inputs_Formatted!V$4&amp;"cb",F_Inputs!$A$3:$BC$3,0)),"-")</f>
        <v>17952.490000000002</v>
      </c>
      <c r="W81" s="57">
        <f>IFERROR(INDEX(F_Inputs!$A$2:$BC$162,MATCH(F_Inputs_Formatted!$I81,F_Inputs!$BC$2:$BC$162,0),MATCH(F_Inputs_Formatted!W$4&amp;"cb",F_Inputs!$A$3:$BC$3,0)),"-")</f>
        <v>17836.23</v>
      </c>
      <c r="X81" s="57">
        <f>IFERROR(INDEX(F_Inputs!$A$2:$BC$162,MATCH(F_Inputs_Formatted!$I81,F_Inputs!$BC$2:$BC$162,0),MATCH(F_Inputs_Formatted!X$4&amp;"cb",F_Inputs!$A$3:$BC$3,0)),"-")</f>
        <v>17936.68</v>
      </c>
      <c r="Y81" s="57">
        <f>IFERROR(INDEX(F_Inputs!$A$2:$BC$162,MATCH(F_Inputs_Formatted!$I81,F_Inputs!$BC$2:$BC$162,0),MATCH(F_Inputs_Formatted!Y$4&amp;"cb",F_Inputs!$A$3:$BC$3,0)),"-")</f>
        <v>17973.72</v>
      </c>
      <c r="Z81" s="57">
        <f>IFERROR(INDEX(F_Inputs!$A$2:$BC$162,MATCH(F_Inputs_Formatted!$I81,F_Inputs!$BC$2:$BC$162,0),MATCH(F_Inputs_Formatted!Z$4&amp;"cb",F_Inputs!$A$3:$BC$3,0)),"-")</f>
        <v>18031.900000000001</v>
      </c>
      <c r="AA81" s="57">
        <f>IFERROR(INDEX(F_Inputs!$A$2:$BC$162,MATCH(F_Inputs_Formatted!$I81,F_Inputs!$BC$2:$BC$162,0),MATCH(F_Inputs_Formatted!AA$4&amp;"cb",F_Inputs!$A$3:$BC$3,0)),"-")</f>
        <v>18097</v>
      </c>
      <c r="AB81" s="57">
        <f>IFERROR(INDEX(F_Inputs!$A$2:$BC$162,MATCH(F_Inputs_Formatted!$I81,F_Inputs!$BC$2:$BC$162,0),MATCH(F_Inputs_Formatted!AB$4&amp;"cb",F_Inputs!$A$3:$BC$3,0)),"-")</f>
        <v>18145.781818971696</v>
      </c>
      <c r="AC81" s="57">
        <f>IFERROR(INDEX(F_Inputs!$A$2:$BC$162,MATCH(F_Inputs_Formatted!$I81,F_Inputs!$BC$2:$BC$162,0),MATCH(F_Inputs_Formatted!AC$4,F_Inputs!$A$2:$BC$2,0)),"-")</f>
        <v>18198.08850829416</v>
      </c>
      <c r="AD81" s="57">
        <f>IFERROR(INDEX(F_Inputs!$A$2:$BC$162,MATCH(F_Inputs_Formatted!$I81,F_Inputs!$BC$2:$BC$162,0),MATCH(F_Inputs_Formatted!AD$4,F_Inputs!$A$2:$BC$2,0)),"-")</f>
        <v>18250.545975895289</v>
      </c>
      <c r="AE81" s="57">
        <f>IFERROR(INDEX(F_Inputs!$A$2:$BC$162,MATCH(F_Inputs_Formatted!$I81,F_Inputs!$BC$2:$BC$162,0),MATCH(F_Inputs_Formatted!AE$4,F_Inputs!$A$2:$BC$2,0)),"-")</f>
        <v>18303.154656405732</v>
      </c>
      <c r="AF81" s="57">
        <f>IFERROR(INDEX(F_Inputs!$A$2:$BC$162,MATCH(F_Inputs_Formatted!$I81,F_Inputs!$BC$2:$BC$162,0),MATCH(F_Inputs_Formatted!AF$4,F_Inputs!$A$2:$BC$2,0)),"-")</f>
        <v>18355.914985708969</v>
      </c>
      <c r="AG81" s="57">
        <f>IFERROR(INDEX(F_Inputs!$A$2:$BC$162,MATCH(F_Inputs_Formatted!$I81,F_Inputs!$BC$2:$BC$162,0),MATCH(F_Inputs_Formatted!AG$4,F_Inputs!$A$2:$BC$2,0)),"-")</f>
        <v>18408.827400944949</v>
      </c>
      <c r="AH81" s="57">
        <f>IFERROR(INDEX(F_Inputs!$A$2:$BC$162,MATCH(F_Inputs_Formatted!$I81,F_Inputs!$BC$2:$BC$162,0),MATCH(F_Inputs_Formatted!AH$4,F_Inputs!$A$2:$BC$2,0)),"-")</f>
        <v>18461.892340513728</v>
      </c>
      <c r="AI81" s="57" t="str">
        <f>IFERROR(INDEX(F_Inputs!$A$2:$BC$162,MATCH(F_Inputs_Formatted!$I81,F_Inputs!$BC$2:$BC$162,0),MATCH(F_Inputs_Formatted!AI$4,F_Inputs!$A$2:$BC$2,0)),"-")</f>
        <v/>
      </c>
      <c r="AJ81" s="57" t="str">
        <f>IFERROR(INDEX(F_Inputs!$A$2:$BC$162,MATCH(F_Inputs_Formatted!$I81,F_Inputs!$BC$2:$BC$162,0),MATCH(F_Inputs_Formatted!AJ$4,F_Inputs!$A$2:$BC$2,0)),"-")</f>
        <v/>
      </c>
      <c r="AK81" s="57" t="str">
        <f>IFERROR(INDEX(F_Inputs!$A$2:$BC$162,MATCH(F_Inputs_Formatted!$I81,F_Inputs!$BC$2:$BC$162,0),MATCH(F_Inputs_Formatted!AK$4,F_Inputs!$A$2:$BC$2,0)),"-")</f>
        <v/>
      </c>
      <c r="AL81" s="57" t="str">
        <f>IFERROR(INDEX(F_Inputs!$A$2:$BC$162,MATCH(F_Inputs_Formatted!$I81,F_Inputs!$BC$2:$BC$162,0),MATCH(F_Inputs_Formatted!AL$4,F_Inputs!$A$2:$BC$2,0)),"-")</f>
        <v/>
      </c>
      <c r="AM81" s="57" t="str">
        <f>IFERROR(INDEX(F_Inputs!$A$2:$BC$162,MATCH(F_Inputs_Formatted!$I81,F_Inputs!$BC$2:$BC$162,0),MATCH(F_Inputs_Formatted!AM$4,F_Inputs!$A$2:$BC$2,0)),"-")</f>
        <v/>
      </c>
    </row>
    <row r="82" spans="2:39" s="5" customFormat="1" ht="15">
      <c r="B82" s="19" t="s">
        <v>120</v>
      </c>
      <c r="C82" s="19" t="str">
        <f>_xlfn.XLOOKUP($B82,FD_Lists!$B$4:$B$25,FD_Lists!C$4:C$25)</f>
        <v>Yorkshire Water</v>
      </c>
      <c r="D82" s="19" t="str">
        <f>_xlfn.XLOOKUP($B82,FD_Lists!$B$4:$B$25,FD_Lists!D$4:D$25)</f>
        <v>England</v>
      </c>
      <c r="E82" s="19" t="str">
        <f>_xlfn.XLOOKUP($B82,FD_Lists!$B$4:$B$25,FD_Lists!E$4:E$25)</f>
        <v>Company</v>
      </c>
      <c r="F82" s="19" t="str">
        <f>_xlfn.XLOOKUP($B82,FD_Lists!$B$4:$B$25,FD_Lists!F$4:F$25)</f>
        <v>WaSC</v>
      </c>
      <c r="G82" s="56" t="s">
        <v>127</v>
      </c>
      <c r="H82" s="35" t="s">
        <v>101</v>
      </c>
      <c r="I82" s="55" t="str">
        <f t="shared" si="1"/>
        <v>YKYBN13535_21</v>
      </c>
      <c r="J82" s="55" t="s">
        <v>137</v>
      </c>
      <c r="K82" s="55" t="s">
        <v>138</v>
      </c>
      <c r="L82" s="55" t="s">
        <v>139</v>
      </c>
      <c r="M82" s="18" t="s">
        <v>152</v>
      </c>
      <c r="N82" s="18" t="s">
        <v>153</v>
      </c>
      <c r="O82" s="55">
        <v>0</v>
      </c>
      <c r="P82" s="57">
        <f>IFERROR(INDEX(F_Inputs!$A$2:$BC$162,MATCH(F_Inputs_Formatted!$I82,F_Inputs!$BC$2:$BC$162,0),MATCH(F_Inputs_Formatted!P$4&amp;"cb",F_Inputs!$A$3:$BC$3,0)),"-")</f>
        <v>30449.572425097602</v>
      </c>
      <c r="Q82" s="57">
        <f>IFERROR(INDEX(F_Inputs!$A$2:$BC$162,MATCH(F_Inputs_Formatted!$I82,F_Inputs!$BC$2:$BC$162,0),MATCH(F_Inputs_Formatted!Q$4&amp;"cb",F_Inputs!$A$3:$BC$3,0)),"-")</f>
        <v>30484.801426892798</v>
      </c>
      <c r="R82" s="57">
        <f>IFERROR(INDEX(F_Inputs!$A$2:$BC$162,MATCH(F_Inputs_Formatted!$I82,F_Inputs!$BC$2:$BC$162,0),MATCH(F_Inputs_Formatted!R$4&amp;"cb",F_Inputs!$A$3:$BC$3,0)),"-")</f>
        <v>30531.153489795201</v>
      </c>
      <c r="S82" s="57">
        <f>IFERROR(INDEX(F_Inputs!$A$2:$BC$162,MATCH(F_Inputs_Formatted!$I82,F_Inputs!$BC$2:$BC$162,0),MATCH(F_Inputs_Formatted!S$4&amp;"cb",F_Inputs!$A$3:$BC$3,0)),"-")</f>
        <v>30563.4289964325</v>
      </c>
      <c r="T82" s="57">
        <f>IFERROR(INDEX(F_Inputs!$A$2:$BC$162,MATCH(F_Inputs_Formatted!$I82,F_Inputs!$BC$2:$BC$162,0),MATCH(F_Inputs_Formatted!T$4&amp;"cb",F_Inputs!$A$3:$BC$3,0)),"-")</f>
        <v>30620.001818508299</v>
      </c>
      <c r="U82" s="57">
        <f>IFERROR(INDEX(F_Inputs!$A$2:$BC$162,MATCH(F_Inputs_Formatted!$I82,F_Inputs!$BC$2:$BC$162,0),MATCH(F_Inputs_Formatted!U$4&amp;"cb",F_Inputs!$A$3:$BC$3,0)),"-")</f>
        <v>30669.304116934101</v>
      </c>
      <c r="V82" s="57">
        <f>IFERROR(INDEX(F_Inputs!$A$2:$BC$162,MATCH(F_Inputs_Formatted!$I82,F_Inputs!$BC$2:$BC$162,0),MATCH(F_Inputs_Formatted!V$4&amp;"cb",F_Inputs!$A$3:$BC$3,0)),"-")</f>
        <v>30704</v>
      </c>
      <c r="W82" s="57">
        <f>IFERROR(INDEX(F_Inputs!$A$2:$BC$162,MATCH(F_Inputs_Formatted!$I82,F_Inputs!$BC$2:$BC$162,0),MATCH(F_Inputs_Formatted!W$4&amp;"cb",F_Inputs!$A$3:$BC$3,0)),"-")</f>
        <v>30732.399027838099</v>
      </c>
      <c r="X82" s="57">
        <f>IFERROR(INDEX(F_Inputs!$A$2:$BC$162,MATCH(F_Inputs_Formatted!$I82,F_Inputs!$BC$2:$BC$162,0),MATCH(F_Inputs_Formatted!X$4&amp;"cb",F_Inputs!$A$3:$BC$3,0)),"-")</f>
        <v>30755</v>
      </c>
      <c r="Y82" s="57">
        <f>IFERROR(INDEX(F_Inputs!$A$2:$BC$162,MATCH(F_Inputs_Formatted!$I82,F_Inputs!$BC$2:$BC$162,0),MATCH(F_Inputs_Formatted!Y$4&amp;"cb",F_Inputs!$A$3:$BC$3,0)),"-")</f>
        <v>30823</v>
      </c>
      <c r="Z82" s="57">
        <f>IFERROR(INDEX(F_Inputs!$A$2:$BC$162,MATCH(F_Inputs_Formatted!$I82,F_Inputs!$BC$2:$BC$162,0),MATCH(F_Inputs_Formatted!Z$4&amp;"cb",F_Inputs!$A$3:$BC$3,0)),"-")</f>
        <v>30871</v>
      </c>
      <c r="AA82" s="57">
        <f>IFERROR(INDEX(F_Inputs!$A$2:$BC$162,MATCH(F_Inputs_Formatted!$I82,F_Inputs!$BC$2:$BC$162,0),MATCH(F_Inputs_Formatted!AA$4&amp;"cb",F_Inputs!$A$3:$BC$3,0)),"-")</f>
        <v>30973</v>
      </c>
      <c r="AB82" s="57">
        <f>IFERROR(INDEX(F_Inputs!$A$2:$BC$162,MATCH(F_Inputs_Formatted!$I82,F_Inputs!$BC$2:$BC$162,0),MATCH(F_Inputs_Formatted!AB$4&amp;"cb",F_Inputs!$A$3:$BC$3,0)),"-")</f>
        <v>31047</v>
      </c>
      <c r="AC82" s="57">
        <f>IFERROR(INDEX(F_Inputs!$A$2:$BC$162,MATCH(F_Inputs_Formatted!$I82,F_Inputs!$BC$2:$BC$162,0),MATCH(F_Inputs_Formatted!AC$4,F_Inputs!$A$2:$BC$2,0)),"-")</f>
        <v>31076.341250698661</v>
      </c>
      <c r="AD82" s="57">
        <f>IFERROR(INDEX(F_Inputs!$A$2:$BC$162,MATCH(F_Inputs_Formatted!$I82,F_Inputs!$BC$2:$BC$162,0),MATCH(F_Inputs_Formatted!AD$4,F_Inputs!$A$2:$BC$2,0)),"-")</f>
        <v>31134.5692370707</v>
      </c>
      <c r="AE82" s="57">
        <f>IFERROR(INDEX(F_Inputs!$A$2:$BC$162,MATCH(F_Inputs_Formatted!$I82,F_Inputs!$BC$2:$BC$162,0),MATCH(F_Inputs_Formatted!AE$4,F_Inputs!$A$2:$BC$2,0)),"-")</f>
        <v>31192.797223442729</v>
      </c>
      <c r="AF82" s="57">
        <f>IFERROR(INDEX(F_Inputs!$A$2:$BC$162,MATCH(F_Inputs_Formatted!$I82,F_Inputs!$BC$2:$BC$162,0),MATCH(F_Inputs_Formatted!AF$4,F_Inputs!$A$2:$BC$2,0)),"-")</f>
        <v>31251.025209814761</v>
      </c>
      <c r="AG82" s="57">
        <f>IFERROR(INDEX(F_Inputs!$A$2:$BC$162,MATCH(F_Inputs_Formatted!$I82,F_Inputs!$BC$2:$BC$162,0),MATCH(F_Inputs_Formatted!AG$4,F_Inputs!$A$2:$BC$2,0)),"-")</f>
        <v>31309.25319618679</v>
      </c>
      <c r="AH82" s="57">
        <f>IFERROR(INDEX(F_Inputs!$A$2:$BC$162,MATCH(F_Inputs_Formatted!$I82,F_Inputs!$BC$2:$BC$162,0),MATCH(F_Inputs_Formatted!AH$4,F_Inputs!$A$2:$BC$2,0)),"-")</f>
        <v>31367.481182558819</v>
      </c>
      <c r="AI82" s="57" t="str">
        <f>IFERROR(INDEX(F_Inputs!$A$2:$BC$162,MATCH(F_Inputs_Formatted!$I82,F_Inputs!$BC$2:$BC$162,0),MATCH(F_Inputs_Formatted!AI$4,F_Inputs!$A$2:$BC$2,0)),"-")</f>
        <v/>
      </c>
      <c r="AJ82" s="57" t="str">
        <f>IFERROR(INDEX(F_Inputs!$A$2:$BC$162,MATCH(F_Inputs_Formatted!$I82,F_Inputs!$BC$2:$BC$162,0),MATCH(F_Inputs_Formatted!AJ$4,F_Inputs!$A$2:$BC$2,0)),"-")</f>
        <v/>
      </c>
      <c r="AK82" s="57" t="str">
        <f>IFERROR(INDEX(F_Inputs!$A$2:$BC$162,MATCH(F_Inputs_Formatted!$I82,F_Inputs!$BC$2:$BC$162,0),MATCH(F_Inputs_Formatted!AK$4,F_Inputs!$A$2:$BC$2,0)),"-")</f>
        <v/>
      </c>
      <c r="AL82" s="57" t="str">
        <f>IFERROR(INDEX(F_Inputs!$A$2:$BC$162,MATCH(F_Inputs_Formatted!$I82,F_Inputs!$BC$2:$BC$162,0),MATCH(F_Inputs_Formatted!AL$4,F_Inputs!$A$2:$BC$2,0)),"-")</f>
        <v/>
      </c>
      <c r="AM82" s="57" t="str">
        <f>IFERROR(INDEX(F_Inputs!$A$2:$BC$162,MATCH(F_Inputs_Formatted!$I82,F_Inputs!$BC$2:$BC$162,0),MATCH(F_Inputs_Formatted!AM$4,F_Inputs!$A$2:$BC$2,0)),"-")</f>
        <v/>
      </c>
    </row>
    <row r="83" spans="2:39" s="5" customFormat="1" ht="15">
      <c r="B83" s="19" t="s">
        <v>142</v>
      </c>
      <c r="C83" s="19" t="str">
        <f>_xlfn.XLOOKUP($B83,FD_Lists!$B$4:$B$25,FD_Lists!C$4:C$25)</f>
        <v>Affinity Water</v>
      </c>
      <c r="D83" s="19" t="str">
        <f>_xlfn.XLOOKUP($B83,FD_Lists!$B$4:$B$25,FD_Lists!D$4:D$25)</f>
        <v>England</v>
      </c>
      <c r="E83" s="19" t="str">
        <f>_xlfn.XLOOKUP($B83,FD_Lists!$B$4:$B$25,FD_Lists!E$4:E$25)</f>
        <v>Company</v>
      </c>
      <c r="F83" s="19" t="str">
        <f>_xlfn.XLOOKUP($B83,FD_Lists!$B$4:$B$25,FD_Lists!F$4:F$25)</f>
        <v>WoC</v>
      </c>
      <c r="G83" s="56" t="s">
        <v>127</v>
      </c>
      <c r="H83" s="35" t="s">
        <v>101</v>
      </c>
      <c r="I83" s="55" t="str">
        <f t="shared" si="1"/>
        <v>AFWBN13535_21</v>
      </c>
      <c r="J83" s="55" t="s">
        <v>137</v>
      </c>
      <c r="K83" s="55" t="s">
        <v>138</v>
      </c>
      <c r="L83" s="55" t="s">
        <v>139</v>
      </c>
      <c r="M83" s="18" t="s">
        <v>152</v>
      </c>
      <c r="N83" s="18" t="s">
        <v>153</v>
      </c>
      <c r="O83" s="55">
        <v>0</v>
      </c>
      <c r="P83" s="57" t="str">
        <f>IFERROR(INDEX(F_Inputs!$A$2:$BC$162,MATCH(F_Inputs_Formatted!$I83,F_Inputs!$BC$2:$BC$162,0),MATCH(F_Inputs_Formatted!P$4&amp;"cb",F_Inputs!$A$3:$BC$3,0)),"-")</f>
        <v>-</v>
      </c>
      <c r="Q83" s="57" t="str">
        <f>IFERROR(INDEX(F_Inputs!$A$2:$BC$162,MATCH(F_Inputs_Formatted!$I83,F_Inputs!$BC$2:$BC$162,0),MATCH(F_Inputs_Formatted!Q$4&amp;"cb",F_Inputs!$A$3:$BC$3,0)),"-")</f>
        <v>-</v>
      </c>
      <c r="R83" s="57" t="str">
        <f>IFERROR(INDEX(F_Inputs!$A$2:$BC$162,MATCH(F_Inputs_Formatted!$I83,F_Inputs!$BC$2:$BC$162,0),MATCH(F_Inputs_Formatted!R$4&amp;"cb",F_Inputs!$A$3:$BC$3,0)),"-")</f>
        <v>-</v>
      </c>
      <c r="S83" s="57" t="str">
        <f>IFERROR(INDEX(F_Inputs!$A$2:$BC$162,MATCH(F_Inputs_Formatted!$I83,F_Inputs!$BC$2:$BC$162,0),MATCH(F_Inputs_Formatted!S$4&amp;"cb",F_Inputs!$A$3:$BC$3,0)),"-")</f>
        <v>-</v>
      </c>
      <c r="T83" s="57" t="str">
        <f>IFERROR(INDEX(F_Inputs!$A$2:$BC$162,MATCH(F_Inputs_Formatted!$I83,F_Inputs!$BC$2:$BC$162,0),MATCH(F_Inputs_Formatted!T$4&amp;"cb",F_Inputs!$A$3:$BC$3,0)),"-")</f>
        <v>-</v>
      </c>
      <c r="U83" s="57" t="str">
        <f>IFERROR(INDEX(F_Inputs!$A$2:$BC$162,MATCH(F_Inputs_Formatted!$I83,F_Inputs!$BC$2:$BC$162,0),MATCH(F_Inputs_Formatted!U$4&amp;"cb",F_Inputs!$A$3:$BC$3,0)),"-")</f>
        <v>-</v>
      </c>
      <c r="V83" s="57" t="str">
        <f>IFERROR(INDEX(F_Inputs!$A$2:$BC$162,MATCH(F_Inputs_Formatted!$I83,F_Inputs!$BC$2:$BC$162,0),MATCH(F_Inputs_Formatted!V$4&amp;"cb",F_Inputs!$A$3:$BC$3,0)),"-")</f>
        <v>-</v>
      </c>
      <c r="W83" s="57" t="str">
        <f>IFERROR(INDEX(F_Inputs!$A$2:$BC$162,MATCH(F_Inputs_Formatted!$I83,F_Inputs!$BC$2:$BC$162,0),MATCH(F_Inputs_Formatted!W$4&amp;"cb",F_Inputs!$A$3:$BC$3,0)),"-")</f>
        <v>-</v>
      </c>
      <c r="X83" s="57" t="str">
        <f>IFERROR(INDEX(F_Inputs!$A$2:$BC$162,MATCH(F_Inputs_Formatted!$I83,F_Inputs!$BC$2:$BC$162,0),MATCH(F_Inputs_Formatted!X$4&amp;"cb",F_Inputs!$A$3:$BC$3,0)),"-")</f>
        <v>-</v>
      </c>
      <c r="Y83" s="57" t="str">
        <f>IFERROR(INDEX(F_Inputs!$A$2:$BC$162,MATCH(F_Inputs_Formatted!$I83,F_Inputs!$BC$2:$BC$162,0),MATCH(F_Inputs_Formatted!Y$4&amp;"cb",F_Inputs!$A$3:$BC$3,0)),"-")</f>
        <v>-</v>
      </c>
      <c r="Z83" s="57" t="str">
        <f>IFERROR(INDEX(F_Inputs!$A$2:$BC$162,MATCH(F_Inputs_Formatted!$I83,F_Inputs!$BC$2:$BC$162,0),MATCH(F_Inputs_Formatted!Z$4&amp;"cb",F_Inputs!$A$3:$BC$3,0)),"-")</f>
        <v>-</v>
      </c>
      <c r="AA83" s="57" t="str">
        <f>IFERROR(INDEX(F_Inputs!$A$2:$BC$162,MATCH(F_Inputs_Formatted!$I83,F_Inputs!$BC$2:$BC$162,0),MATCH(F_Inputs_Formatted!AA$4&amp;"cb",F_Inputs!$A$3:$BC$3,0)),"-")</f>
        <v>-</v>
      </c>
      <c r="AB83" s="57" t="str">
        <f>IFERROR(INDEX(F_Inputs!$A$2:$BC$162,MATCH(F_Inputs_Formatted!$I83,F_Inputs!$BC$2:$BC$162,0),MATCH(F_Inputs_Formatted!AB$4&amp;"cb",F_Inputs!$A$3:$BC$3,0)),"-")</f>
        <v>-</v>
      </c>
      <c r="AC83" s="57" t="str">
        <f>IFERROR(INDEX(F_Inputs!$A$2:$BC$162,MATCH(F_Inputs_Formatted!$I83,F_Inputs!$BC$2:$BC$162,0),MATCH(F_Inputs_Formatted!AC$4,F_Inputs!$A$2:$BC$2,0)),"-")</f>
        <v>-</v>
      </c>
      <c r="AD83" s="57" t="str">
        <f>IFERROR(INDEX(F_Inputs!$A$2:$BC$162,MATCH(F_Inputs_Formatted!$I83,F_Inputs!$BC$2:$BC$162,0),MATCH(F_Inputs_Formatted!AD$4,F_Inputs!$A$2:$BC$2,0)),"-")</f>
        <v>-</v>
      </c>
      <c r="AE83" s="57" t="str">
        <f>IFERROR(INDEX(F_Inputs!$A$2:$BC$162,MATCH(F_Inputs_Formatted!$I83,F_Inputs!$BC$2:$BC$162,0),MATCH(F_Inputs_Formatted!AE$4,F_Inputs!$A$2:$BC$2,0)),"-")</f>
        <v>-</v>
      </c>
      <c r="AF83" s="57" t="str">
        <f>IFERROR(INDEX(F_Inputs!$A$2:$BC$162,MATCH(F_Inputs_Formatted!$I83,F_Inputs!$BC$2:$BC$162,0),MATCH(F_Inputs_Formatted!AF$4,F_Inputs!$A$2:$BC$2,0)),"-")</f>
        <v>-</v>
      </c>
      <c r="AG83" s="57" t="str">
        <f>IFERROR(INDEX(F_Inputs!$A$2:$BC$162,MATCH(F_Inputs_Formatted!$I83,F_Inputs!$BC$2:$BC$162,0),MATCH(F_Inputs_Formatted!AG$4,F_Inputs!$A$2:$BC$2,0)),"-")</f>
        <v>-</v>
      </c>
      <c r="AH83" s="57" t="str">
        <f>IFERROR(INDEX(F_Inputs!$A$2:$BC$162,MATCH(F_Inputs_Formatted!$I83,F_Inputs!$BC$2:$BC$162,0),MATCH(F_Inputs_Formatted!AH$4,F_Inputs!$A$2:$BC$2,0)),"-")</f>
        <v>-</v>
      </c>
      <c r="AI83" s="57" t="str">
        <f>IFERROR(INDEX(F_Inputs!$A$2:$BC$162,MATCH(F_Inputs_Formatted!$I83,F_Inputs!$BC$2:$BC$162,0),MATCH(F_Inputs_Formatted!AI$4,F_Inputs!$A$2:$BC$2,0)),"-")</f>
        <v>-</v>
      </c>
      <c r="AJ83" s="57" t="str">
        <f>IFERROR(INDEX(F_Inputs!$A$2:$BC$162,MATCH(F_Inputs_Formatted!$I83,F_Inputs!$BC$2:$BC$162,0),MATCH(F_Inputs_Formatted!AJ$4,F_Inputs!$A$2:$BC$2,0)),"-")</f>
        <v>-</v>
      </c>
      <c r="AK83" s="57" t="str">
        <f>IFERROR(INDEX(F_Inputs!$A$2:$BC$162,MATCH(F_Inputs_Formatted!$I83,F_Inputs!$BC$2:$BC$162,0),MATCH(F_Inputs_Formatted!AK$4,F_Inputs!$A$2:$BC$2,0)),"-")</f>
        <v>-</v>
      </c>
      <c r="AL83" s="57" t="str">
        <f>IFERROR(INDEX(F_Inputs!$A$2:$BC$162,MATCH(F_Inputs_Formatted!$I83,F_Inputs!$BC$2:$BC$162,0),MATCH(F_Inputs_Formatted!AL$4,F_Inputs!$A$2:$BC$2,0)),"-")</f>
        <v>-</v>
      </c>
      <c r="AM83" s="57" t="str">
        <f>IFERROR(INDEX(F_Inputs!$A$2:$BC$162,MATCH(F_Inputs_Formatted!$I83,F_Inputs!$BC$2:$BC$162,0),MATCH(F_Inputs_Formatted!AM$4,F_Inputs!$A$2:$BC$2,0)),"-")</f>
        <v>-</v>
      </c>
    </row>
    <row r="84" spans="2:39" s="5" customFormat="1" ht="15">
      <c r="B84" s="19" t="s">
        <v>143</v>
      </c>
      <c r="C84" s="19" t="str">
        <f>_xlfn.XLOOKUP($B84,FD_Lists!$B$4:$B$25,FD_Lists!C$4:C$25)</f>
        <v>Portsmouth Water</v>
      </c>
      <c r="D84" s="19" t="str">
        <f>_xlfn.XLOOKUP($B84,FD_Lists!$B$4:$B$25,FD_Lists!D$4:D$25)</f>
        <v>England</v>
      </c>
      <c r="E84" s="19" t="str">
        <f>_xlfn.XLOOKUP($B84,FD_Lists!$B$4:$B$25,FD_Lists!E$4:E$25)</f>
        <v>Company</v>
      </c>
      <c r="F84" s="19" t="str">
        <f>_xlfn.XLOOKUP($B84,FD_Lists!$B$4:$B$25,FD_Lists!F$4:F$25)</f>
        <v>WoC</v>
      </c>
      <c r="G84" s="56" t="s">
        <v>127</v>
      </c>
      <c r="H84" s="35" t="s">
        <v>101</v>
      </c>
      <c r="I84" s="55" t="str">
        <f t="shared" si="1"/>
        <v>PRTBN13535_21</v>
      </c>
      <c r="J84" s="55" t="s">
        <v>137</v>
      </c>
      <c r="K84" s="55" t="s">
        <v>138</v>
      </c>
      <c r="L84" s="55" t="s">
        <v>139</v>
      </c>
      <c r="M84" s="18" t="s">
        <v>152</v>
      </c>
      <c r="N84" s="18" t="s">
        <v>153</v>
      </c>
      <c r="O84" s="55">
        <v>0</v>
      </c>
      <c r="P84" s="57" t="str">
        <f>IFERROR(INDEX(F_Inputs!$A$2:$BC$162,MATCH(F_Inputs_Formatted!$I84,F_Inputs!$BC$2:$BC$162,0),MATCH(F_Inputs_Formatted!P$4&amp;"cb",F_Inputs!$A$3:$BC$3,0)),"-")</f>
        <v>-</v>
      </c>
      <c r="Q84" s="57" t="str">
        <f>IFERROR(INDEX(F_Inputs!$A$2:$BC$162,MATCH(F_Inputs_Formatted!$I84,F_Inputs!$BC$2:$BC$162,0),MATCH(F_Inputs_Formatted!Q$4&amp;"cb",F_Inputs!$A$3:$BC$3,0)),"-")</f>
        <v>-</v>
      </c>
      <c r="R84" s="57" t="str">
        <f>IFERROR(INDEX(F_Inputs!$A$2:$BC$162,MATCH(F_Inputs_Formatted!$I84,F_Inputs!$BC$2:$BC$162,0),MATCH(F_Inputs_Formatted!R$4&amp;"cb",F_Inputs!$A$3:$BC$3,0)),"-")</f>
        <v>-</v>
      </c>
      <c r="S84" s="57" t="str">
        <f>IFERROR(INDEX(F_Inputs!$A$2:$BC$162,MATCH(F_Inputs_Formatted!$I84,F_Inputs!$BC$2:$BC$162,0),MATCH(F_Inputs_Formatted!S$4&amp;"cb",F_Inputs!$A$3:$BC$3,0)),"-")</f>
        <v>-</v>
      </c>
      <c r="T84" s="57" t="str">
        <f>IFERROR(INDEX(F_Inputs!$A$2:$BC$162,MATCH(F_Inputs_Formatted!$I84,F_Inputs!$BC$2:$BC$162,0),MATCH(F_Inputs_Formatted!T$4&amp;"cb",F_Inputs!$A$3:$BC$3,0)),"-")</f>
        <v>-</v>
      </c>
      <c r="U84" s="57" t="str">
        <f>IFERROR(INDEX(F_Inputs!$A$2:$BC$162,MATCH(F_Inputs_Formatted!$I84,F_Inputs!$BC$2:$BC$162,0),MATCH(F_Inputs_Formatted!U$4&amp;"cb",F_Inputs!$A$3:$BC$3,0)),"-")</f>
        <v>-</v>
      </c>
      <c r="V84" s="57" t="str">
        <f>IFERROR(INDEX(F_Inputs!$A$2:$BC$162,MATCH(F_Inputs_Formatted!$I84,F_Inputs!$BC$2:$BC$162,0),MATCH(F_Inputs_Formatted!V$4&amp;"cb",F_Inputs!$A$3:$BC$3,0)),"-")</f>
        <v>-</v>
      </c>
      <c r="W84" s="57" t="str">
        <f>IFERROR(INDEX(F_Inputs!$A$2:$BC$162,MATCH(F_Inputs_Formatted!$I84,F_Inputs!$BC$2:$BC$162,0),MATCH(F_Inputs_Formatted!W$4&amp;"cb",F_Inputs!$A$3:$BC$3,0)),"-")</f>
        <v>-</v>
      </c>
      <c r="X84" s="57" t="str">
        <f>IFERROR(INDEX(F_Inputs!$A$2:$BC$162,MATCH(F_Inputs_Formatted!$I84,F_Inputs!$BC$2:$BC$162,0),MATCH(F_Inputs_Formatted!X$4&amp;"cb",F_Inputs!$A$3:$BC$3,0)),"-")</f>
        <v>-</v>
      </c>
      <c r="Y84" s="57" t="str">
        <f>IFERROR(INDEX(F_Inputs!$A$2:$BC$162,MATCH(F_Inputs_Formatted!$I84,F_Inputs!$BC$2:$BC$162,0),MATCH(F_Inputs_Formatted!Y$4&amp;"cb",F_Inputs!$A$3:$BC$3,0)),"-")</f>
        <v>-</v>
      </c>
      <c r="Z84" s="57" t="str">
        <f>IFERROR(INDEX(F_Inputs!$A$2:$BC$162,MATCH(F_Inputs_Formatted!$I84,F_Inputs!$BC$2:$BC$162,0),MATCH(F_Inputs_Formatted!Z$4&amp;"cb",F_Inputs!$A$3:$BC$3,0)),"-")</f>
        <v>-</v>
      </c>
      <c r="AA84" s="57" t="str">
        <f>IFERROR(INDEX(F_Inputs!$A$2:$BC$162,MATCH(F_Inputs_Formatted!$I84,F_Inputs!$BC$2:$BC$162,0),MATCH(F_Inputs_Formatted!AA$4&amp;"cb",F_Inputs!$A$3:$BC$3,0)),"-")</f>
        <v>-</v>
      </c>
      <c r="AB84" s="57" t="str">
        <f>IFERROR(INDEX(F_Inputs!$A$2:$BC$162,MATCH(F_Inputs_Formatted!$I84,F_Inputs!$BC$2:$BC$162,0),MATCH(F_Inputs_Formatted!AB$4&amp;"cb",F_Inputs!$A$3:$BC$3,0)),"-")</f>
        <v>-</v>
      </c>
      <c r="AC84" s="57" t="str">
        <f>IFERROR(INDEX(F_Inputs!$A$2:$BC$162,MATCH(F_Inputs_Formatted!$I84,F_Inputs!$BC$2:$BC$162,0),MATCH(F_Inputs_Formatted!AC$4,F_Inputs!$A$2:$BC$2,0)),"-")</f>
        <v>-</v>
      </c>
      <c r="AD84" s="57" t="str">
        <f>IFERROR(INDEX(F_Inputs!$A$2:$BC$162,MATCH(F_Inputs_Formatted!$I84,F_Inputs!$BC$2:$BC$162,0),MATCH(F_Inputs_Formatted!AD$4,F_Inputs!$A$2:$BC$2,0)),"-")</f>
        <v>-</v>
      </c>
      <c r="AE84" s="57" t="str">
        <f>IFERROR(INDEX(F_Inputs!$A$2:$BC$162,MATCH(F_Inputs_Formatted!$I84,F_Inputs!$BC$2:$BC$162,0),MATCH(F_Inputs_Formatted!AE$4,F_Inputs!$A$2:$BC$2,0)),"-")</f>
        <v>-</v>
      </c>
      <c r="AF84" s="57" t="str">
        <f>IFERROR(INDEX(F_Inputs!$A$2:$BC$162,MATCH(F_Inputs_Formatted!$I84,F_Inputs!$BC$2:$BC$162,0),MATCH(F_Inputs_Formatted!AF$4,F_Inputs!$A$2:$BC$2,0)),"-")</f>
        <v>-</v>
      </c>
      <c r="AG84" s="57" t="str">
        <f>IFERROR(INDEX(F_Inputs!$A$2:$BC$162,MATCH(F_Inputs_Formatted!$I84,F_Inputs!$BC$2:$BC$162,0),MATCH(F_Inputs_Formatted!AG$4,F_Inputs!$A$2:$BC$2,0)),"-")</f>
        <v>-</v>
      </c>
      <c r="AH84" s="57" t="str">
        <f>IFERROR(INDEX(F_Inputs!$A$2:$BC$162,MATCH(F_Inputs_Formatted!$I84,F_Inputs!$BC$2:$BC$162,0),MATCH(F_Inputs_Formatted!AH$4,F_Inputs!$A$2:$BC$2,0)),"-")</f>
        <v>-</v>
      </c>
      <c r="AI84" s="57" t="str">
        <f>IFERROR(INDEX(F_Inputs!$A$2:$BC$162,MATCH(F_Inputs_Formatted!$I84,F_Inputs!$BC$2:$BC$162,0),MATCH(F_Inputs_Formatted!AI$4,F_Inputs!$A$2:$BC$2,0)),"-")</f>
        <v>-</v>
      </c>
      <c r="AJ84" s="57" t="str">
        <f>IFERROR(INDEX(F_Inputs!$A$2:$BC$162,MATCH(F_Inputs_Formatted!$I84,F_Inputs!$BC$2:$BC$162,0),MATCH(F_Inputs_Formatted!AJ$4,F_Inputs!$A$2:$BC$2,0)),"-")</f>
        <v>-</v>
      </c>
      <c r="AK84" s="57" t="str">
        <f>IFERROR(INDEX(F_Inputs!$A$2:$BC$162,MATCH(F_Inputs_Formatted!$I84,F_Inputs!$BC$2:$BC$162,0),MATCH(F_Inputs_Formatted!AK$4,F_Inputs!$A$2:$BC$2,0)),"-")</f>
        <v>-</v>
      </c>
      <c r="AL84" s="57" t="str">
        <f>IFERROR(INDEX(F_Inputs!$A$2:$BC$162,MATCH(F_Inputs_Formatted!$I84,F_Inputs!$BC$2:$BC$162,0),MATCH(F_Inputs_Formatted!AL$4,F_Inputs!$A$2:$BC$2,0)),"-")</f>
        <v>-</v>
      </c>
      <c r="AM84" s="57" t="str">
        <f>IFERROR(INDEX(F_Inputs!$A$2:$BC$162,MATCH(F_Inputs_Formatted!$I84,F_Inputs!$BC$2:$BC$162,0),MATCH(F_Inputs_Formatted!AM$4,F_Inputs!$A$2:$BC$2,0)),"-")</f>
        <v>-</v>
      </c>
    </row>
    <row r="85" spans="2:39" s="5" customFormat="1" ht="15">
      <c r="B85" s="19" t="s">
        <v>144</v>
      </c>
      <c r="C85" s="19" t="str">
        <f>_xlfn.XLOOKUP($B85,FD_Lists!$B$4:$B$25,FD_Lists!C$4:C$25)</f>
        <v>South East Water</v>
      </c>
      <c r="D85" s="19" t="str">
        <f>_xlfn.XLOOKUP($B85,FD_Lists!$B$4:$B$25,FD_Lists!D$4:D$25)</f>
        <v>England</v>
      </c>
      <c r="E85" s="19" t="str">
        <f>_xlfn.XLOOKUP($B85,FD_Lists!$B$4:$B$25,FD_Lists!E$4:E$25)</f>
        <v>Company</v>
      </c>
      <c r="F85" s="19" t="str">
        <f>_xlfn.XLOOKUP($B85,FD_Lists!$B$4:$B$25,FD_Lists!F$4:F$25)</f>
        <v>WoC</v>
      </c>
      <c r="G85" s="56" t="s">
        <v>127</v>
      </c>
      <c r="H85" s="35" t="s">
        <v>101</v>
      </c>
      <c r="I85" s="55" t="str">
        <f t="shared" si="1"/>
        <v>SEWBN13535_21</v>
      </c>
      <c r="J85" s="55" t="s">
        <v>137</v>
      </c>
      <c r="K85" s="55" t="s">
        <v>138</v>
      </c>
      <c r="L85" s="55" t="s">
        <v>139</v>
      </c>
      <c r="M85" s="18" t="s">
        <v>152</v>
      </c>
      <c r="N85" s="18" t="s">
        <v>153</v>
      </c>
      <c r="O85" s="55">
        <v>0</v>
      </c>
      <c r="P85" s="57" t="str">
        <f>IFERROR(INDEX(F_Inputs!$A$2:$BC$162,MATCH(F_Inputs_Formatted!$I85,F_Inputs!$BC$2:$BC$162,0),MATCH(F_Inputs_Formatted!P$4&amp;"cb",F_Inputs!$A$3:$BC$3,0)),"-")</f>
        <v>-</v>
      </c>
      <c r="Q85" s="57" t="str">
        <f>IFERROR(INDEX(F_Inputs!$A$2:$BC$162,MATCH(F_Inputs_Formatted!$I85,F_Inputs!$BC$2:$BC$162,0),MATCH(F_Inputs_Formatted!Q$4&amp;"cb",F_Inputs!$A$3:$BC$3,0)),"-")</f>
        <v>-</v>
      </c>
      <c r="R85" s="57" t="str">
        <f>IFERROR(INDEX(F_Inputs!$A$2:$BC$162,MATCH(F_Inputs_Formatted!$I85,F_Inputs!$BC$2:$BC$162,0),MATCH(F_Inputs_Formatted!R$4&amp;"cb",F_Inputs!$A$3:$BC$3,0)),"-")</f>
        <v>-</v>
      </c>
      <c r="S85" s="57" t="str">
        <f>IFERROR(INDEX(F_Inputs!$A$2:$BC$162,MATCH(F_Inputs_Formatted!$I85,F_Inputs!$BC$2:$BC$162,0),MATCH(F_Inputs_Formatted!S$4&amp;"cb",F_Inputs!$A$3:$BC$3,0)),"-")</f>
        <v>-</v>
      </c>
      <c r="T85" s="57" t="str">
        <f>IFERROR(INDEX(F_Inputs!$A$2:$BC$162,MATCH(F_Inputs_Formatted!$I85,F_Inputs!$BC$2:$BC$162,0),MATCH(F_Inputs_Formatted!T$4&amp;"cb",F_Inputs!$A$3:$BC$3,0)),"-")</f>
        <v>-</v>
      </c>
      <c r="U85" s="57" t="str">
        <f>IFERROR(INDEX(F_Inputs!$A$2:$BC$162,MATCH(F_Inputs_Formatted!$I85,F_Inputs!$BC$2:$BC$162,0),MATCH(F_Inputs_Formatted!U$4&amp;"cb",F_Inputs!$A$3:$BC$3,0)),"-")</f>
        <v>-</v>
      </c>
      <c r="V85" s="57" t="str">
        <f>IFERROR(INDEX(F_Inputs!$A$2:$BC$162,MATCH(F_Inputs_Formatted!$I85,F_Inputs!$BC$2:$BC$162,0),MATCH(F_Inputs_Formatted!V$4&amp;"cb",F_Inputs!$A$3:$BC$3,0)),"-")</f>
        <v>-</v>
      </c>
      <c r="W85" s="57" t="str">
        <f>IFERROR(INDEX(F_Inputs!$A$2:$BC$162,MATCH(F_Inputs_Formatted!$I85,F_Inputs!$BC$2:$BC$162,0),MATCH(F_Inputs_Formatted!W$4&amp;"cb",F_Inputs!$A$3:$BC$3,0)),"-")</f>
        <v>-</v>
      </c>
      <c r="X85" s="57" t="str">
        <f>IFERROR(INDEX(F_Inputs!$A$2:$BC$162,MATCH(F_Inputs_Formatted!$I85,F_Inputs!$BC$2:$BC$162,0),MATCH(F_Inputs_Formatted!X$4&amp;"cb",F_Inputs!$A$3:$BC$3,0)),"-")</f>
        <v>-</v>
      </c>
      <c r="Y85" s="57" t="str">
        <f>IFERROR(INDEX(F_Inputs!$A$2:$BC$162,MATCH(F_Inputs_Formatted!$I85,F_Inputs!$BC$2:$BC$162,0),MATCH(F_Inputs_Formatted!Y$4&amp;"cb",F_Inputs!$A$3:$BC$3,0)),"-")</f>
        <v>-</v>
      </c>
      <c r="Z85" s="57" t="str">
        <f>IFERROR(INDEX(F_Inputs!$A$2:$BC$162,MATCH(F_Inputs_Formatted!$I85,F_Inputs!$BC$2:$BC$162,0),MATCH(F_Inputs_Formatted!Z$4&amp;"cb",F_Inputs!$A$3:$BC$3,0)),"-")</f>
        <v>-</v>
      </c>
      <c r="AA85" s="57" t="str">
        <f>IFERROR(INDEX(F_Inputs!$A$2:$BC$162,MATCH(F_Inputs_Formatted!$I85,F_Inputs!$BC$2:$BC$162,0),MATCH(F_Inputs_Formatted!AA$4&amp;"cb",F_Inputs!$A$3:$BC$3,0)),"-")</f>
        <v>-</v>
      </c>
      <c r="AB85" s="57" t="str">
        <f>IFERROR(INDEX(F_Inputs!$A$2:$BC$162,MATCH(F_Inputs_Formatted!$I85,F_Inputs!$BC$2:$BC$162,0),MATCH(F_Inputs_Formatted!AB$4&amp;"cb",F_Inputs!$A$3:$BC$3,0)),"-")</f>
        <v>-</v>
      </c>
      <c r="AC85" s="57" t="str">
        <f>IFERROR(INDEX(F_Inputs!$A$2:$BC$162,MATCH(F_Inputs_Formatted!$I85,F_Inputs!$BC$2:$BC$162,0),MATCH(F_Inputs_Formatted!AC$4,F_Inputs!$A$2:$BC$2,0)),"-")</f>
        <v>-</v>
      </c>
      <c r="AD85" s="57" t="str">
        <f>IFERROR(INDEX(F_Inputs!$A$2:$BC$162,MATCH(F_Inputs_Formatted!$I85,F_Inputs!$BC$2:$BC$162,0),MATCH(F_Inputs_Formatted!AD$4,F_Inputs!$A$2:$BC$2,0)),"-")</f>
        <v>-</v>
      </c>
      <c r="AE85" s="57" t="str">
        <f>IFERROR(INDEX(F_Inputs!$A$2:$BC$162,MATCH(F_Inputs_Formatted!$I85,F_Inputs!$BC$2:$BC$162,0),MATCH(F_Inputs_Formatted!AE$4,F_Inputs!$A$2:$BC$2,0)),"-")</f>
        <v>-</v>
      </c>
      <c r="AF85" s="57" t="str">
        <f>IFERROR(INDEX(F_Inputs!$A$2:$BC$162,MATCH(F_Inputs_Formatted!$I85,F_Inputs!$BC$2:$BC$162,0),MATCH(F_Inputs_Formatted!AF$4,F_Inputs!$A$2:$BC$2,0)),"-")</f>
        <v>-</v>
      </c>
      <c r="AG85" s="57" t="str">
        <f>IFERROR(INDEX(F_Inputs!$A$2:$BC$162,MATCH(F_Inputs_Formatted!$I85,F_Inputs!$BC$2:$BC$162,0),MATCH(F_Inputs_Formatted!AG$4,F_Inputs!$A$2:$BC$2,0)),"-")</f>
        <v>-</v>
      </c>
      <c r="AH85" s="57" t="str">
        <f>IFERROR(INDEX(F_Inputs!$A$2:$BC$162,MATCH(F_Inputs_Formatted!$I85,F_Inputs!$BC$2:$BC$162,0),MATCH(F_Inputs_Formatted!AH$4,F_Inputs!$A$2:$BC$2,0)),"-")</f>
        <v>-</v>
      </c>
      <c r="AI85" s="57" t="str">
        <f>IFERROR(INDEX(F_Inputs!$A$2:$BC$162,MATCH(F_Inputs_Formatted!$I85,F_Inputs!$BC$2:$BC$162,0),MATCH(F_Inputs_Formatted!AI$4,F_Inputs!$A$2:$BC$2,0)),"-")</f>
        <v>-</v>
      </c>
      <c r="AJ85" s="57" t="str">
        <f>IFERROR(INDEX(F_Inputs!$A$2:$BC$162,MATCH(F_Inputs_Formatted!$I85,F_Inputs!$BC$2:$BC$162,0),MATCH(F_Inputs_Formatted!AJ$4,F_Inputs!$A$2:$BC$2,0)),"-")</f>
        <v>-</v>
      </c>
      <c r="AK85" s="57" t="str">
        <f>IFERROR(INDEX(F_Inputs!$A$2:$BC$162,MATCH(F_Inputs_Formatted!$I85,F_Inputs!$BC$2:$BC$162,0),MATCH(F_Inputs_Formatted!AK$4,F_Inputs!$A$2:$BC$2,0)),"-")</f>
        <v>-</v>
      </c>
      <c r="AL85" s="57" t="str">
        <f>IFERROR(INDEX(F_Inputs!$A$2:$BC$162,MATCH(F_Inputs_Formatted!$I85,F_Inputs!$BC$2:$BC$162,0),MATCH(F_Inputs_Formatted!AL$4,F_Inputs!$A$2:$BC$2,0)),"-")</f>
        <v>-</v>
      </c>
      <c r="AM85" s="57" t="str">
        <f>IFERROR(INDEX(F_Inputs!$A$2:$BC$162,MATCH(F_Inputs_Formatted!$I85,F_Inputs!$BC$2:$BC$162,0),MATCH(F_Inputs_Formatted!AM$4,F_Inputs!$A$2:$BC$2,0)),"-")</f>
        <v>-</v>
      </c>
    </row>
    <row r="86" spans="2:39" s="5" customFormat="1" ht="15">
      <c r="B86" s="19" t="s">
        <v>145</v>
      </c>
      <c r="C86" s="19" t="str">
        <f>_xlfn.XLOOKUP($B86,FD_Lists!$B$4:$B$25,FD_Lists!C$4:C$25)</f>
        <v>South Staffordshire Water</v>
      </c>
      <c r="D86" s="19" t="str">
        <f>_xlfn.XLOOKUP($B86,FD_Lists!$B$4:$B$25,FD_Lists!D$4:D$25)</f>
        <v>England</v>
      </c>
      <c r="E86" s="19" t="str">
        <f>_xlfn.XLOOKUP($B86,FD_Lists!$B$4:$B$25,FD_Lists!E$4:E$25)</f>
        <v>Company</v>
      </c>
      <c r="F86" s="19" t="str">
        <f>_xlfn.XLOOKUP($B86,FD_Lists!$B$4:$B$25,FD_Lists!F$4:F$25)</f>
        <v>WoC</v>
      </c>
      <c r="G86" s="56" t="s">
        <v>127</v>
      </c>
      <c r="H86" s="35" t="s">
        <v>101</v>
      </c>
      <c r="I86" s="55" t="str">
        <f t="shared" si="1"/>
        <v>SSCBN13535_21</v>
      </c>
      <c r="J86" s="55" t="s">
        <v>137</v>
      </c>
      <c r="K86" s="55" t="s">
        <v>138</v>
      </c>
      <c r="L86" s="55" t="s">
        <v>139</v>
      </c>
      <c r="M86" s="18" t="s">
        <v>152</v>
      </c>
      <c r="N86" s="18" t="s">
        <v>153</v>
      </c>
      <c r="O86" s="55">
        <v>0</v>
      </c>
      <c r="P86" s="57" t="str">
        <f>IFERROR(INDEX(F_Inputs!$A$2:$BC$162,MATCH(F_Inputs_Formatted!$I86,F_Inputs!$BC$2:$BC$162,0),MATCH(F_Inputs_Formatted!P$4&amp;"cb",F_Inputs!$A$3:$BC$3,0)),"-")</f>
        <v>-</v>
      </c>
      <c r="Q86" s="57" t="str">
        <f>IFERROR(INDEX(F_Inputs!$A$2:$BC$162,MATCH(F_Inputs_Formatted!$I86,F_Inputs!$BC$2:$BC$162,0),MATCH(F_Inputs_Formatted!Q$4&amp;"cb",F_Inputs!$A$3:$BC$3,0)),"-")</f>
        <v>-</v>
      </c>
      <c r="R86" s="57" t="str">
        <f>IFERROR(INDEX(F_Inputs!$A$2:$BC$162,MATCH(F_Inputs_Formatted!$I86,F_Inputs!$BC$2:$BC$162,0),MATCH(F_Inputs_Formatted!R$4&amp;"cb",F_Inputs!$A$3:$BC$3,0)),"-")</f>
        <v>-</v>
      </c>
      <c r="S86" s="57" t="str">
        <f>IFERROR(INDEX(F_Inputs!$A$2:$BC$162,MATCH(F_Inputs_Formatted!$I86,F_Inputs!$BC$2:$BC$162,0),MATCH(F_Inputs_Formatted!S$4&amp;"cb",F_Inputs!$A$3:$BC$3,0)),"-")</f>
        <v>-</v>
      </c>
      <c r="T86" s="57" t="str">
        <f>IFERROR(INDEX(F_Inputs!$A$2:$BC$162,MATCH(F_Inputs_Formatted!$I86,F_Inputs!$BC$2:$BC$162,0),MATCH(F_Inputs_Formatted!T$4&amp;"cb",F_Inputs!$A$3:$BC$3,0)),"-")</f>
        <v>-</v>
      </c>
      <c r="U86" s="57" t="str">
        <f>IFERROR(INDEX(F_Inputs!$A$2:$BC$162,MATCH(F_Inputs_Formatted!$I86,F_Inputs!$BC$2:$BC$162,0),MATCH(F_Inputs_Formatted!U$4&amp;"cb",F_Inputs!$A$3:$BC$3,0)),"-")</f>
        <v>-</v>
      </c>
      <c r="V86" s="57" t="str">
        <f>IFERROR(INDEX(F_Inputs!$A$2:$BC$162,MATCH(F_Inputs_Formatted!$I86,F_Inputs!$BC$2:$BC$162,0),MATCH(F_Inputs_Formatted!V$4&amp;"cb",F_Inputs!$A$3:$BC$3,0)),"-")</f>
        <v>-</v>
      </c>
      <c r="W86" s="57" t="str">
        <f>IFERROR(INDEX(F_Inputs!$A$2:$BC$162,MATCH(F_Inputs_Formatted!$I86,F_Inputs!$BC$2:$BC$162,0),MATCH(F_Inputs_Formatted!W$4&amp;"cb",F_Inputs!$A$3:$BC$3,0)),"-")</f>
        <v>-</v>
      </c>
      <c r="X86" s="57" t="str">
        <f>IFERROR(INDEX(F_Inputs!$A$2:$BC$162,MATCH(F_Inputs_Formatted!$I86,F_Inputs!$BC$2:$BC$162,0),MATCH(F_Inputs_Formatted!X$4&amp;"cb",F_Inputs!$A$3:$BC$3,0)),"-")</f>
        <v>-</v>
      </c>
      <c r="Y86" s="57" t="str">
        <f>IFERROR(INDEX(F_Inputs!$A$2:$BC$162,MATCH(F_Inputs_Formatted!$I86,F_Inputs!$BC$2:$BC$162,0),MATCH(F_Inputs_Formatted!Y$4&amp;"cb",F_Inputs!$A$3:$BC$3,0)),"-")</f>
        <v>-</v>
      </c>
      <c r="Z86" s="57" t="str">
        <f>IFERROR(INDEX(F_Inputs!$A$2:$BC$162,MATCH(F_Inputs_Formatted!$I86,F_Inputs!$BC$2:$BC$162,0),MATCH(F_Inputs_Formatted!Z$4&amp;"cb",F_Inputs!$A$3:$BC$3,0)),"-")</f>
        <v>-</v>
      </c>
      <c r="AA86" s="57" t="str">
        <f>IFERROR(INDEX(F_Inputs!$A$2:$BC$162,MATCH(F_Inputs_Formatted!$I86,F_Inputs!$BC$2:$BC$162,0),MATCH(F_Inputs_Formatted!AA$4&amp;"cb",F_Inputs!$A$3:$BC$3,0)),"-")</f>
        <v>-</v>
      </c>
      <c r="AB86" s="57" t="str">
        <f>IFERROR(INDEX(F_Inputs!$A$2:$BC$162,MATCH(F_Inputs_Formatted!$I86,F_Inputs!$BC$2:$BC$162,0),MATCH(F_Inputs_Formatted!AB$4&amp;"cb",F_Inputs!$A$3:$BC$3,0)),"-")</f>
        <v>-</v>
      </c>
      <c r="AC86" s="57" t="str">
        <f>IFERROR(INDEX(F_Inputs!$A$2:$BC$162,MATCH(F_Inputs_Formatted!$I86,F_Inputs!$BC$2:$BC$162,0),MATCH(F_Inputs_Formatted!AC$4,F_Inputs!$A$2:$BC$2,0)),"-")</f>
        <v>-</v>
      </c>
      <c r="AD86" s="57" t="str">
        <f>IFERROR(INDEX(F_Inputs!$A$2:$BC$162,MATCH(F_Inputs_Formatted!$I86,F_Inputs!$BC$2:$BC$162,0),MATCH(F_Inputs_Formatted!AD$4,F_Inputs!$A$2:$BC$2,0)),"-")</f>
        <v>-</v>
      </c>
      <c r="AE86" s="57" t="str">
        <f>IFERROR(INDEX(F_Inputs!$A$2:$BC$162,MATCH(F_Inputs_Formatted!$I86,F_Inputs!$BC$2:$BC$162,0),MATCH(F_Inputs_Formatted!AE$4,F_Inputs!$A$2:$BC$2,0)),"-")</f>
        <v>-</v>
      </c>
      <c r="AF86" s="57" t="str">
        <f>IFERROR(INDEX(F_Inputs!$A$2:$BC$162,MATCH(F_Inputs_Formatted!$I86,F_Inputs!$BC$2:$BC$162,0),MATCH(F_Inputs_Formatted!AF$4,F_Inputs!$A$2:$BC$2,0)),"-")</f>
        <v>-</v>
      </c>
      <c r="AG86" s="57" t="str">
        <f>IFERROR(INDEX(F_Inputs!$A$2:$BC$162,MATCH(F_Inputs_Formatted!$I86,F_Inputs!$BC$2:$BC$162,0),MATCH(F_Inputs_Formatted!AG$4,F_Inputs!$A$2:$BC$2,0)),"-")</f>
        <v>-</v>
      </c>
      <c r="AH86" s="57" t="str">
        <f>IFERROR(INDEX(F_Inputs!$A$2:$BC$162,MATCH(F_Inputs_Formatted!$I86,F_Inputs!$BC$2:$BC$162,0),MATCH(F_Inputs_Formatted!AH$4,F_Inputs!$A$2:$BC$2,0)),"-")</f>
        <v>-</v>
      </c>
      <c r="AI86" s="57" t="str">
        <f>IFERROR(INDEX(F_Inputs!$A$2:$BC$162,MATCH(F_Inputs_Formatted!$I86,F_Inputs!$BC$2:$BC$162,0),MATCH(F_Inputs_Formatted!AI$4,F_Inputs!$A$2:$BC$2,0)),"-")</f>
        <v>-</v>
      </c>
      <c r="AJ86" s="57" t="str">
        <f>IFERROR(INDEX(F_Inputs!$A$2:$BC$162,MATCH(F_Inputs_Formatted!$I86,F_Inputs!$BC$2:$BC$162,0),MATCH(F_Inputs_Formatted!AJ$4,F_Inputs!$A$2:$BC$2,0)),"-")</f>
        <v>-</v>
      </c>
      <c r="AK86" s="57" t="str">
        <f>IFERROR(INDEX(F_Inputs!$A$2:$BC$162,MATCH(F_Inputs_Formatted!$I86,F_Inputs!$BC$2:$BC$162,0),MATCH(F_Inputs_Formatted!AK$4,F_Inputs!$A$2:$BC$2,0)),"-")</f>
        <v>-</v>
      </c>
      <c r="AL86" s="57" t="str">
        <f>IFERROR(INDEX(F_Inputs!$A$2:$BC$162,MATCH(F_Inputs_Formatted!$I86,F_Inputs!$BC$2:$BC$162,0),MATCH(F_Inputs_Formatted!AL$4,F_Inputs!$A$2:$BC$2,0)),"-")</f>
        <v>-</v>
      </c>
      <c r="AM86" s="57" t="str">
        <f>IFERROR(INDEX(F_Inputs!$A$2:$BC$162,MATCH(F_Inputs_Formatted!$I86,F_Inputs!$BC$2:$BC$162,0),MATCH(F_Inputs_Formatted!AM$4,F_Inputs!$A$2:$BC$2,0)),"-")</f>
        <v>-</v>
      </c>
    </row>
    <row r="87" spans="2:39" s="5" customFormat="1" ht="15">
      <c r="B87" s="19" t="s">
        <v>146</v>
      </c>
      <c r="C87" s="19" t="str">
        <f>_xlfn.XLOOKUP($B87,FD_Lists!$B$4:$B$25,FD_Lists!C$4:C$25)</f>
        <v>SES Water</v>
      </c>
      <c r="D87" s="19" t="str">
        <f>_xlfn.XLOOKUP($B87,FD_Lists!$B$4:$B$25,FD_Lists!D$4:D$25)</f>
        <v>England</v>
      </c>
      <c r="E87" s="19" t="str">
        <f>_xlfn.XLOOKUP($B87,FD_Lists!$B$4:$B$25,FD_Lists!E$4:E$25)</f>
        <v>Company</v>
      </c>
      <c r="F87" s="19" t="str">
        <f>_xlfn.XLOOKUP($B87,FD_Lists!$B$4:$B$25,FD_Lists!F$4:F$25)</f>
        <v>WoC</v>
      </c>
      <c r="G87" s="56" t="s">
        <v>127</v>
      </c>
      <c r="H87" s="35" t="s">
        <v>101</v>
      </c>
      <c r="I87" s="55" t="str">
        <f t="shared" si="1"/>
        <v>SESBN13535_21</v>
      </c>
      <c r="J87" s="55" t="s">
        <v>137</v>
      </c>
      <c r="K87" s="55" t="s">
        <v>138</v>
      </c>
      <c r="L87" s="55" t="s">
        <v>139</v>
      </c>
      <c r="M87" s="18" t="s">
        <v>152</v>
      </c>
      <c r="N87" s="18" t="s">
        <v>153</v>
      </c>
      <c r="O87" s="55">
        <v>0</v>
      </c>
      <c r="P87" s="57" t="str">
        <f>IFERROR(INDEX(F_Inputs!$A$2:$BC$162,MATCH(F_Inputs_Formatted!$I87,F_Inputs!$BC$2:$BC$162,0),MATCH(F_Inputs_Formatted!P$4&amp;"cb",F_Inputs!$A$3:$BC$3,0)),"-")</f>
        <v>-</v>
      </c>
      <c r="Q87" s="57" t="str">
        <f>IFERROR(INDEX(F_Inputs!$A$2:$BC$162,MATCH(F_Inputs_Formatted!$I87,F_Inputs!$BC$2:$BC$162,0),MATCH(F_Inputs_Formatted!Q$4&amp;"cb",F_Inputs!$A$3:$BC$3,0)),"-")</f>
        <v>-</v>
      </c>
      <c r="R87" s="57" t="str">
        <f>IFERROR(INDEX(F_Inputs!$A$2:$BC$162,MATCH(F_Inputs_Formatted!$I87,F_Inputs!$BC$2:$BC$162,0),MATCH(F_Inputs_Formatted!R$4&amp;"cb",F_Inputs!$A$3:$BC$3,0)),"-")</f>
        <v>-</v>
      </c>
      <c r="S87" s="57" t="str">
        <f>IFERROR(INDEX(F_Inputs!$A$2:$BC$162,MATCH(F_Inputs_Formatted!$I87,F_Inputs!$BC$2:$BC$162,0),MATCH(F_Inputs_Formatted!S$4&amp;"cb",F_Inputs!$A$3:$BC$3,0)),"-")</f>
        <v>-</v>
      </c>
      <c r="T87" s="57" t="str">
        <f>IFERROR(INDEX(F_Inputs!$A$2:$BC$162,MATCH(F_Inputs_Formatted!$I87,F_Inputs!$BC$2:$BC$162,0),MATCH(F_Inputs_Formatted!T$4&amp;"cb",F_Inputs!$A$3:$BC$3,0)),"-")</f>
        <v>-</v>
      </c>
      <c r="U87" s="57" t="str">
        <f>IFERROR(INDEX(F_Inputs!$A$2:$BC$162,MATCH(F_Inputs_Formatted!$I87,F_Inputs!$BC$2:$BC$162,0),MATCH(F_Inputs_Formatted!U$4&amp;"cb",F_Inputs!$A$3:$BC$3,0)),"-")</f>
        <v>-</v>
      </c>
      <c r="V87" s="57" t="str">
        <f>IFERROR(INDEX(F_Inputs!$A$2:$BC$162,MATCH(F_Inputs_Formatted!$I87,F_Inputs!$BC$2:$BC$162,0),MATCH(F_Inputs_Formatted!V$4&amp;"cb",F_Inputs!$A$3:$BC$3,0)),"-")</f>
        <v>-</v>
      </c>
      <c r="W87" s="57" t="str">
        <f>IFERROR(INDEX(F_Inputs!$A$2:$BC$162,MATCH(F_Inputs_Formatted!$I87,F_Inputs!$BC$2:$BC$162,0),MATCH(F_Inputs_Formatted!W$4&amp;"cb",F_Inputs!$A$3:$BC$3,0)),"-")</f>
        <v>-</v>
      </c>
      <c r="X87" s="57" t="str">
        <f>IFERROR(INDEX(F_Inputs!$A$2:$BC$162,MATCH(F_Inputs_Formatted!$I87,F_Inputs!$BC$2:$BC$162,0),MATCH(F_Inputs_Formatted!X$4&amp;"cb",F_Inputs!$A$3:$BC$3,0)),"-")</f>
        <v>-</v>
      </c>
      <c r="Y87" s="57" t="str">
        <f>IFERROR(INDEX(F_Inputs!$A$2:$BC$162,MATCH(F_Inputs_Formatted!$I87,F_Inputs!$BC$2:$BC$162,0),MATCH(F_Inputs_Formatted!Y$4&amp;"cb",F_Inputs!$A$3:$BC$3,0)),"-")</f>
        <v>-</v>
      </c>
      <c r="Z87" s="57" t="str">
        <f>IFERROR(INDEX(F_Inputs!$A$2:$BC$162,MATCH(F_Inputs_Formatted!$I87,F_Inputs!$BC$2:$BC$162,0),MATCH(F_Inputs_Formatted!Z$4&amp;"cb",F_Inputs!$A$3:$BC$3,0)),"-")</f>
        <v>-</v>
      </c>
      <c r="AA87" s="57" t="str">
        <f>IFERROR(INDEX(F_Inputs!$A$2:$BC$162,MATCH(F_Inputs_Formatted!$I87,F_Inputs!$BC$2:$BC$162,0),MATCH(F_Inputs_Formatted!AA$4&amp;"cb",F_Inputs!$A$3:$BC$3,0)),"-")</f>
        <v>-</v>
      </c>
      <c r="AB87" s="57" t="str">
        <f>IFERROR(INDEX(F_Inputs!$A$2:$BC$162,MATCH(F_Inputs_Formatted!$I87,F_Inputs!$BC$2:$BC$162,0),MATCH(F_Inputs_Formatted!AB$4&amp;"cb",F_Inputs!$A$3:$BC$3,0)),"-")</f>
        <v>-</v>
      </c>
      <c r="AC87" s="57" t="str">
        <f>IFERROR(INDEX(F_Inputs!$A$2:$BC$162,MATCH(F_Inputs_Formatted!$I87,F_Inputs!$BC$2:$BC$162,0),MATCH(F_Inputs_Formatted!AC$4,F_Inputs!$A$2:$BC$2,0)),"-")</f>
        <v>-</v>
      </c>
      <c r="AD87" s="57" t="str">
        <f>IFERROR(INDEX(F_Inputs!$A$2:$BC$162,MATCH(F_Inputs_Formatted!$I87,F_Inputs!$BC$2:$BC$162,0),MATCH(F_Inputs_Formatted!AD$4,F_Inputs!$A$2:$BC$2,0)),"-")</f>
        <v>-</v>
      </c>
      <c r="AE87" s="57" t="str">
        <f>IFERROR(INDEX(F_Inputs!$A$2:$BC$162,MATCH(F_Inputs_Formatted!$I87,F_Inputs!$BC$2:$BC$162,0),MATCH(F_Inputs_Formatted!AE$4,F_Inputs!$A$2:$BC$2,0)),"-")</f>
        <v>-</v>
      </c>
      <c r="AF87" s="57" t="str">
        <f>IFERROR(INDEX(F_Inputs!$A$2:$BC$162,MATCH(F_Inputs_Formatted!$I87,F_Inputs!$BC$2:$BC$162,0),MATCH(F_Inputs_Formatted!AF$4,F_Inputs!$A$2:$BC$2,0)),"-")</f>
        <v>-</v>
      </c>
      <c r="AG87" s="57" t="str">
        <f>IFERROR(INDEX(F_Inputs!$A$2:$BC$162,MATCH(F_Inputs_Formatted!$I87,F_Inputs!$BC$2:$BC$162,0),MATCH(F_Inputs_Formatted!AG$4,F_Inputs!$A$2:$BC$2,0)),"-")</f>
        <v>-</v>
      </c>
      <c r="AH87" s="57" t="str">
        <f>IFERROR(INDEX(F_Inputs!$A$2:$BC$162,MATCH(F_Inputs_Formatted!$I87,F_Inputs!$BC$2:$BC$162,0),MATCH(F_Inputs_Formatted!AH$4,F_Inputs!$A$2:$BC$2,0)),"-")</f>
        <v>-</v>
      </c>
      <c r="AI87" s="57" t="str">
        <f>IFERROR(INDEX(F_Inputs!$A$2:$BC$162,MATCH(F_Inputs_Formatted!$I87,F_Inputs!$BC$2:$BC$162,0),MATCH(F_Inputs_Formatted!AI$4,F_Inputs!$A$2:$BC$2,0)),"-")</f>
        <v>-</v>
      </c>
      <c r="AJ87" s="57" t="str">
        <f>IFERROR(INDEX(F_Inputs!$A$2:$BC$162,MATCH(F_Inputs_Formatted!$I87,F_Inputs!$BC$2:$BC$162,0),MATCH(F_Inputs_Formatted!AJ$4,F_Inputs!$A$2:$BC$2,0)),"-")</f>
        <v>-</v>
      </c>
      <c r="AK87" s="57" t="str">
        <f>IFERROR(INDEX(F_Inputs!$A$2:$BC$162,MATCH(F_Inputs_Formatted!$I87,F_Inputs!$BC$2:$BC$162,0),MATCH(F_Inputs_Formatted!AK$4,F_Inputs!$A$2:$BC$2,0)),"-")</f>
        <v>-</v>
      </c>
      <c r="AL87" s="57" t="str">
        <f>IFERROR(INDEX(F_Inputs!$A$2:$BC$162,MATCH(F_Inputs_Formatted!$I87,F_Inputs!$BC$2:$BC$162,0),MATCH(F_Inputs_Formatted!AL$4,F_Inputs!$A$2:$BC$2,0)),"-")</f>
        <v>-</v>
      </c>
      <c r="AM87" s="57" t="str">
        <f>IFERROR(INDEX(F_Inputs!$A$2:$BC$162,MATCH(F_Inputs_Formatted!$I87,F_Inputs!$BC$2:$BC$162,0),MATCH(F_Inputs_Formatted!AM$4,F_Inputs!$A$2:$BC$2,0)),"-")</f>
        <v>-</v>
      </c>
    </row>
    <row r="88" spans="2:39" s="5" customFormat="1" ht="15">
      <c r="B88" s="19" t="s">
        <v>114</v>
      </c>
      <c r="C88" s="19" t="str">
        <f>_xlfn.XLOOKUP($B88,FD_Lists!$B$4:$B$25,FD_Lists!C$4:C$25)</f>
        <v>South West Water</v>
      </c>
      <c r="D88" s="19" t="str">
        <f>_xlfn.XLOOKUP($B88,FD_Lists!$B$4:$B$25,FD_Lists!D$4:D$25)</f>
        <v>England</v>
      </c>
      <c r="E88" s="19" t="str">
        <f>_xlfn.XLOOKUP($B88,FD_Lists!$B$4:$B$25,FD_Lists!E$4:E$25)</f>
        <v>Company</v>
      </c>
      <c r="F88" s="19" t="str">
        <f>_xlfn.XLOOKUP($B88,FD_Lists!$B$4:$B$25,FD_Lists!F$4:F$25)</f>
        <v>WaSC</v>
      </c>
      <c r="G88" s="56" t="s">
        <v>127</v>
      </c>
      <c r="H88" s="35" t="s">
        <v>101</v>
      </c>
      <c r="I88" s="55" t="str">
        <f t="shared" si="1"/>
        <v>SWBBN13535_21</v>
      </c>
      <c r="J88" s="55" t="s">
        <v>137</v>
      </c>
      <c r="K88" s="55" t="s">
        <v>138</v>
      </c>
      <c r="L88" s="55" t="s">
        <v>139</v>
      </c>
      <c r="M88" s="18" t="s">
        <v>152</v>
      </c>
      <c r="N88" s="18" t="s">
        <v>153</v>
      </c>
      <c r="O88" s="55">
        <v>0</v>
      </c>
      <c r="P88" s="57">
        <f>IFERROR(INDEX(F_Inputs!$A$2:$BC$162,MATCH(F_Inputs_Formatted!$I88,F_Inputs!$BC$2:$BC$162,0),MATCH(F_Inputs_Formatted!P$4&amp;"cb",F_Inputs!$A$3:$BC$3,0)),"-")</f>
        <v>10878.4</v>
      </c>
      <c r="Q88" s="57">
        <f>IFERROR(INDEX(F_Inputs!$A$2:$BC$162,MATCH(F_Inputs_Formatted!$I88,F_Inputs!$BC$2:$BC$162,0),MATCH(F_Inputs_Formatted!Q$4&amp;"cb",F_Inputs!$A$3:$BC$3,0)),"-")</f>
        <v>10853</v>
      </c>
      <c r="R88" s="57">
        <f>IFERROR(INDEX(F_Inputs!$A$2:$BC$162,MATCH(F_Inputs_Formatted!$I88,F_Inputs!$BC$2:$BC$162,0),MATCH(F_Inputs_Formatted!R$4&amp;"cb",F_Inputs!$A$3:$BC$3,0)),"-")</f>
        <v>10916.8</v>
      </c>
      <c r="S88" s="57">
        <f>IFERROR(INDEX(F_Inputs!$A$2:$BC$162,MATCH(F_Inputs_Formatted!$I88,F_Inputs!$BC$2:$BC$162,0),MATCH(F_Inputs_Formatted!S$4&amp;"cb",F_Inputs!$A$3:$BC$3,0)),"-")</f>
        <v>10980.5</v>
      </c>
      <c r="T88" s="57">
        <f>IFERROR(INDEX(F_Inputs!$A$2:$BC$162,MATCH(F_Inputs_Formatted!$I88,F_Inputs!$BC$2:$BC$162,0),MATCH(F_Inputs_Formatted!T$4&amp;"cb",F_Inputs!$A$3:$BC$3,0)),"-")</f>
        <v>10986.5</v>
      </c>
      <c r="U88" s="57">
        <f>IFERROR(INDEX(F_Inputs!$A$2:$BC$162,MATCH(F_Inputs_Formatted!$I88,F_Inputs!$BC$2:$BC$162,0),MATCH(F_Inputs_Formatted!U$4&amp;"cb",F_Inputs!$A$3:$BC$3,0)),"-")</f>
        <v>10984.6</v>
      </c>
      <c r="V88" s="57">
        <f>IFERROR(INDEX(F_Inputs!$A$2:$BC$162,MATCH(F_Inputs_Formatted!$I88,F_Inputs!$BC$2:$BC$162,0),MATCH(F_Inputs_Formatted!V$4&amp;"cb",F_Inputs!$A$3:$BC$3,0)),"-")</f>
        <v>11070</v>
      </c>
      <c r="W88" s="57">
        <f>IFERROR(INDEX(F_Inputs!$A$2:$BC$162,MATCH(F_Inputs_Formatted!$I88,F_Inputs!$BC$2:$BC$162,0),MATCH(F_Inputs_Formatted!W$4&amp;"cb",F_Inputs!$A$3:$BC$3,0)),"-")</f>
        <v>11117.59</v>
      </c>
      <c r="X88" s="57">
        <f>IFERROR(INDEX(F_Inputs!$A$2:$BC$162,MATCH(F_Inputs_Formatted!$I88,F_Inputs!$BC$2:$BC$162,0),MATCH(F_Inputs_Formatted!X$4&amp;"cb",F_Inputs!$A$3:$BC$3,0)),"-")</f>
        <v>11140.96</v>
      </c>
      <c r="Y88" s="57">
        <f>IFERROR(INDEX(F_Inputs!$A$2:$BC$162,MATCH(F_Inputs_Formatted!$I88,F_Inputs!$BC$2:$BC$162,0),MATCH(F_Inputs_Formatted!Y$4&amp;"cb",F_Inputs!$A$3:$BC$3,0)),"-")</f>
        <v>11192</v>
      </c>
      <c r="Z88" s="57">
        <f>IFERROR(INDEX(F_Inputs!$A$2:$BC$162,MATCH(F_Inputs_Formatted!$I88,F_Inputs!$BC$2:$BC$162,0),MATCH(F_Inputs_Formatted!Z$4&amp;"cb",F_Inputs!$A$3:$BC$3,0)),"-")</f>
        <v>11340</v>
      </c>
      <c r="AA88" s="57">
        <f>IFERROR(INDEX(F_Inputs!$A$2:$BC$162,MATCH(F_Inputs_Formatted!$I88,F_Inputs!$BC$2:$BC$162,0),MATCH(F_Inputs_Formatted!AA$4&amp;"cb",F_Inputs!$A$3:$BC$3,0)),"-")</f>
        <v>11386</v>
      </c>
      <c r="AB88" s="57">
        <f>IFERROR(INDEX(F_Inputs!$A$2:$BC$162,MATCH(F_Inputs_Formatted!$I88,F_Inputs!$BC$2:$BC$162,0),MATCH(F_Inputs_Formatted!AB$4&amp;"cb",F_Inputs!$A$3:$BC$3,0)),"-")</f>
        <v>11423</v>
      </c>
      <c r="AC88" s="57">
        <f>IFERROR(INDEX(F_Inputs!$A$2:$BC$162,MATCH(F_Inputs_Formatted!$I88,F_Inputs!$BC$2:$BC$162,0),MATCH(F_Inputs_Formatted!AC$4,F_Inputs!$A$2:$BC$2,0)),"-")</f>
        <v>14950</v>
      </c>
      <c r="AD88" s="57">
        <f>IFERROR(INDEX(F_Inputs!$A$2:$BC$162,MATCH(F_Inputs_Formatted!$I88,F_Inputs!$BC$2:$BC$162,0),MATCH(F_Inputs_Formatted!AD$4,F_Inputs!$A$2:$BC$2,0)),"-")</f>
        <v>15029</v>
      </c>
      <c r="AE88" s="57">
        <f>IFERROR(INDEX(F_Inputs!$A$2:$BC$162,MATCH(F_Inputs_Formatted!$I88,F_Inputs!$BC$2:$BC$162,0),MATCH(F_Inputs_Formatted!AE$4,F_Inputs!$A$2:$BC$2,0)),"-")</f>
        <v>15176</v>
      </c>
      <c r="AF88" s="57">
        <f>IFERROR(INDEX(F_Inputs!$A$2:$BC$162,MATCH(F_Inputs_Formatted!$I88,F_Inputs!$BC$2:$BC$162,0),MATCH(F_Inputs_Formatted!AF$4,F_Inputs!$A$2:$BC$2,0)),"-")</f>
        <v>15278</v>
      </c>
      <c r="AG88" s="57">
        <f>IFERROR(INDEX(F_Inputs!$A$2:$BC$162,MATCH(F_Inputs_Formatted!$I88,F_Inputs!$BC$2:$BC$162,0),MATCH(F_Inputs_Formatted!AG$4,F_Inputs!$A$2:$BC$2,0)),"-")</f>
        <v>15405</v>
      </c>
      <c r="AH88" s="57">
        <f>IFERROR(INDEX(F_Inputs!$A$2:$BC$162,MATCH(F_Inputs_Formatted!$I88,F_Inputs!$BC$2:$BC$162,0),MATCH(F_Inputs_Formatted!AH$4,F_Inputs!$A$2:$BC$2,0)),"-")</f>
        <v>15646</v>
      </c>
      <c r="AI88" s="57" t="str">
        <f>IFERROR(INDEX(F_Inputs!$A$2:$BC$162,MATCH(F_Inputs_Formatted!$I88,F_Inputs!$BC$2:$BC$162,0),MATCH(F_Inputs_Formatted!AI$4,F_Inputs!$A$2:$BC$2,0)),"-")</f>
        <v/>
      </c>
      <c r="AJ88" s="57" t="str">
        <f>IFERROR(INDEX(F_Inputs!$A$2:$BC$162,MATCH(F_Inputs_Formatted!$I88,F_Inputs!$BC$2:$BC$162,0),MATCH(F_Inputs_Formatted!AJ$4,F_Inputs!$A$2:$BC$2,0)),"-")</f>
        <v/>
      </c>
      <c r="AK88" s="57" t="str">
        <f>IFERROR(INDEX(F_Inputs!$A$2:$BC$162,MATCH(F_Inputs_Formatted!$I88,F_Inputs!$BC$2:$BC$162,0),MATCH(F_Inputs_Formatted!AK$4,F_Inputs!$A$2:$BC$2,0)),"-")</f>
        <v/>
      </c>
      <c r="AL88" s="57" t="str">
        <f>IFERROR(INDEX(F_Inputs!$A$2:$BC$162,MATCH(F_Inputs_Formatted!$I88,F_Inputs!$BC$2:$BC$162,0),MATCH(F_Inputs_Formatted!AL$4,F_Inputs!$A$2:$BC$2,0)),"-")</f>
        <v/>
      </c>
      <c r="AM88" s="57" t="str">
        <f>IFERROR(INDEX(F_Inputs!$A$2:$BC$162,MATCH(F_Inputs_Formatted!$I88,F_Inputs!$BC$2:$BC$162,0),MATCH(F_Inputs_Formatted!AM$4,F_Inputs!$A$2:$BC$2,0)),"-")</f>
        <v/>
      </c>
    </row>
    <row r="89" spans="2:39" s="5" customFormat="1" ht="15">
      <c r="B89" s="19" t="s">
        <v>147</v>
      </c>
      <c r="C89" s="19" t="str">
        <f>_xlfn.XLOOKUP($B89,FD_Lists!$B$4:$B$25,FD_Lists!C$4:C$25)</f>
        <v>Bristol Water</v>
      </c>
      <c r="D89" s="19" t="str">
        <f>_xlfn.XLOOKUP($B89,FD_Lists!$B$4:$B$25,FD_Lists!D$4:D$25)</f>
        <v>England</v>
      </c>
      <c r="E89" s="19" t="str">
        <f>_xlfn.XLOOKUP($B89,FD_Lists!$B$4:$B$25,FD_Lists!E$4:E$25)</f>
        <v>Company</v>
      </c>
      <c r="F89" s="19" t="str">
        <f>_xlfn.XLOOKUP($B89,FD_Lists!$B$4:$B$25,FD_Lists!F$4:F$25)</f>
        <v>WoC</v>
      </c>
      <c r="G89" s="56" t="s">
        <v>127</v>
      </c>
      <c r="H89" s="35" t="s">
        <v>101</v>
      </c>
      <c r="I89" s="55" t="str">
        <f t="shared" si="1"/>
        <v>BRLBN13535_21</v>
      </c>
      <c r="J89" s="55" t="s">
        <v>137</v>
      </c>
      <c r="K89" s="55" t="s">
        <v>138</v>
      </c>
      <c r="L89" s="55" t="s">
        <v>139</v>
      </c>
      <c r="M89" s="18" t="s">
        <v>152</v>
      </c>
      <c r="N89" s="18" t="s">
        <v>153</v>
      </c>
      <c r="O89" s="55">
        <v>0</v>
      </c>
      <c r="P89" s="57" t="str">
        <f>IFERROR(INDEX(F_Inputs!$A$2:$BC$162,MATCH(F_Inputs_Formatted!$I89,F_Inputs!$BC$2:$BC$162,0),MATCH(F_Inputs_Formatted!P$4&amp;"cb",F_Inputs!$A$3:$BC$3,0)),"-")</f>
        <v>-</v>
      </c>
      <c r="Q89" s="57" t="str">
        <f>IFERROR(INDEX(F_Inputs!$A$2:$BC$162,MATCH(F_Inputs_Formatted!$I89,F_Inputs!$BC$2:$BC$162,0),MATCH(F_Inputs_Formatted!Q$4&amp;"cb",F_Inputs!$A$3:$BC$3,0)),"-")</f>
        <v>-</v>
      </c>
      <c r="R89" s="57" t="str">
        <f>IFERROR(INDEX(F_Inputs!$A$2:$BC$162,MATCH(F_Inputs_Formatted!$I89,F_Inputs!$BC$2:$BC$162,0),MATCH(F_Inputs_Formatted!R$4&amp;"cb",F_Inputs!$A$3:$BC$3,0)),"-")</f>
        <v>-</v>
      </c>
      <c r="S89" s="57" t="str">
        <f>IFERROR(INDEX(F_Inputs!$A$2:$BC$162,MATCH(F_Inputs_Formatted!$I89,F_Inputs!$BC$2:$BC$162,0),MATCH(F_Inputs_Formatted!S$4&amp;"cb",F_Inputs!$A$3:$BC$3,0)),"-")</f>
        <v>-</v>
      </c>
      <c r="T89" s="57" t="str">
        <f>IFERROR(INDEX(F_Inputs!$A$2:$BC$162,MATCH(F_Inputs_Formatted!$I89,F_Inputs!$BC$2:$BC$162,0),MATCH(F_Inputs_Formatted!T$4&amp;"cb",F_Inputs!$A$3:$BC$3,0)),"-")</f>
        <v>-</v>
      </c>
      <c r="U89" s="57" t="str">
        <f>IFERROR(INDEX(F_Inputs!$A$2:$BC$162,MATCH(F_Inputs_Formatted!$I89,F_Inputs!$BC$2:$BC$162,0),MATCH(F_Inputs_Formatted!U$4&amp;"cb",F_Inputs!$A$3:$BC$3,0)),"-")</f>
        <v>-</v>
      </c>
      <c r="V89" s="57" t="str">
        <f>IFERROR(INDEX(F_Inputs!$A$2:$BC$162,MATCH(F_Inputs_Formatted!$I89,F_Inputs!$BC$2:$BC$162,0),MATCH(F_Inputs_Formatted!V$4&amp;"cb",F_Inputs!$A$3:$BC$3,0)),"-")</f>
        <v>-</v>
      </c>
      <c r="W89" s="57" t="str">
        <f>IFERROR(INDEX(F_Inputs!$A$2:$BC$162,MATCH(F_Inputs_Formatted!$I89,F_Inputs!$BC$2:$BC$162,0),MATCH(F_Inputs_Formatted!W$4&amp;"cb",F_Inputs!$A$3:$BC$3,0)),"-")</f>
        <v>-</v>
      </c>
      <c r="X89" s="57" t="str">
        <f>IFERROR(INDEX(F_Inputs!$A$2:$BC$162,MATCH(F_Inputs_Formatted!$I89,F_Inputs!$BC$2:$BC$162,0),MATCH(F_Inputs_Formatted!X$4&amp;"cb",F_Inputs!$A$3:$BC$3,0)),"-")</f>
        <v>-</v>
      </c>
      <c r="Y89" s="57" t="str">
        <f>IFERROR(INDEX(F_Inputs!$A$2:$BC$162,MATCH(F_Inputs_Formatted!$I89,F_Inputs!$BC$2:$BC$162,0),MATCH(F_Inputs_Formatted!Y$4&amp;"cb",F_Inputs!$A$3:$BC$3,0)),"-")</f>
        <v>-</v>
      </c>
      <c r="Z89" s="57" t="str">
        <f>IFERROR(INDEX(F_Inputs!$A$2:$BC$162,MATCH(F_Inputs_Formatted!$I89,F_Inputs!$BC$2:$BC$162,0),MATCH(F_Inputs_Formatted!Z$4&amp;"cb",F_Inputs!$A$3:$BC$3,0)),"-")</f>
        <v>-</v>
      </c>
      <c r="AA89" s="57" t="str">
        <f>IFERROR(INDEX(F_Inputs!$A$2:$BC$162,MATCH(F_Inputs_Formatted!$I89,F_Inputs!$BC$2:$BC$162,0),MATCH(F_Inputs_Formatted!AA$4&amp;"cb",F_Inputs!$A$3:$BC$3,0)),"-")</f>
        <v>-</v>
      </c>
      <c r="AB89" s="57" t="str">
        <f>IFERROR(INDEX(F_Inputs!$A$2:$BC$162,MATCH(F_Inputs_Formatted!$I89,F_Inputs!$BC$2:$BC$162,0),MATCH(F_Inputs_Formatted!AB$4&amp;"cb",F_Inputs!$A$3:$BC$3,0)),"-")</f>
        <v>-</v>
      </c>
      <c r="AC89" s="57" t="str">
        <f>IFERROR(INDEX(F_Inputs!$A$2:$BC$162,MATCH(F_Inputs_Formatted!$I89,F_Inputs!$BC$2:$BC$162,0),MATCH(F_Inputs_Formatted!AC$4,F_Inputs!$A$2:$BC$2,0)),"-")</f>
        <v>-</v>
      </c>
      <c r="AD89" s="57" t="str">
        <f>IFERROR(INDEX(F_Inputs!$A$2:$BC$162,MATCH(F_Inputs_Formatted!$I89,F_Inputs!$BC$2:$BC$162,0),MATCH(F_Inputs_Formatted!AD$4,F_Inputs!$A$2:$BC$2,0)),"-")</f>
        <v>-</v>
      </c>
      <c r="AE89" s="57" t="str">
        <f>IFERROR(INDEX(F_Inputs!$A$2:$BC$162,MATCH(F_Inputs_Formatted!$I89,F_Inputs!$BC$2:$BC$162,0),MATCH(F_Inputs_Formatted!AE$4,F_Inputs!$A$2:$BC$2,0)),"-")</f>
        <v>-</v>
      </c>
      <c r="AF89" s="57" t="str">
        <f>IFERROR(INDEX(F_Inputs!$A$2:$BC$162,MATCH(F_Inputs_Formatted!$I89,F_Inputs!$BC$2:$BC$162,0),MATCH(F_Inputs_Formatted!AF$4,F_Inputs!$A$2:$BC$2,0)),"-")</f>
        <v>-</v>
      </c>
      <c r="AG89" s="57" t="str">
        <f>IFERROR(INDEX(F_Inputs!$A$2:$BC$162,MATCH(F_Inputs_Formatted!$I89,F_Inputs!$BC$2:$BC$162,0),MATCH(F_Inputs_Formatted!AG$4,F_Inputs!$A$2:$BC$2,0)),"-")</f>
        <v>-</v>
      </c>
      <c r="AH89" s="57" t="str">
        <f>IFERROR(INDEX(F_Inputs!$A$2:$BC$162,MATCH(F_Inputs_Formatted!$I89,F_Inputs!$BC$2:$BC$162,0),MATCH(F_Inputs_Formatted!AH$4,F_Inputs!$A$2:$BC$2,0)),"-")</f>
        <v>-</v>
      </c>
      <c r="AI89" s="57" t="str">
        <f>IFERROR(INDEX(F_Inputs!$A$2:$BC$162,MATCH(F_Inputs_Formatted!$I89,F_Inputs!$BC$2:$BC$162,0),MATCH(F_Inputs_Formatted!AI$4,F_Inputs!$A$2:$BC$2,0)),"-")</f>
        <v>-</v>
      </c>
      <c r="AJ89" s="57" t="str">
        <f>IFERROR(INDEX(F_Inputs!$A$2:$BC$162,MATCH(F_Inputs_Formatted!$I89,F_Inputs!$BC$2:$BC$162,0),MATCH(F_Inputs_Formatted!AJ$4,F_Inputs!$A$2:$BC$2,0)),"-")</f>
        <v>-</v>
      </c>
      <c r="AK89" s="57" t="str">
        <f>IFERROR(INDEX(F_Inputs!$A$2:$BC$162,MATCH(F_Inputs_Formatted!$I89,F_Inputs!$BC$2:$BC$162,0),MATCH(F_Inputs_Formatted!AK$4,F_Inputs!$A$2:$BC$2,0)),"-")</f>
        <v>-</v>
      </c>
      <c r="AL89" s="57" t="str">
        <f>IFERROR(INDEX(F_Inputs!$A$2:$BC$162,MATCH(F_Inputs_Formatted!$I89,F_Inputs!$BC$2:$BC$162,0),MATCH(F_Inputs_Formatted!AL$4,F_Inputs!$A$2:$BC$2,0)),"-")</f>
        <v>-</v>
      </c>
      <c r="AM89" s="57" t="str">
        <f>IFERROR(INDEX(F_Inputs!$A$2:$BC$162,MATCH(F_Inputs_Formatted!$I89,F_Inputs!$BC$2:$BC$162,0),MATCH(F_Inputs_Formatted!AM$4,F_Inputs!$A$2:$BC$2,0)),"-")</f>
        <v>-</v>
      </c>
    </row>
    <row r="90" spans="2:39" s="5" customFormat="1" ht="15">
      <c r="B90" s="129" t="s">
        <v>80</v>
      </c>
      <c r="C90" s="19" t="str">
        <f>_xlfn.XLOOKUP($B90,FD_Lists!$B$4:$B$25,FD_Lists!C$4:C$25)</f>
        <v>Anglian Water</v>
      </c>
      <c r="D90" s="19" t="str">
        <f>_xlfn.XLOOKUP($B90,FD_Lists!$B$4:$B$25,FD_Lists!D$4:D$25)</f>
        <v>England</v>
      </c>
      <c r="E90" s="19" t="str">
        <f>_xlfn.XLOOKUP($B90,FD_Lists!$B$4:$B$25,FD_Lists!E$4:E$25)</f>
        <v>Company</v>
      </c>
      <c r="F90" s="19" t="str">
        <f>_xlfn.XLOOKUP($B90,FD_Lists!$B$4:$B$25,FD_Lists!F$4:F$25)</f>
        <v>WaSC</v>
      </c>
      <c r="G90" s="56" t="s">
        <v>127</v>
      </c>
      <c r="H90" s="35" t="s">
        <v>104</v>
      </c>
      <c r="I90" s="55" t="str">
        <f t="shared" si="1"/>
        <v>ANHBN13528</v>
      </c>
      <c r="J90" s="55" t="s">
        <v>137</v>
      </c>
      <c r="K90" s="55" t="s">
        <v>138</v>
      </c>
      <c r="L90" s="55" t="s">
        <v>139</v>
      </c>
      <c r="M90" s="18" t="s">
        <v>154</v>
      </c>
      <c r="N90" s="18" t="s">
        <v>153</v>
      </c>
      <c r="O90" s="55">
        <v>0</v>
      </c>
      <c r="P90" s="57">
        <f>IFERROR(INDEX(F_Inputs!$A$2:$BC$162,MATCH(F_Inputs_Formatted!$I90,F_Inputs!$BC$2:$BC$162,0),MATCH(F_Inputs_Formatted!P$4&amp;"cb",F_Inputs!$A$3:$BC$3,0)),"-")</f>
        <v>31200</v>
      </c>
      <c r="Q90" s="57">
        <f>IFERROR(INDEX(F_Inputs!$A$2:$BC$162,MATCH(F_Inputs_Formatted!$I90,F_Inputs!$BC$2:$BC$162,0),MATCH(F_Inputs_Formatted!Q$4&amp;"cb",F_Inputs!$A$3:$BC$3,0)),"-")</f>
        <v>31200</v>
      </c>
      <c r="R90" s="57">
        <f>IFERROR(INDEX(F_Inputs!$A$2:$BC$162,MATCH(F_Inputs_Formatted!$I90,F_Inputs!$BC$2:$BC$162,0),MATCH(F_Inputs_Formatted!R$4&amp;"cb",F_Inputs!$A$3:$BC$3,0)),"-")</f>
        <v>31200</v>
      </c>
      <c r="S90" s="57">
        <f>IFERROR(INDEX(F_Inputs!$A$2:$BC$162,MATCH(F_Inputs_Formatted!$I90,F_Inputs!$BC$2:$BC$162,0),MATCH(F_Inputs_Formatted!S$4&amp;"cb",F_Inputs!$A$3:$BC$3,0)),"-")</f>
        <v>31200</v>
      </c>
      <c r="T90" s="57">
        <f>IFERROR(INDEX(F_Inputs!$A$2:$BC$162,MATCH(F_Inputs_Formatted!$I90,F_Inputs!$BC$2:$BC$162,0),MATCH(F_Inputs_Formatted!T$4&amp;"cb",F_Inputs!$A$3:$BC$3,0)),"-")</f>
        <v>31200</v>
      </c>
      <c r="U90" s="57">
        <f>IFERROR(INDEX(F_Inputs!$A$2:$BC$162,MATCH(F_Inputs_Formatted!$I90,F_Inputs!$BC$2:$BC$162,0),MATCH(F_Inputs_Formatted!U$4&amp;"cb",F_Inputs!$A$3:$BC$3,0)),"-")</f>
        <v>31200</v>
      </c>
      <c r="V90" s="57">
        <f>IFERROR(INDEX(F_Inputs!$A$2:$BC$162,MATCH(F_Inputs_Formatted!$I90,F_Inputs!$BC$2:$BC$162,0),MATCH(F_Inputs_Formatted!V$4&amp;"cb",F_Inputs!$A$3:$BC$3,0)),"-")</f>
        <v>31200</v>
      </c>
      <c r="W90" s="57">
        <f>IFERROR(INDEX(F_Inputs!$A$2:$BC$162,MATCH(F_Inputs_Formatted!$I90,F_Inputs!$BC$2:$BC$162,0),MATCH(F_Inputs_Formatted!W$4&amp;"cb",F_Inputs!$A$3:$BC$3,0)),"-")</f>
        <v>31200</v>
      </c>
      <c r="X90" s="57">
        <f>IFERROR(INDEX(F_Inputs!$A$2:$BC$162,MATCH(F_Inputs_Formatted!$I90,F_Inputs!$BC$2:$BC$162,0),MATCH(F_Inputs_Formatted!X$4&amp;"cb",F_Inputs!$A$3:$BC$3,0)),"-")</f>
        <v>31200</v>
      </c>
      <c r="Y90" s="57">
        <f>IFERROR(INDEX(F_Inputs!$A$2:$BC$162,MATCH(F_Inputs_Formatted!$I90,F_Inputs!$BC$2:$BC$162,0),MATCH(F_Inputs_Formatted!Y$4&amp;"cb",F_Inputs!$A$3:$BC$3,0)),"-")</f>
        <v>31200</v>
      </c>
      <c r="Z90" s="57">
        <f>IFERROR(INDEX(F_Inputs!$A$2:$BC$162,MATCH(F_Inputs_Formatted!$I90,F_Inputs!$BC$2:$BC$162,0),MATCH(F_Inputs_Formatted!Z$4&amp;"cb",F_Inputs!$A$3:$BC$3,0)),"-")</f>
        <v>31200</v>
      </c>
      <c r="AA90" s="57">
        <f>IFERROR(INDEX(F_Inputs!$A$2:$BC$162,MATCH(F_Inputs_Formatted!$I90,F_Inputs!$BC$2:$BC$162,0),MATCH(F_Inputs_Formatted!AA$4&amp;"cb",F_Inputs!$A$3:$BC$3,0)),"-")</f>
        <v>31200</v>
      </c>
      <c r="AB90" s="57">
        <f>IFERROR(INDEX(F_Inputs!$A$2:$BC$162,MATCH(F_Inputs_Formatted!$I90,F_Inputs!$BC$2:$BC$162,0),MATCH(F_Inputs_Formatted!AB$4&amp;"cb",F_Inputs!$A$3:$BC$3,0)),"-")</f>
        <v>31200</v>
      </c>
      <c r="AC90" s="57">
        <f>IFERROR(INDEX(F_Inputs!$A$2:$BC$162,MATCH(F_Inputs_Formatted!$I90,F_Inputs!$BC$2:$BC$162,0),MATCH(F_Inputs_Formatted!AC$4,F_Inputs!$A$2:$BC$2,0)),"-")</f>
        <v>31200</v>
      </c>
      <c r="AD90" s="57">
        <f>IFERROR(INDEX(F_Inputs!$A$2:$BC$162,MATCH(F_Inputs_Formatted!$I90,F_Inputs!$BC$2:$BC$162,0),MATCH(F_Inputs_Formatted!AD$4,F_Inputs!$A$2:$BC$2,0)),"-")</f>
        <v>31200</v>
      </c>
      <c r="AE90" s="57">
        <f>IFERROR(INDEX(F_Inputs!$A$2:$BC$162,MATCH(F_Inputs_Formatted!$I90,F_Inputs!$BC$2:$BC$162,0),MATCH(F_Inputs_Formatted!AE$4,F_Inputs!$A$2:$BC$2,0)),"-")</f>
        <v>31200</v>
      </c>
      <c r="AF90" s="57">
        <f>IFERROR(INDEX(F_Inputs!$A$2:$BC$162,MATCH(F_Inputs_Formatted!$I90,F_Inputs!$BC$2:$BC$162,0),MATCH(F_Inputs_Formatted!AF$4,F_Inputs!$A$2:$BC$2,0)),"-")</f>
        <v>31200</v>
      </c>
      <c r="AG90" s="57">
        <f>IFERROR(INDEX(F_Inputs!$A$2:$BC$162,MATCH(F_Inputs_Formatted!$I90,F_Inputs!$BC$2:$BC$162,0),MATCH(F_Inputs_Formatted!AG$4,F_Inputs!$A$2:$BC$2,0)),"-")</f>
        <v>31200</v>
      </c>
      <c r="AH90" s="57">
        <f>IFERROR(INDEX(F_Inputs!$A$2:$BC$162,MATCH(F_Inputs_Formatted!$I90,F_Inputs!$BC$2:$BC$162,0),MATCH(F_Inputs_Formatted!AH$4,F_Inputs!$A$2:$BC$2,0)),"-")</f>
        <v>31200</v>
      </c>
      <c r="AI90" s="57" t="str">
        <f>IFERROR(INDEX(F_Inputs!$A$2:$BC$162,MATCH(F_Inputs_Formatted!$I90,F_Inputs!$BC$2:$BC$162,0),MATCH(F_Inputs_Formatted!AI$4,F_Inputs!$A$2:$BC$2,0)),"-")</f>
        <v/>
      </c>
      <c r="AJ90" s="57" t="str">
        <f>IFERROR(INDEX(F_Inputs!$A$2:$BC$162,MATCH(F_Inputs_Formatted!$I90,F_Inputs!$BC$2:$BC$162,0),MATCH(F_Inputs_Formatted!AJ$4,F_Inputs!$A$2:$BC$2,0)),"-")</f>
        <v/>
      </c>
      <c r="AK90" s="57" t="str">
        <f>IFERROR(INDEX(F_Inputs!$A$2:$BC$162,MATCH(F_Inputs_Formatted!$I90,F_Inputs!$BC$2:$BC$162,0),MATCH(F_Inputs_Formatted!AK$4,F_Inputs!$A$2:$BC$2,0)),"-")</f>
        <v/>
      </c>
      <c r="AL90" s="57" t="str">
        <f>IFERROR(INDEX(F_Inputs!$A$2:$BC$162,MATCH(F_Inputs_Formatted!$I90,F_Inputs!$BC$2:$BC$162,0),MATCH(F_Inputs_Formatted!AL$4,F_Inputs!$A$2:$BC$2,0)),"-")</f>
        <v/>
      </c>
      <c r="AM90" s="57" t="str">
        <f>IFERROR(INDEX(F_Inputs!$A$2:$BC$162,MATCH(F_Inputs_Formatted!$I90,F_Inputs!$BC$2:$BC$162,0),MATCH(F_Inputs_Formatted!AM$4,F_Inputs!$A$2:$BC$2,0)),"-")</f>
        <v/>
      </c>
    </row>
    <row r="91" spans="2:39" s="5" customFormat="1" ht="15">
      <c r="B91" s="19" t="s">
        <v>110</v>
      </c>
      <c r="C91" s="19" t="str">
        <f>_xlfn.XLOOKUP($B91,FD_Lists!$B$4:$B$25,FD_Lists!C$4:C$25)</f>
        <v>Dŵr Cymru</v>
      </c>
      <c r="D91" s="19" t="str">
        <f>_xlfn.XLOOKUP($B91,FD_Lists!$B$4:$B$25,FD_Lists!D$4:D$25)</f>
        <v>Wales</v>
      </c>
      <c r="E91" s="19" t="str">
        <f>_xlfn.XLOOKUP($B91,FD_Lists!$B$4:$B$25,FD_Lists!E$4:E$25)</f>
        <v>Company</v>
      </c>
      <c r="F91" s="19" t="str">
        <f>_xlfn.XLOOKUP($B91,FD_Lists!$B$4:$B$25,FD_Lists!F$4:F$25)</f>
        <v>WaSC</v>
      </c>
      <c r="G91" s="56" t="s">
        <v>127</v>
      </c>
      <c r="H91" s="35" t="s">
        <v>104</v>
      </c>
      <c r="I91" s="55" t="str">
        <f t="shared" si="1"/>
        <v>WSHBN13528</v>
      </c>
      <c r="J91" s="55" t="s">
        <v>137</v>
      </c>
      <c r="K91" s="55" t="s">
        <v>138</v>
      </c>
      <c r="L91" s="55" t="s">
        <v>139</v>
      </c>
      <c r="M91" s="18" t="s">
        <v>154</v>
      </c>
      <c r="N91" s="18" t="s">
        <v>153</v>
      </c>
      <c r="O91" s="55">
        <v>0</v>
      </c>
      <c r="P91" s="57">
        <f>IFERROR(INDEX(F_Inputs!$A$2:$BC$162,MATCH(F_Inputs_Formatted!$I91,F_Inputs!$BC$2:$BC$162,0),MATCH(F_Inputs_Formatted!P$4&amp;"cb",F_Inputs!$A$3:$BC$3,0)),"-")</f>
        <v>17175</v>
      </c>
      <c r="Q91" s="57">
        <f>IFERROR(INDEX(F_Inputs!$A$2:$BC$162,MATCH(F_Inputs_Formatted!$I91,F_Inputs!$BC$2:$BC$162,0),MATCH(F_Inputs_Formatted!Q$4&amp;"cb",F_Inputs!$A$3:$BC$3,0)),"-")</f>
        <v>17175</v>
      </c>
      <c r="R91" s="57">
        <f>IFERROR(INDEX(F_Inputs!$A$2:$BC$162,MATCH(F_Inputs_Formatted!$I91,F_Inputs!$BC$2:$BC$162,0),MATCH(F_Inputs_Formatted!R$4&amp;"cb",F_Inputs!$A$3:$BC$3,0)),"-")</f>
        <v>17175</v>
      </c>
      <c r="S91" s="57">
        <f>IFERROR(INDEX(F_Inputs!$A$2:$BC$162,MATCH(F_Inputs_Formatted!$I91,F_Inputs!$BC$2:$BC$162,0),MATCH(F_Inputs_Formatted!S$4&amp;"cb",F_Inputs!$A$3:$BC$3,0)),"-")</f>
        <v>17175</v>
      </c>
      <c r="T91" s="57">
        <f>IFERROR(INDEX(F_Inputs!$A$2:$BC$162,MATCH(F_Inputs_Formatted!$I91,F_Inputs!$BC$2:$BC$162,0),MATCH(F_Inputs_Formatted!T$4&amp;"cb",F_Inputs!$A$3:$BC$3,0)),"-")</f>
        <v>17175</v>
      </c>
      <c r="U91" s="57">
        <f>IFERROR(INDEX(F_Inputs!$A$2:$BC$162,MATCH(F_Inputs_Formatted!$I91,F_Inputs!$BC$2:$BC$162,0),MATCH(F_Inputs_Formatted!U$4&amp;"cb",F_Inputs!$A$3:$BC$3,0)),"-")</f>
        <v>17175</v>
      </c>
      <c r="V91" s="57">
        <f>IFERROR(INDEX(F_Inputs!$A$2:$BC$162,MATCH(F_Inputs_Formatted!$I91,F_Inputs!$BC$2:$BC$162,0),MATCH(F_Inputs_Formatted!V$4&amp;"cb",F_Inputs!$A$3:$BC$3,0)),"-")</f>
        <v>17175</v>
      </c>
      <c r="W91" s="57">
        <f>IFERROR(INDEX(F_Inputs!$A$2:$BC$162,MATCH(F_Inputs_Formatted!$I91,F_Inputs!$BC$2:$BC$162,0),MATCH(F_Inputs_Formatted!W$4&amp;"cb",F_Inputs!$A$3:$BC$3,0)),"-")</f>
        <v>17175</v>
      </c>
      <c r="X91" s="57">
        <f>IFERROR(INDEX(F_Inputs!$A$2:$BC$162,MATCH(F_Inputs_Formatted!$I91,F_Inputs!$BC$2:$BC$162,0),MATCH(F_Inputs_Formatted!X$4&amp;"cb",F_Inputs!$A$3:$BC$3,0)),"-")</f>
        <v>17175</v>
      </c>
      <c r="Y91" s="57">
        <f>IFERROR(INDEX(F_Inputs!$A$2:$BC$162,MATCH(F_Inputs_Formatted!$I91,F_Inputs!$BC$2:$BC$162,0),MATCH(F_Inputs_Formatted!Y$4&amp;"cb",F_Inputs!$A$3:$BC$3,0)),"-")</f>
        <v>17175</v>
      </c>
      <c r="Z91" s="57">
        <f>IFERROR(INDEX(F_Inputs!$A$2:$BC$162,MATCH(F_Inputs_Formatted!$I91,F_Inputs!$BC$2:$BC$162,0),MATCH(F_Inputs_Formatted!Z$4&amp;"cb",F_Inputs!$A$3:$BC$3,0)),"-")</f>
        <v>17175</v>
      </c>
      <c r="AA91" s="57">
        <f>IFERROR(INDEX(F_Inputs!$A$2:$BC$162,MATCH(F_Inputs_Formatted!$I91,F_Inputs!$BC$2:$BC$162,0),MATCH(F_Inputs_Formatted!AA$4&amp;"cb",F_Inputs!$A$3:$BC$3,0)),"-")</f>
        <v>17175</v>
      </c>
      <c r="AB91" s="57">
        <f>IFERROR(INDEX(F_Inputs!$A$2:$BC$162,MATCH(F_Inputs_Formatted!$I91,F_Inputs!$BC$2:$BC$162,0),MATCH(F_Inputs_Formatted!AB$4&amp;"cb",F_Inputs!$A$3:$BC$3,0)),"-")</f>
        <v>17248</v>
      </c>
      <c r="AC91" s="57">
        <f>IFERROR(INDEX(F_Inputs!$A$2:$BC$162,MATCH(F_Inputs_Formatted!$I91,F_Inputs!$BC$2:$BC$162,0),MATCH(F_Inputs_Formatted!AC$4,F_Inputs!$A$2:$BC$2,0)),"-")</f>
        <v>17248</v>
      </c>
      <c r="AD91" s="57">
        <f>IFERROR(INDEX(F_Inputs!$A$2:$BC$162,MATCH(F_Inputs_Formatted!$I91,F_Inputs!$BC$2:$BC$162,0),MATCH(F_Inputs_Formatted!AD$4,F_Inputs!$A$2:$BC$2,0)),"-")</f>
        <v>17248</v>
      </c>
      <c r="AE91" s="57">
        <f>IFERROR(INDEX(F_Inputs!$A$2:$BC$162,MATCH(F_Inputs_Formatted!$I91,F_Inputs!$BC$2:$BC$162,0),MATCH(F_Inputs_Formatted!AE$4,F_Inputs!$A$2:$BC$2,0)),"-")</f>
        <v>17248</v>
      </c>
      <c r="AF91" s="57">
        <f>IFERROR(INDEX(F_Inputs!$A$2:$BC$162,MATCH(F_Inputs_Formatted!$I91,F_Inputs!$BC$2:$BC$162,0),MATCH(F_Inputs_Formatted!AF$4,F_Inputs!$A$2:$BC$2,0)),"-")</f>
        <v>17248</v>
      </c>
      <c r="AG91" s="57">
        <f>IFERROR(INDEX(F_Inputs!$A$2:$BC$162,MATCH(F_Inputs_Formatted!$I91,F_Inputs!$BC$2:$BC$162,0),MATCH(F_Inputs_Formatted!AG$4,F_Inputs!$A$2:$BC$2,0)),"-")</f>
        <v>17248</v>
      </c>
      <c r="AH91" s="57">
        <f>IFERROR(INDEX(F_Inputs!$A$2:$BC$162,MATCH(F_Inputs_Formatted!$I91,F_Inputs!$BC$2:$BC$162,0),MATCH(F_Inputs_Formatted!AH$4,F_Inputs!$A$2:$BC$2,0)),"-")</f>
        <v>17248</v>
      </c>
      <c r="AI91" s="57" t="str">
        <f>IFERROR(INDEX(F_Inputs!$A$2:$BC$162,MATCH(F_Inputs_Formatted!$I91,F_Inputs!$BC$2:$BC$162,0),MATCH(F_Inputs_Formatted!AI$4,F_Inputs!$A$2:$BC$2,0)),"-")</f>
        <v/>
      </c>
      <c r="AJ91" s="57" t="str">
        <f>IFERROR(INDEX(F_Inputs!$A$2:$BC$162,MATCH(F_Inputs_Formatted!$I91,F_Inputs!$BC$2:$BC$162,0),MATCH(F_Inputs_Formatted!AJ$4,F_Inputs!$A$2:$BC$2,0)),"-")</f>
        <v/>
      </c>
      <c r="AK91" s="57" t="str">
        <f>IFERROR(INDEX(F_Inputs!$A$2:$BC$162,MATCH(F_Inputs_Formatted!$I91,F_Inputs!$BC$2:$BC$162,0),MATCH(F_Inputs_Formatted!AK$4,F_Inputs!$A$2:$BC$2,0)),"-")</f>
        <v/>
      </c>
      <c r="AL91" s="57" t="str">
        <f>IFERROR(INDEX(F_Inputs!$A$2:$BC$162,MATCH(F_Inputs_Formatted!$I91,F_Inputs!$BC$2:$BC$162,0),MATCH(F_Inputs_Formatted!AL$4,F_Inputs!$A$2:$BC$2,0)),"-")</f>
        <v/>
      </c>
      <c r="AM91" s="57" t="str">
        <f>IFERROR(INDEX(F_Inputs!$A$2:$BC$162,MATCH(F_Inputs_Formatted!$I91,F_Inputs!$BC$2:$BC$162,0),MATCH(F_Inputs_Formatted!AM$4,F_Inputs!$A$2:$BC$2,0)),"-")</f>
        <v/>
      </c>
    </row>
    <row r="92" spans="2:39" s="5" customFormat="1" ht="15">
      <c r="B92" s="19" t="s">
        <v>111</v>
      </c>
      <c r="C92" s="19" t="str">
        <f>_xlfn.XLOOKUP($B92,FD_Lists!$B$4:$B$25,FD_Lists!C$4:C$25)</f>
        <v>Hafren Dyfrdwy</v>
      </c>
      <c r="D92" s="19" t="str">
        <f>_xlfn.XLOOKUP($B92,FD_Lists!$B$4:$B$25,FD_Lists!D$4:D$25)</f>
        <v>Wales</v>
      </c>
      <c r="E92" s="19" t="str">
        <f>_xlfn.XLOOKUP($B92,FD_Lists!$B$4:$B$25,FD_Lists!E$4:E$25)</f>
        <v>Company</v>
      </c>
      <c r="F92" s="19" t="str">
        <f>_xlfn.XLOOKUP($B92,FD_Lists!$B$4:$B$25,FD_Lists!F$4:F$25)</f>
        <v>WaSC</v>
      </c>
      <c r="G92" s="56" t="s">
        <v>127</v>
      </c>
      <c r="H92" s="35" t="s">
        <v>104</v>
      </c>
      <c r="I92" s="55" t="str">
        <f t="shared" si="1"/>
        <v>HDDBN13528</v>
      </c>
      <c r="J92" s="55" t="s">
        <v>137</v>
      </c>
      <c r="K92" s="55" t="s">
        <v>138</v>
      </c>
      <c r="L92" s="55" t="s">
        <v>139</v>
      </c>
      <c r="M92" s="18" t="s">
        <v>154</v>
      </c>
      <c r="N92" s="18" t="s">
        <v>153</v>
      </c>
      <c r="O92" s="55">
        <v>0</v>
      </c>
      <c r="P92" s="57" t="str">
        <f>IFERROR(INDEX(F_Inputs!$A$2:$BC$162,MATCH(F_Inputs_Formatted!$I92,F_Inputs!$BC$2:$BC$162,0),MATCH(F_Inputs_Formatted!P$4&amp;"cb",F_Inputs!$A$3:$BC$3,0)),"-")</f>
        <v/>
      </c>
      <c r="Q92" s="57" t="str">
        <f>IFERROR(INDEX(F_Inputs!$A$2:$BC$162,MATCH(F_Inputs_Formatted!$I92,F_Inputs!$BC$2:$BC$162,0),MATCH(F_Inputs_Formatted!Q$4&amp;"cb",F_Inputs!$A$3:$BC$3,0)),"-")</f>
        <v/>
      </c>
      <c r="R92" s="57" t="str">
        <f>IFERROR(INDEX(F_Inputs!$A$2:$BC$162,MATCH(F_Inputs_Formatted!$I92,F_Inputs!$BC$2:$BC$162,0),MATCH(F_Inputs_Formatted!R$4&amp;"cb",F_Inputs!$A$3:$BC$3,0)),"-")</f>
        <v/>
      </c>
      <c r="S92" s="57" t="str">
        <f>IFERROR(INDEX(F_Inputs!$A$2:$BC$162,MATCH(F_Inputs_Formatted!$I92,F_Inputs!$BC$2:$BC$162,0),MATCH(F_Inputs_Formatted!S$4&amp;"cb",F_Inputs!$A$3:$BC$3,0)),"-")</f>
        <v/>
      </c>
      <c r="T92" s="57" t="str">
        <f>IFERROR(INDEX(F_Inputs!$A$2:$BC$162,MATCH(F_Inputs_Formatted!$I92,F_Inputs!$BC$2:$BC$162,0),MATCH(F_Inputs_Formatted!T$4&amp;"cb",F_Inputs!$A$3:$BC$3,0)),"-")</f>
        <v/>
      </c>
      <c r="U92" s="57" t="str">
        <f>IFERROR(INDEX(F_Inputs!$A$2:$BC$162,MATCH(F_Inputs_Formatted!$I92,F_Inputs!$BC$2:$BC$162,0),MATCH(F_Inputs_Formatted!U$4&amp;"cb",F_Inputs!$A$3:$BC$3,0)),"-")</f>
        <v/>
      </c>
      <c r="V92" s="57">
        <f>IFERROR(INDEX(F_Inputs!$A$2:$BC$162,MATCH(F_Inputs_Formatted!$I92,F_Inputs!$BC$2:$BC$162,0),MATCH(F_Inputs_Formatted!V$4&amp;"cb",F_Inputs!$A$3:$BC$3,0)),"-")</f>
        <v>196</v>
      </c>
      <c r="W92" s="57">
        <f>IFERROR(INDEX(F_Inputs!$A$2:$BC$162,MATCH(F_Inputs_Formatted!$I92,F_Inputs!$BC$2:$BC$162,0),MATCH(F_Inputs_Formatted!W$4&amp;"cb",F_Inputs!$A$3:$BC$3,0)),"-")</f>
        <v>196</v>
      </c>
      <c r="X92" s="57">
        <f>IFERROR(INDEX(F_Inputs!$A$2:$BC$162,MATCH(F_Inputs_Formatted!$I92,F_Inputs!$BC$2:$BC$162,0),MATCH(F_Inputs_Formatted!X$4&amp;"cb",F_Inputs!$A$3:$BC$3,0)),"-")</f>
        <v>196</v>
      </c>
      <c r="Y92" s="57">
        <f>IFERROR(INDEX(F_Inputs!$A$2:$BC$162,MATCH(F_Inputs_Formatted!$I92,F_Inputs!$BC$2:$BC$162,0),MATCH(F_Inputs_Formatted!Y$4&amp;"cb",F_Inputs!$A$3:$BC$3,0)),"-")</f>
        <v>196</v>
      </c>
      <c r="Z92" s="57">
        <f>IFERROR(INDEX(F_Inputs!$A$2:$BC$162,MATCH(F_Inputs_Formatted!$I92,F_Inputs!$BC$2:$BC$162,0),MATCH(F_Inputs_Formatted!Z$4&amp;"cb",F_Inputs!$A$3:$BC$3,0)),"-")</f>
        <v>196</v>
      </c>
      <c r="AA92" s="57">
        <f>IFERROR(INDEX(F_Inputs!$A$2:$BC$162,MATCH(F_Inputs_Formatted!$I92,F_Inputs!$BC$2:$BC$162,0),MATCH(F_Inputs_Formatted!AA$4&amp;"cb",F_Inputs!$A$3:$BC$3,0)),"-")</f>
        <v>196</v>
      </c>
      <c r="AB92" s="57">
        <f>IFERROR(INDEX(F_Inputs!$A$2:$BC$162,MATCH(F_Inputs_Formatted!$I92,F_Inputs!$BC$2:$BC$162,0),MATCH(F_Inputs_Formatted!AB$4&amp;"cb",F_Inputs!$A$3:$BC$3,0)),"-")</f>
        <v>196</v>
      </c>
      <c r="AC92" s="57">
        <f>IFERROR(INDEX(F_Inputs!$A$2:$BC$162,MATCH(F_Inputs_Formatted!$I92,F_Inputs!$BC$2:$BC$162,0),MATCH(F_Inputs_Formatted!AC$4,F_Inputs!$A$2:$BC$2,0)),"-")</f>
        <v>196</v>
      </c>
      <c r="AD92" s="57">
        <f>IFERROR(INDEX(F_Inputs!$A$2:$BC$162,MATCH(F_Inputs_Formatted!$I92,F_Inputs!$BC$2:$BC$162,0),MATCH(F_Inputs_Formatted!AD$4,F_Inputs!$A$2:$BC$2,0)),"-")</f>
        <v>196</v>
      </c>
      <c r="AE92" s="57">
        <f>IFERROR(INDEX(F_Inputs!$A$2:$BC$162,MATCH(F_Inputs_Formatted!$I92,F_Inputs!$BC$2:$BC$162,0),MATCH(F_Inputs_Formatted!AE$4,F_Inputs!$A$2:$BC$2,0)),"-")</f>
        <v>196</v>
      </c>
      <c r="AF92" s="57">
        <f>IFERROR(INDEX(F_Inputs!$A$2:$BC$162,MATCH(F_Inputs_Formatted!$I92,F_Inputs!$BC$2:$BC$162,0),MATCH(F_Inputs_Formatted!AF$4,F_Inputs!$A$2:$BC$2,0)),"-")</f>
        <v>196</v>
      </c>
      <c r="AG92" s="57">
        <f>IFERROR(INDEX(F_Inputs!$A$2:$BC$162,MATCH(F_Inputs_Formatted!$I92,F_Inputs!$BC$2:$BC$162,0),MATCH(F_Inputs_Formatted!AG$4,F_Inputs!$A$2:$BC$2,0)),"-")</f>
        <v>196</v>
      </c>
      <c r="AH92" s="57">
        <f>IFERROR(INDEX(F_Inputs!$A$2:$BC$162,MATCH(F_Inputs_Formatted!$I92,F_Inputs!$BC$2:$BC$162,0),MATCH(F_Inputs_Formatted!AH$4,F_Inputs!$A$2:$BC$2,0)),"-")</f>
        <v>196</v>
      </c>
      <c r="AI92" s="57" t="str">
        <f>IFERROR(INDEX(F_Inputs!$A$2:$BC$162,MATCH(F_Inputs_Formatted!$I92,F_Inputs!$BC$2:$BC$162,0),MATCH(F_Inputs_Formatted!AI$4,F_Inputs!$A$2:$BC$2,0)),"-")</f>
        <v/>
      </c>
      <c r="AJ92" s="57" t="str">
        <f>IFERROR(INDEX(F_Inputs!$A$2:$BC$162,MATCH(F_Inputs_Formatted!$I92,F_Inputs!$BC$2:$BC$162,0),MATCH(F_Inputs_Formatted!AJ$4,F_Inputs!$A$2:$BC$2,0)),"-")</f>
        <v/>
      </c>
      <c r="AK92" s="57" t="str">
        <f>IFERROR(INDEX(F_Inputs!$A$2:$BC$162,MATCH(F_Inputs_Formatted!$I92,F_Inputs!$BC$2:$BC$162,0),MATCH(F_Inputs_Formatted!AK$4,F_Inputs!$A$2:$BC$2,0)),"-")</f>
        <v/>
      </c>
      <c r="AL92" s="57" t="str">
        <f>IFERROR(INDEX(F_Inputs!$A$2:$BC$162,MATCH(F_Inputs_Formatted!$I92,F_Inputs!$BC$2:$BC$162,0),MATCH(F_Inputs_Formatted!AL$4,F_Inputs!$A$2:$BC$2,0)),"-")</f>
        <v/>
      </c>
      <c r="AM92" s="57" t="str">
        <f>IFERROR(INDEX(F_Inputs!$A$2:$BC$162,MATCH(F_Inputs_Formatted!$I92,F_Inputs!$BC$2:$BC$162,0),MATCH(F_Inputs_Formatted!AM$4,F_Inputs!$A$2:$BC$2,0)),"-")</f>
        <v/>
      </c>
    </row>
    <row r="93" spans="2:39" s="5" customFormat="1" ht="15">
      <c r="B93" s="19" t="s">
        <v>112</v>
      </c>
      <c r="C93" s="19" t="str">
        <f>_xlfn.XLOOKUP($B93,FD_Lists!$B$4:$B$25,FD_Lists!C$4:C$25)</f>
        <v>Northumbrian Water</v>
      </c>
      <c r="D93" s="19" t="str">
        <f>_xlfn.XLOOKUP($B93,FD_Lists!$B$4:$B$25,FD_Lists!D$4:D$25)</f>
        <v>England</v>
      </c>
      <c r="E93" s="19" t="str">
        <f>_xlfn.XLOOKUP($B93,FD_Lists!$B$4:$B$25,FD_Lists!E$4:E$25)</f>
        <v>Company</v>
      </c>
      <c r="F93" s="19" t="str">
        <f>_xlfn.XLOOKUP($B93,FD_Lists!$B$4:$B$25,FD_Lists!F$4:F$25)</f>
        <v>WaSC</v>
      </c>
      <c r="G93" s="56" t="s">
        <v>127</v>
      </c>
      <c r="H93" s="35" t="s">
        <v>104</v>
      </c>
      <c r="I93" s="55" t="str">
        <f t="shared" si="1"/>
        <v>NESBN13528</v>
      </c>
      <c r="J93" s="55" t="s">
        <v>137</v>
      </c>
      <c r="K93" s="55" t="s">
        <v>138</v>
      </c>
      <c r="L93" s="55" t="s">
        <v>139</v>
      </c>
      <c r="M93" s="18" t="s">
        <v>154</v>
      </c>
      <c r="N93" s="18" t="s">
        <v>153</v>
      </c>
      <c r="O93" s="55">
        <v>0</v>
      </c>
      <c r="P93" s="57">
        <f>IFERROR(INDEX(F_Inputs!$A$2:$BC$162,MATCH(F_Inputs_Formatted!$I93,F_Inputs!$BC$2:$BC$162,0),MATCH(F_Inputs_Formatted!P$4&amp;"cb",F_Inputs!$A$3:$BC$3,0)),"-")</f>
        <v>13510</v>
      </c>
      <c r="Q93" s="57">
        <f>IFERROR(INDEX(F_Inputs!$A$2:$BC$162,MATCH(F_Inputs_Formatted!$I93,F_Inputs!$BC$2:$BC$162,0),MATCH(F_Inputs_Formatted!Q$4&amp;"cb",F_Inputs!$A$3:$BC$3,0)),"-")</f>
        <v>13510</v>
      </c>
      <c r="R93" s="57">
        <f>IFERROR(INDEX(F_Inputs!$A$2:$BC$162,MATCH(F_Inputs_Formatted!$I93,F_Inputs!$BC$2:$BC$162,0),MATCH(F_Inputs_Formatted!R$4&amp;"cb",F_Inputs!$A$3:$BC$3,0)),"-")</f>
        <v>13510</v>
      </c>
      <c r="S93" s="57">
        <f>IFERROR(INDEX(F_Inputs!$A$2:$BC$162,MATCH(F_Inputs_Formatted!$I93,F_Inputs!$BC$2:$BC$162,0),MATCH(F_Inputs_Formatted!S$4&amp;"cb",F_Inputs!$A$3:$BC$3,0)),"-")</f>
        <v>13510</v>
      </c>
      <c r="T93" s="57">
        <f>IFERROR(INDEX(F_Inputs!$A$2:$BC$162,MATCH(F_Inputs_Formatted!$I93,F_Inputs!$BC$2:$BC$162,0),MATCH(F_Inputs_Formatted!T$4&amp;"cb",F_Inputs!$A$3:$BC$3,0)),"-")</f>
        <v>13510</v>
      </c>
      <c r="U93" s="57">
        <f>IFERROR(INDEX(F_Inputs!$A$2:$BC$162,MATCH(F_Inputs_Formatted!$I93,F_Inputs!$BC$2:$BC$162,0),MATCH(F_Inputs_Formatted!U$4&amp;"cb",F_Inputs!$A$3:$BC$3,0)),"-")</f>
        <v>13510</v>
      </c>
      <c r="V93" s="57">
        <f>IFERROR(INDEX(F_Inputs!$A$2:$BC$162,MATCH(F_Inputs_Formatted!$I93,F_Inputs!$BC$2:$BC$162,0),MATCH(F_Inputs_Formatted!V$4&amp;"cb",F_Inputs!$A$3:$BC$3,0)),"-")</f>
        <v>13510</v>
      </c>
      <c r="W93" s="57">
        <f>IFERROR(INDEX(F_Inputs!$A$2:$BC$162,MATCH(F_Inputs_Formatted!$I93,F_Inputs!$BC$2:$BC$162,0),MATCH(F_Inputs_Formatted!W$4&amp;"cb",F_Inputs!$A$3:$BC$3,0)),"-")</f>
        <v>13510</v>
      </c>
      <c r="X93" s="57">
        <f>IFERROR(INDEX(F_Inputs!$A$2:$BC$162,MATCH(F_Inputs_Formatted!$I93,F_Inputs!$BC$2:$BC$162,0),MATCH(F_Inputs_Formatted!X$4&amp;"cb",F_Inputs!$A$3:$BC$3,0)),"-")</f>
        <v>13510</v>
      </c>
      <c r="Y93" s="57">
        <f>IFERROR(INDEX(F_Inputs!$A$2:$BC$162,MATCH(F_Inputs_Formatted!$I93,F_Inputs!$BC$2:$BC$162,0),MATCH(F_Inputs_Formatted!Y$4&amp;"cb",F_Inputs!$A$3:$BC$3,0)),"-")</f>
        <v>13510</v>
      </c>
      <c r="Z93" s="57">
        <f>IFERROR(INDEX(F_Inputs!$A$2:$BC$162,MATCH(F_Inputs_Formatted!$I93,F_Inputs!$BC$2:$BC$162,0),MATCH(F_Inputs_Formatted!Z$4&amp;"cb",F_Inputs!$A$3:$BC$3,0)),"-")</f>
        <v>13510</v>
      </c>
      <c r="AA93" s="57">
        <f>IFERROR(INDEX(F_Inputs!$A$2:$BC$162,MATCH(F_Inputs_Formatted!$I93,F_Inputs!$BC$2:$BC$162,0),MATCH(F_Inputs_Formatted!AA$4&amp;"cb",F_Inputs!$A$3:$BC$3,0)),"-")</f>
        <v>13510</v>
      </c>
      <c r="AB93" s="57">
        <f>IFERROR(INDEX(F_Inputs!$A$2:$BC$162,MATCH(F_Inputs_Formatted!$I93,F_Inputs!$BC$2:$BC$162,0),MATCH(F_Inputs_Formatted!AB$4&amp;"cb",F_Inputs!$A$3:$BC$3,0)),"-")</f>
        <v>13510</v>
      </c>
      <c r="AC93" s="57">
        <f>IFERROR(INDEX(F_Inputs!$A$2:$BC$162,MATCH(F_Inputs_Formatted!$I93,F_Inputs!$BC$2:$BC$162,0),MATCH(F_Inputs_Formatted!AC$4,F_Inputs!$A$2:$BC$2,0)),"-")</f>
        <v>13510</v>
      </c>
      <c r="AD93" s="57">
        <f>IFERROR(INDEX(F_Inputs!$A$2:$BC$162,MATCH(F_Inputs_Formatted!$I93,F_Inputs!$BC$2:$BC$162,0),MATCH(F_Inputs_Formatted!AD$4,F_Inputs!$A$2:$BC$2,0)),"-")</f>
        <v>13510</v>
      </c>
      <c r="AE93" s="57">
        <f>IFERROR(INDEX(F_Inputs!$A$2:$BC$162,MATCH(F_Inputs_Formatted!$I93,F_Inputs!$BC$2:$BC$162,0),MATCH(F_Inputs_Formatted!AE$4,F_Inputs!$A$2:$BC$2,0)),"-")</f>
        <v>13510</v>
      </c>
      <c r="AF93" s="57">
        <f>IFERROR(INDEX(F_Inputs!$A$2:$BC$162,MATCH(F_Inputs_Formatted!$I93,F_Inputs!$BC$2:$BC$162,0),MATCH(F_Inputs_Formatted!AF$4,F_Inputs!$A$2:$BC$2,0)),"-")</f>
        <v>13510</v>
      </c>
      <c r="AG93" s="57">
        <f>IFERROR(INDEX(F_Inputs!$A$2:$BC$162,MATCH(F_Inputs_Formatted!$I93,F_Inputs!$BC$2:$BC$162,0),MATCH(F_Inputs_Formatted!AG$4,F_Inputs!$A$2:$BC$2,0)),"-")</f>
        <v>13510</v>
      </c>
      <c r="AH93" s="57">
        <f>IFERROR(INDEX(F_Inputs!$A$2:$BC$162,MATCH(F_Inputs_Formatted!$I93,F_Inputs!$BC$2:$BC$162,0),MATCH(F_Inputs_Formatted!AH$4,F_Inputs!$A$2:$BC$2,0)),"-")</f>
        <v>13510</v>
      </c>
      <c r="AI93" s="57" t="str">
        <f>IFERROR(INDEX(F_Inputs!$A$2:$BC$162,MATCH(F_Inputs_Formatted!$I93,F_Inputs!$BC$2:$BC$162,0),MATCH(F_Inputs_Formatted!AI$4,F_Inputs!$A$2:$BC$2,0)),"-")</f>
        <v/>
      </c>
      <c r="AJ93" s="57" t="str">
        <f>IFERROR(INDEX(F_Inputs!$A$2:$BC$162,MATCH(F_Inputs_Formatted!$I93,F_Inputs!$BC$2:$BC$162,0),MATCH(F_Inputs_Formatted!AJ$4,F_Inputs!$A$2:$BC$2,0)),"-")</f>
        <v/>
      </c>
      <c r="AK93" s="57" t="str">
        <f>IFERROR(INDEX(F_Inputs!$A$2:$BC$162,MATCH(F_Inputs_Formatted!$I93,F_Inputs!$BC$2:$BC$162,0),MATCH(F_Inputs_Formatted!AK$4,F_Inputs!$A$2:$BC$2,0)),"-")</f>
        <v/>
      </c>
      <c r="AL93" s="57" t="str">
        <f>IFERROR(INDEX(F_Inputs!$A$2:$BC$162,MATCH(F_Inputs_Formatted!$I93,F_Inputs!$BC$2:$BC$162,0),MATCH(F_Inputs_Formatted!AL$4,F_Inputs!$A$2:$BC$2,0)),"-")</f>
        <v/>
      </c>
      <c r="AM93" s="57" t="str">
        <f>IFERROR(INDEX(F_Inputs!$A$2:$BC$162,MATCH(F_Inputs_Formatted!$I93,F_Inputs!$BC$2:$BC$162,0),MATCH(F_Inputs_Formatted!AM$4,F_Inputs!$A$2:$BC$2,0)),"-")</f>
        <v/>
      </c>
    </row>
    <row r="94" spans="2:39" s="5" customFormat="1" ht="15">
      <c r="B94" s="19" t="s">
        <v>113</v>
      </c>
      <c r="C94" s="19" t="str">
        <f>_xlfn.XLOOKUP($B94,FD_Lists!$B$4:$B$25,FD_Lists!C$4:C$25)</f>
        <v>Severn Trent Water</v>
      </c>
      <c r="D94" s="19" t="str">
        <f>_xlfn.XLOOKUP($B94,FD_Lists!$B$4:$B$25,FD_Lists!D$4:D$25)</f>
        <v>England</v>
      </c>
      <c r="E94" s="19" t="str">
        <f>_xlfn.XLOOKUP($B94,FD_Lists!$B$4:$B$25,FD_Lists!E$4:E$25)</f>
        <v>Company</v>
      </c>
      <c r="F94" s="19" t="str">
        <f>_xlfn.XLOOKUP($B94,FD_Lists!$B$4:$B$25,FD_Lists!F$4:F$25)</f>
        <v>WaSC</v>
      </c>
      <c r="G94" s="56" t="s">
        <v>127</v>
      </c>
      <c r="H94" s="35" t="s">
        <v>104</v>
      </c>
      <c r="I94" s="55" t="str">
        <f t="shared" si="1"/>
        <v>SVEBN13528</v>
      </c>
      <c r="J94" s="55" t="s">
        <v>137</v>
      </c>
      <c r="K94" s="55" t="s">
        <v>138</v>
      </c>
      <c r="L94" s="55" t="s">
        <v>139</v>
      </c>
      <c r="M94" s="18" t="s">
        <v>154</v>
      </c>
      <c r="N94" s="18" t="s">
        <v>153</v>
      </c>
      <c r="O94" s="55">
        <v>0</v>
      </c>
      <c r="P94" s="57" t="str">
        <f>IFERROR(INDEX(F_Inputs!$A$2:$BC$162,MATCH(F_Inputs_Formatted!$I94,F_Inputs!$BC$2:$BC$162,0),MATCH(F_Inputs_Formatted!P$4&amp;"cb",F_Inputs!$A$3:$BC$3,0)),"-")</f>
        <v/>
      </c>
      <c r="Q94" s="57" t="str">
        <f>IFERROR(INDEX(F_Inputs!$A$2:$BC$162,MATCH(F_Inputs_Formatted!$I94,F_Inputs!$BC$2:$BC$162,0),MATCH(F_Inputs_Formatted!Q$4&amp;"cb",F_Inputs!$A$3:$BC$3,0)),"-")</f>
        <v/>
      </c>
      <c r="R94" s="57" t="str">
        <f>IFERROR(INDEX(F_Inputs!$A$2:$BC$162,MATCH(F_Inputs_Formatted!$I94,F_Inputs!$BC$2:$BC$162,0),MATCH(F_Inputs_Formatted!R$4&amp;"cb",F_Inputs!$A$3:$BC$3,0)),"-")</f>
        <v/>
      </c>
      <c r="S94" s="57" t="str">
        <f>IFERROR(INDEX(F_Inputs!$A$2:$BC$162,MATCH(F_Inputs_Formatted!$I94,F_Inputs!$BC$2:$BC$162,0),MATCH(F_Inputs_Formatted!S$4&amp;"cb",F_Inputs!$A$3:$BC$3,0)),"-")</f>
        <v/>
      </c>
      <c r="T94" s="57" t="str">
        <f>IFERROR(INDEX(F_Inputs!$A$2:$BC$162,MATCH(F_Inputs_Formatted!$I94,F_Inputs!$BC$2:$BC$162,0),MATCH(F_Inputs_Formatted!T$4&amp;"cb",F_Inputs!$A$3:$BC$3,0)),"-")</f>
        <v/>
      </c>
      <c r="U94" s="57" t="str">
        <f>IFERROR(INDEX(F_Inputs!$A$2:$BC$162,MATCH(F_Inputs_Formatted!$I94,F_Inputs!$BC$2:$BC$162,0),MATCH(F_Inputs_Formatted!U$4&amp;"cb",F_Inputs!$A$3:$BC$3,0)),"-")</f>
        <v/>
      </c>
      <c r="V94" s="57">
        <f>IFERROR(INDEX(F_Inputs!$A$2:$BC$162,MATCH(F_Inputs_Formatted!$I94,F_Inputs!$BC$2:$BC$162,0),MATCH(F_Inputs_Formatted!V$4&amp;"cb",F_Inputs!$A$3:$BC$3,0)),"-")</f>
        <v>36803.9</v>
      </c>
      <c r="W94" s="57">
        <f>IFERROR(INDEX(F_Inputs!$A$2:$BC$162,MATCH(F_Inputs_Formatted!$I94,F_Inputs!$BC$2:$BC$162,0),MATCH(F_Inputs_Formatted!W$4&amp;"cb",F_Inputs!$A$3:$BC$3,0)),"-")</f>
        <v>36803.9</v>
      </c>
      <c r="X94" s="57">
        <f>IFERROR(INDEX(F_Inputs!$A$2:$BC$162,MATCH(F_Inputs_Formatted!$I94,F_Inputs!$BC$2:$BC$162,0),MATCH(F_Inputs_Formatted!X$4&amp;"cb",F_Inputs!$A$3:$BC$3,0)),"-")</f>
        <v>36804</v>
      </c>
      <c r="Y94" s="57">
        <f>IFERROR(INDEX(F_Inputs!$A$2:$BC$162,MATCH(F_Inputs_Formatted!$I94,F_Inputs!$BC$2:$BC$162,0),MATCH(F_Inputs_Formatted!Y$4&amp;"cb",F_Inputs!$A$3:$BC$3,0)),"-")</f>
        <v>36804</v>
      </c>
      <c r="Z94" s="57">
        <f>IFERROR(INDEX(F_Inputs!$A$2:$BC$162,MATCH(F_Inputs_Formatted!$I94,F_Inputs!$BC$2:$BC$162,0),MATCH(F_Inputs_Formatted!Z$4&amp;"cb",F_Inputs!$A$3:$BC$3,0)),"-")</f>
        <v>36804</v>
      </c>
      <c r="AA94" s="57">
        <f>IFERROR(INDEX(F_Inputs!$A$2:$BC$162,MATCH(F_Inputs_Formatted!$I94,F_Inputs!$BC$2:$BC$162,0),MATCH(F_Inputs_Formatted!AA$4&amp;"cb",F_Inputs!$A$3:$BC$3,0)),"-")</f>
        <v>36804</v>
      </c>
      <c r="AB94" s="57">
        <f>IFERROR(INDEX(F_Inputs!$A$2:$BC$162,MATCH(F_Inputs_Formatted!$I94,F_Inputs!$BC$2:$BC$162,0),MATCH(F_Inputs_Formatted!AB$4&amp;"cb",F_Inputs!$A$3:$BC$3,0)),"-")</f>
        <v>36804</v>
      </c>
      <c r="AC94" s="57">
        <f>IFERROR(INDEX(F_Inputs!$A$2:$BC$162,MATCH(F_Inputs_Formatted!$I94,F_Inputs!$BC$2:$BC$162,0),MATCH(F_Inputs_Formatted!AC$4,F_Inputs!$A$2:$BC$2,0)),"-")</f>
        <v>36804</v>
      </c>
      <c r="AD94" s="57">
        <f>IFERROR(INDEX(F_Inputs!$A$2:$BC$162,MATCH(F_Inputs_Formatted!$I94,F_Inputs!$BC$2:$BC$162,0),MATCH(F_Inputs_Formatted!AD$4,F_Inputs!$A$2:$BC$2,0)),"-")</f>
        <v>36804</v>
      </c>
      <c r="AE94" s="57">
        <f>IFERROR(INDEX(F_Inputs!$A$2:$BC$162,MATCH(F_Inputs_Formatted!$I94,F_Inputs!$BC$2:$BC$162,0),MATCH(F_Inputs_Formatted!AE$4,F_Inputs!$A$2:$BC$2,0)),"-")</f>
        <v>36804</v>
      </c>
      <c r="AF94" s="57">
        <f>IFERROR(INDEX(F_Inputs!$A$2:$BC$162,MATCH(F_Inputs_Formatted!$I94,F_Inputs!$BC$2:$BC$162,0),MATCH(F_Inputs_Formatted!AF$4,F_Inputs!$A$2:$BC$2,0)),"-")</f>
        <v>36804</v>
      </c>
      <c r="AG94" s="57">
        <f>IFERROR(INDEX(F_Inputs!$A$2:$BC$162,MATCH(F_Inputs_Formatted!$I94,F_Inputs!$BC$2:$BC$162,0),MATCH(F_Inputs_Formatted!AG$4,F_Inputs!$A$2:$BC$2,0)),"-")</f>
        <v>36804</v>
      </c>
      <c r="AH94" s="57">
        <f>IFERROR(INDEX(F_Inputs!$A$2:$BC$162,MATCH(F_Inputs_Formatted!$I94,F_Inputs!$BC$2:$BC$162,0),MATCH(F_Inputs_Formatted!AH$4,F_Inputs!$A$2:$BC$2,0)),"-")</f>
        <v>36804</v>
      </c>
      <c r="AI94" s="57" t="str">
        <f>IFERROR(INDEX(F_Inputs!$A$2:$BC$162,MATCH(F_Inputs_Formatted!$I94,F_Inputs!$BC$2:$BC$162,0),MATCH(F_Inputs_Formatted!AI$4,F_Inputs!$A$2:$BC$2,0)),"-")</f>
        <v/>
      </c>
      <c r="AJ94" s="57" t="str">
        <f>IFERROR(INDEX(F_Inputs!$A$2:$BC$162,MATCH(F_Inputs_Formatted!$I94,F_Inputs!$BC$2:$BC$162,0),MATCH(F_Inputs_Formatted!AJ$4,F_Inputs!$A$2:$BC$2,0)),"-")</f>
        <v/>
      </c>
      <c r="AK94" s="57" t="str">
        <f>IFERROR(INDEX(F_Inputs!$A$2:$BC$162,MATCH(F_Inputs_Formatted!$I94,F_Inputs!$BC$2:$BC$162,0),MATCH(F_Inputs_Formatted!AK$4,F_Inputs!$A$2:$BC$2,0)),"-")</f>
        <v/>
      </c>
      <c r="AL94" s="57" t="str">
        <f>IFERROR(INDEX(F_Inputs!$A$2:$BC$162,MATCH(F_Inputs_Formatted!$I94,F_Inputs!$BC$2:$BC$162,0),MATCH(F_Inputs_Formatted!AL$4,F_Inputs!$A$2:$BC$2,0)),"-")</f>
        <v/>
      </c>
      <c r="AM94" s="57" t="str">
        <f>IFERROR(INDEX(F_Inputs!$A$2:$BC$162,MATCH(F_Inputs_Formatted!$I94,F_Inputs!$BC$2:$BC$162,0),MATCH(F_Inputs_Formatted!AM$4,F_Inputs!$A$2:$BC$2,0)),"-")</f>
        <v/>
      </c>
    </row>
    <row r="95" spans="2:39" s="5" customFormat="1" ht="15">
      <c r="B95" s="19" t="s">
        <v>116</v>
      </c>
      <c r="C95" s="19" t="str">
        <f>_xlfn.XLOOKUP($B95,FD_Lists!$B$4:$B$25,FD_Lists!C$4:C$25)</f>
        <v>Southern Water</v>
      </c>
      <c r="D95" s="19" t="str">
        <f>_xlfn.XLOOKUP($B95,FD_Lists!$B$4:$B$25,FD_Lists!D$4:D$25)</f>
        <v>England</v>
      </c>
      <c r="E95" s="19" t="str">
        <f>_xlfn.XLOOKUP($B95,FD_Lists!$B$4:$B$25,FD_Lists!E$4:E$25)</f>
        <v>Company</v>
      </c>
      <c r="F95" s="19" t="str">
        <f>_xlfn.XLOOKUP($B95,FD_Lists!$B$4:$B$25,FD_Lists!F$4:F$25)</f>
        <v>WaSC</v>
      </c>
      <c r="G95" s="56" t="s">
        <v>127</v>
      </c>
      <c r="H95" s="35" t="s">
        <v>104</v>
      </c>
      <c r="I95" s="55" t="str">
        <f t="shared" si="1"/>
        <v>SRNBN13528</v>
      </c>
      <c r="J95" s="55" t="s">
        <v>137</v>
      </c>
      <c r="K95" s="55" t="s">
        <v>138</v>
      </c>
      <c r="L95" s="55" t="s">
        <v>139</v>
      </c>
      <c r="M95" s="18" t="s">
        <v>154</v>
      </c>
      <c r="N95" s="18" t="s">
        <v>153</v>
      </c>
      <c r="O95" s="55">
        <v>0</v>
      </c>
      <c r="P95" s="57">
        <f>IFERROR(INDEX(F_Inputs!$A$2:$BC$162,MATCH(F_Inputs_Formatted!$I95,F_Inputs!$BC$2:$BC$162,0),MATCH(F_Inputs_Formatted!P$4&amp;"cb",F_Inputs!$A$3:$BC$3,0)),"-")</f>
        <v>17500</v>
      </c>
      <c r="Q95" s="57">
        <f>IFERROR(INDEX(F_Inputs!$A$2:$BC$162,MATCH(F_Inputs_Formatted!$I95,F_Inputs!$BC$2:$BC$162,0),MATCH(F_Inputs_Formatted!Q$4&amp;"cb",F_Inputs!$A$3:$BC$3,0)),"-")</f>
        <v>17500</v>
      </c>
      <c r="R95" s="57">
        <f>IFERROR(INDEX(F_Inputs!$A$2:$BC$162,MATCH(F_Inputs_Formatted!$I95,F_Inputs!$BC$2:$BC$162,0),MATCH(F_Inputs_Formatted!R$4&amp;"cb",F_Inputs!$A$3:$BC$3,0)),"-")</f>
        <v>17500</v>
      </c>
      <c r="S95" s="57">
        <f>IFERROR(INDEX(F_Inputs!$A$2:$BC$162,MATCH(F_Inputs_Formatted!$I95,F_Inputs!$BC$2:$BC$162,0),MATCH(F_Inputs_Formatted!S$4&amp;"cb",F_Inputs!$A$3:$BC$3,0)),"-")</f>
        <v>17500</v>
      </c>
      <c r="T95" s="57">
        <f>IFERROR(INDEX(F_Inputs!$A$2:$BC$162,MATCH(F_Inputs_Formatted!$I95,F_Inputs!$BC$2:$BC$162,0),MATCH(F_Inputs_Formatted!T$4&amp;"cb",F_Inputs!$A$3:$BC$3,0)),"-")</f>
        <v>17500</v>
      </c>
      <c r="U95" s="57">
        <f>IFERROR(INDEX(F_Inputs!$A$2:$BC$162,MATCH(F_Inputs_Formatted!$I95,F_Inputs!$BC$2:$BC$162,0),MATCH(F_Inputs_Formatted!U$4&amp;"cb",F_Inputs!$A$3:$BC$3,0)),"-")</f>
        <v>17500</v>
      </c>
      <c r="V95" s="57">
        <f>IFERROR(INDEX(F_Inputs!$A$2:$BC$162,MATCH(F_Inputs_Formatted!$I95,F_Inputs!$BC$2:$BC$162,0),MATCH(F_Inputs_Formatted!V$4&amp;"cb",F_Inputs!$A$3:$BC$3,0)),"-")</f>
        <v>17464</v>
      </c>
      <c r="W95" s="57">
        <f>IFERROR(INDEX(F_Inputs!$A$2:$BC$162,MATCH(F_Inputs_Formatted!$I95,F_Inputs!$BC$2:$BC$162,0),MATCH(F_Inputs_Formatted!W$4&amp;"cb",F_Inputs!$A$3:$BC$3,0)),"-")</f>
        <v>17464</v>
      </c>
      <c r="X95" s="57">
        <f>IFERROR(INDEX(F_Inputs!$A$2:$BC$162,MATCH(F_Inputs_Formatted!$I95,F_Inputs!$BC$2:$BC$162,0),MATCH(F_Inputs_Formatted!X$4&amp;"cb",F_Inputs!$A$3:$BC$3,0)),"-")</f>
        <v>17464</v>
      </c>
      <c r="Y95" s="57">
        <f>IFERROR(INDEX(F_Inputs!$A$2:$BC$162,MATCH(F_Inputs_Formatted!$I95,F_Inputs!$BC$2:$BC$162,0),MATCH(F_Inputs_Formatted!Y$4&amp;"cb",F_Inputs!$A$3:$BC$3,0)),"-")</f>
        <v>17537</v>
      </c>
      <c r="Z95" s="57">
        <f>IFERROR(INDEX(F_Inputs!$A$2:$BC$162,MATCH(F_Inputs_Formatted!$I95,F_Inputs!$BC$2:$BC$162,0),MATCH(F_Inputs_Formatted!Z$4&amp;"cb",F_Inputs!$A$3:$BC$3,0)),"-")</f>
        <v>17537</v>
      </c>
      <c r="AA95" s="57">
        <f>IFERROR(INDEX(F_Inputs!$A$2:$BC$162,MATCH(F_Inputs_Formatted!$I95,F_Inputs!$BC$2:$BC$162,0),MATCH(F_Inputs_Formatted!AA$4&amp;"cb",F_Inputs!$A$3:$BC$3,0)),"-")</f>
        <v>17537</v>
      </c>
      <c r="AB95" s="57">
        <f>IFERROR(INDEX(F_Inputs!$A$2:$BC$162,MATCH(F_Inputs_Formatted!$I95,F_Inputs!$BC$2:$BC$162,0),MATCH(F_Inputs_Formatted!AB$4&amp;"cb",F_Inputs!$A$3:$BC$3,0)),"-")</f>
        <v>17537</v>
      </c>
      <c r="AC95" s="57">
        <f>IFERROR(INDEX(F_Inputs!$A$2:$BC$162,MATCH(F_Inputs_Formatted!$I95,F_Inputs!$BC$2:$BC$162,0),MATCH(F_Inputs_Formatted!AC$4,F_Inputs!$A$2:$BC$2,0)),"-")</f>
        <v>17537</v>
      </c>
      <c r="AD95" s="57">
        <f>IFERROR(INDEX(F_Inputs!$A$2:$BC$162,MATCH(F_Inputs_Formatted!$I95,F_Inputs!$BC$2:$BC$162,0),MATCH(F_Inputs_Formatted!AD$4,F_Inputs!$A$2:$BC$2,0)),"-")</f>
        <v>17537</v>
      </c>
      <c r="AE95" s="57">
        <f>IFERROR(INDEX(F_Inputs!$A$2:$BC$162,MATCH(F_Inputs_Formatted!$I95,F_Inputs!$BC$2:$BC$162,0),MATCH(F_Inputs_Formatted!AE$4,F_Inputs!$A$2:$BC$2,0)),"-")</f>
        <v>17537</v>
      </c>
      <c r="AF95" s="57">
        <f>IFERROR(INDEX(F_Inputs!$A$2:$BC$162,MATCH(F_Inputs_Formatted!$I95,F_Inputs!$BC$2:$BC$162,0),MATCH(F_Inputs_Formatted!AF$4,F_Inputs!$A$2:$BC$2,0)),"-")</f>
        <v>17537</v>
      </c>
      <c r="AG95" s="57">
        <f>IFERROR(INDEX(F_Inputs!$A$2:$BC$162,MATCH(F_Inputs_Formatted!$I95,F_Inputs!$BC$2:$BC$162,0),MATCH(F_Inputs_Formatted!AG$4,F_Inputs!$A$2:$BC$2,0)),"-")</f>
        <v>17537</v>
      </c>
      <c r="AH95" s="57">
        <f>IFERROR(INDEX(F_Inputs!$A$2:$BC$162,MATCH(F_Inputs_Formatted!$I95,F_Inputs!$BC$2:$BC$162,0),MATCH(F_Inputs_Formatted!AH$4,F_Inputs!$A$2:$BC$2,0)),"-")</f>
        <v>17537</v>
      </c>
      <c r="AI95" s="57" t="str">
        <f>IFERROR(INDEX(F_Inputs!$A$2:$BC$162,MATCH(F_Inputs_Formatted!$I95,F_Inputs!$BC$2:$BC$162,0),MATCH(F_Inputs_Formatted!AI$4,F_Inputs!$A$2:$BC$2,0)),"-")</f>
        <v/>
      </c>
      <c r="AJ95" s="57" t="str">
        <f>IFERROR(INDEX(F_Inputs!$A$2:$BC$162,MATCH(F_Inputs_Formatted!$I95,F_Inputs!$BC$2:$BC$162,0),MATCH(F_Inputs_Formatted!AJ$4,F_Inputs!$A$2:$BC$2,0)),"-")</f>
        <v/>
      </c>
      <c r="AK95" s="57" t="str">
        <f>IFERROR(INDEX(F_Inputs!$A$2:$BC$162,MATCH(F_Inputs_Formatted!$I95,F_Inputs!$BC$2:$BC$162,0),MATCH(F_Inputs_Formatted!AK$4,F_Inputs!$A$2:$BC$2,0)),"-")</f>
        <v/>
      </c>
      <c r="AL95" s="57" t="str">
        <f>IFERROR(INDEX(F_Inputs!$A$2:$BC$162,MATCH(F_Inputs_Formatted!$I95,F_Inputs!$BC$2:$BC$162,0),MATCH(F_Inputs_Formatted!AL$4,F_Inputs!$A$2:$BC$2,0)),"-")</f>
        <v/>
      </c>
      <c r="AM95" s="57" t="str">
        <f>IFERROR(INDEX(F_Inputs!$A$2:$BC$162,MATCH(F_Inputs_Formatted!$I95,F_Inputs!$BC$2:$BC$162,0),MATCH(F_Inputs_Formatted!AM$4,F_Inputs!$A$2:$BC$2,0)),"-")</f>
        <v/>
      </c>
    </row>
    <row r="96" spans="2:39" s="5" customFormat="1" ht="15">
      <c r="B96" s="19" t="s">
        <v>117</v>
      </c>
      <c r="C96" s="19" t="str">
        <f>_xlfn.XLOOKUP($B96,FD_Lists!$B$4:$B$25,FD_Lists!C$4:C$25)</f>
        <v>Thames Water</v>
      </c>
      <c r="D96" s="19" t="str">
        <f>_xlfn.XLOOKUP($B96,FD_Lists!$B$4:$B$25,FD_Lists!D$4:D$25)</f>
        <v>England</v>
      </c>
      <c r="E96" s="19" t="str">
        <f>_xlfn.XLOOKUP($B96,FD_Lists!$B$4:$B$25,FD_Lists!E$4:E$25)</f>
        <v>Company</v>
      </c>
      <c r="F96" s="19" t="str">
        <f>_xlfn.XLOOKUP($B96,FD_Lists!$B$4:$B$25,FD_Lists!F$4:F$25)</f>
        <v>WaSC</v>
      </c>
      <c r="G96" s="56" t="s">
        <v>127</v>
      </c>
      <c r="H96" s="35" t="s">
        <v>104</v>
      </c>
      <c r="I96" s="55" t="str">
        <f t="shared" si="1"/>
        <v>TMSBN13528</v>
      </c>
      <c r="J96" s="55" t="s">
        <v>137</v>
      </c>
      <c r="K96" s="55" t="s">
        <v>138</v>
      </c>
      <c r="L96" s="55" t="s">
        <v>139</v>
      </c>
      <c r="M96" s="18" t="s">
        <v>154</v>
      </c>
      <c r="N96" s="18" t="s">
        <v>153</v>
      </c>
      <c r="O96" s="55">
        <v>0</v>
      </c>
      <c r="P96" s="57">
        <f>IFERROR(INDEX(F_Inputs!$A$2:$BC$162,MATCH(F_Inputs_Formatted!$I96,F_Inputs!$BC$2:$BC$162,0),MATCH(F_Inputs_Formatted!P$4&amp;"cb",F_Inputs!$A$3:$BC$3,0)),"-")</f>
        <v>40000.449999999997</v>
      </c>
      <c r="Q96" s="57">
        <f>IFERROR(INDEX(F_Inputs!$A$2:$BC$162,MATCH(F_Inputs_Formatted!$I96,F_Inputs!$BC$2:$BC$162,0),MATCH(F_Inputs_Formatted!Q$4&amp;"cb",F_Inputs!$A$3:$BC$3,0)),"-")</f>
        <v>40000.449999999997</v>
      </c>
      <c r="R96" s="57">
        <f>IFERROR(INDEX(F_Inputs!$A$2:$BC$162,MATCH(F_Inputs_Formatted!$I96,F_Inputs!$BC$2:$BC$162,0),MATCH(F_Inputs_Formatted!R$4&amp;"cb",F_Inputs!$A$3:$BC$3,0)),"-")</f>
        <v>40000.449999999997</v>
      </c>
      <c r="S96" s="57">
        <f>IFERROR(INDEX(F_Inputs!$A$2:$BC$162,MATCH(F_Inputs_Formatted!$I96,F_Inputs!$BC$2:$BC$162,0),MATCH(F_Inputs_Formatted!S$4&amp;"cb",F_Inputs!$A$3:$BC$3,0)),"-")</f>
        <v>40000.449999999997</v>
      </c>
      <c r="T96" s="57">
        <f>IFERROR(INDEX(F_Inputs!$A$2:$BC$162,MATCH(F_Inputs_Formatted!$I96,F_Inputs!$BC$2:$BC$162,0),MATCH(F_Inputs_Formatted!T$4&amp;"cb",F_Inputs!$A$3:$BC$3,0)),"-")</f>
        <v>40006.080000000002</v>
      </c>
      <c r="U96" s="57">
        <f>IFERROR(INDEX(F_Inputs!$A$2:$BC$162,MATCH(F_Inputs_Formatted!$I96,F_Inputs!$BC$2:$BC$162,0),MATCH(F_Inputs_Formatted!U$4&amp;"cb",F_Inputs!$A$3:$BC$3,0)),"-")</f>
        <v>40030.620000000003</v>
      </c>
      <c r="V96" s="57">
        <f>IFERROR(INDEX(F_Inputs!$A$2:$BC$162,MATCH(F_Inputs_Formatted!$I96,F_Inputs!$BC$2:$BC$162,0),MATCH(F_Inputs_Formatted!V$4&amp;"cb",F_Inputs!$A$3:$BC$3,0)),"-")</f>
        <v>40039</v>
      </c>
      <c r="W96" s="57">
        <f>IFERROR(INDEX(F_Inputs!$A$2:$BC$162,MATCH(F_Inputs_Formatted!$I96,F_Inputs!$BC$2:$BC$162,0),MATCH(F_Inputs_Formatted!W$4&amp;"cb",F_Inputs!$A$3:$BC$3,0)),"-")</f>
        <v>40044.699999999997</v>
      </c>
      <c r="X96" s="57">
        <f>IFERROR(INDEX(F_Inputs!$A$2:$BC$162,MATCH(F_Inputs_Formatted!$I96,F_Inputs!$BC$2:$BC$162,0),MATCH(F_Inputs_Formatted!X$4&amp;"cb",F_Inputs!$A$3:$BC$3,0)),"-")</f>
        <v>40053.81</v>
      </c>
      <c r="Y96" s="57">
        <f>IFERROR(INDEX(F_Inputs!$A$2:$BC$162,MATCH(F_Inputs_Formatted!$I96,F_Inputs!$BC$2:$BC$162,0),MATCH(F_Inputs_Formatted!Y$4&amp;"cb",F_Inputs!$A$3:$BC$3,0)),"-")</f>
        <v>40057.97</v>
      </c>
      <c r="Z96" s="57">
        <f>IFERROR(INDEX(F_Inputs!$A$2:$BC$162,MATCH(F_Inputs_Formatted!$I96,F_Inputs!$BC$2:$BC$162,0),MATCH(F_Inputs_Formatted!Z$4&amp;"cb",F_Inputs!$A$3:$BC$3,0)),"-")</f>
        <v>40063.629999999997</v>
      </c>
      <c r="AA96" s="57">
        <f>IFERROR(INDEX(F_Inputs!$A$2:$BC$162,MATCH(F_Inputs_Formatted!$I96,F_Inputs!$BC$2:$BC$162,0),MATCH(F_Inputs_Formatted!AA$4&amp;"cb",F_Inputs!$A$3:$BC$3,0)),"-")</f>
        <v>40068.65</v>
      </c>
      <c r="AB96" s="57">
        <f>IFERROR(INDEX(F_Inputs!$A$2:$BC$162,MATCH(F_Inputs_Formatted!$I96,F_Inputs!$BC$2:$BC$162,0),MATCH(F_Inputs_Formatted!AB$4&amp;"cb",F_Inputs!$A$3:$BC$3,0)),"-")</f>
        <v>40071</v>
      </c>
      <c r="AC96" s="57">
        <f>IFERROR(INDEX(F_Inputs!$A$2:$BC$162,MATCH(F_Inputs_Formatted!$I96,F_Inputs!$BC$2:$BC$162,0),MATCH(F_Inputs_Formatted!AC$4,F_Inputs!$A$2:$BC$2,0)),"-")</f>
        <v>40083</v>
      </c>
      <c r="AD96" s="57">
        <f>IFERROR(INDEX(F_Inputs!$A$2:$BC$162,MATCH(F_Inputs_Formatted!$I96,F_Inputs!$BC$2:$BC$162,0),MATCH(F_Inputs_Formatted!AD$4,F_Inputs!$A$2:$BC$2,0)),"-")</f>
        <v>40089</v>
      </c>
      <c r="AE96" s="57">
        <f>IFERROR(INDEX(F_Inputs!$A$2:$BC$162,MATCH(F_Inputs_Formatted!$I96,F_Inputs!$BC$2:$BC$162,0),MATCH(F_Inputs_Formatted!AE$4,F_Inputs!$A$2:$BC$2,0)),"-")</f>
        <v>40096</v>
      </c>
      <c r="AF96" s="57">
        <f>IFERROR(INDEX(F_Inputs!$A$2:$BC$162,MATCH(F_Inputs_Formatted!$I96,F_Inputs!$BC$2:$BC$162,0),MATCH(F_Inputs_Formatted!AF$4,F_Inputs!$A$2:$BC$2,0)),"-")</f>
        <v>40102</v>
      </c>
      <c r="AG96" s="57">
        <f>IFERROR(INDEX(F_Inputs!$A$2:$BC$162,MATCH(F_Inputs_Formatted!$I96,F_Inputs!$BC$2:$BC$162,0),MATCH(F_Inputs_Formatted!AG$4,F_Inputs!$A$2:$BC$2,0)),"-")</f>
        <v>40108</v>
      </c>
      <c r="AH96" s="57">
        <f>IFERROR(INDEX(F_Inputs!$A$2:$BC$162,MATCH(F_Inputs_Formatted!$I96,F_Inputs!$BC$2:$BC$162,0),MATCH(F_Inputs_Formatted!AH$4,F_Inputs!$A$2:$BC$2,0)),"-")</f>
        <v>40115</v>
      </c>
      <c r="AI96" s="57" t="str">
        <f>IFERROR(INDEX(F_Inputs!$A$2:$BC$162,MATCH(F_Inputs_Formatted!$I96,F_Inputs!$BC$2:$BC$162,0),MATCH(F_Inputs_Formatted!AI$4,F_Inputs!$A$2:$BC$2,0)),"-")</f>
        <v/>
      </c>
      <c r="AJ96" s="57" t="str">
        <f>IFERROR(INDEX(F_Inputs!$A$2:$BC$162,MATCH(F_Inputs_Formatted!$I96,F_Inputs!$BC$2:$BC$162,0),MATCH(F_Inputs_Formatted!AJ$4,F_Inputs!$A$2:$BC$2,0)),"-")</f>
        <v/>
      </c>
      <c r="AK96" s="57" t="str">
        <f>IFERROR(INDEX(F_Inputs!$A$2:$BC$162,MATCH(F_Inputs_Formatted!$I96,F_Inputs!$BC$2:$BC$162,0),MATCH(F_Inputs_Formatted!AK$4,F_Inputs!$A$2:$BC$2,0)),"-")</f>
        <v/>
      </c>
      <c r="AL96" s="57" t="str">
        <f>IFERROR(INDEX(F_Inputs!$A$2:$BC$162,MATCH(F_Inputs_Formatted!$I96,F_Inputs!$BC$2:$BC$162,0),MATCH(F_Inputs_Formatted!AL$4,F_Inputs!$A$2:$BC$2,0)),"-")</f>
        <v/>
      </c>
      <c r="AM96" s="57" t="str">
        <f>IFERROR(INDEX(F_Inputs!$A$2:$BC$162,MATCH(F_Inputs_Formatted!$I96,F_Inputs!$BC$2:$BC$162,0),MATCH(F_Inputs_Formatted!AM$4,F_Inputs!$A$2:$BC$2,0)),"-")</f>
        <v/>
      </c>
    </row>
    <row r="97" spans="2:39" s="5" customFormat="1" ht="15">
      <c r="B97" s="19" t="s">
        <v>118</v>
      </c>
      <c r="C97" s="19" t="str">
        <f>_xlfn.XLOOKUP($B97,FD_Lists!$B$4:$B$25,FD_Lists!C$4:C$25)</f>
        <v xml:space="preserve">United Utilities </v>
      </c>
      <c r="D97" s="19" t="str">
        <f>_xlfn.XLOOKUP($B97,FD_Lists!$B$4:$B$25,FD_Lists!D$4:D$25)</f>
        <v>England</v>
      </c>
      <c r="E97" s="19" t="str">
        <f>_xlfn.XLOOKUP($B97,FD_Lists!$B$4:$B$25,FD_Lists!E$4:E$25)</f>
        <v>Company</v>
      </c>
      <c r="F97" s="19" t="str">
        <f>_xlfn.XLOOKUP($B97,FD_Lists!$B$4:$B$25,FD_Lists!F$4:F$25)</f>
        <v>WaSC</v>
      </c>
      <c r="G97" s="56" t="s">
        <v>127</v>
      </c>
      <c r="H97" s="35" t="s">
        <v>104</v>
      </c>
      <c r="I97" s="55" t="str">
        <f t="shared" si="1"/>
        <v>NWTBN13528</v>
      </c>
      <c r="J97" s="55" t="s">
        <v>137</v>
      </c>
      <c r="K97" s="55" t="s">
        <v>138</v>
      </c>
      <c r="L97" s="55" t="s">
        <v>139</v>
      </c>
      <c r="M97" s="18" t="s">
        <v>154</v>
      </c>
      <c r="N97" s="18" t="s">
        <v>153</v>
      </c>
      <c r="O97" s="55">
        <v>0</v>
      </c>
      <c r="P97" s="57">
        <f>IFERROR(INDEX(F_Inputs!$A$2:$BC$162,MATCH(F_Inputs_Formatted!$I97,F_Inputs!$BC$2:$BC$162,0),MATCH(F_Inputs_Formatted!P$4&amp;"cb",F_Inputs!$A$3:$BC$3,0)),"-")</f>
        <v>35539</v>
      </c>
      <c r="Q97" s="57">
        <f>IFERROR(INDEX(F_Inputs!$A$2:$BC$162,MATCH(F_Inputs_Formatted!$I97,F_Inputs!$BC$2:$BC$162,0),MATCH(F_Inputs_Formatted!Q$4&amp;"cb",F_Inputs!$A$3:$BC$3,0)),"-")</f>
        <v>35539</v>
      </c>
      <c r="R97" s="57">
        <f>IFERROR(INDEX(F_Inputs!$A$2:$BC$162,MATCH(F_Inputs_Formatted!$I97,F_Inputs!$BC$2:$BC$162,0),MATCH(F_Inputs_Formatted!R$4&amp;"cb",F_Inputs!$A$3:$BC$3,0)),"-")</f>
        <v>35539</v>
      </c>
      <c r="S97" s="57">
        <f>IFERROR(INDEX(F_Inputs!$A$2:$BC$162,MATCH(F_Inputs_Formatted!$I97,F_Inputs!$BC$2:$BC$162,0),MATCH(F_Inputs_Formatted!S$4&amp;"cb",F_Inputs!$A$3:$BC$3,0)),"-")</f>
        <v>35539</v>
      </c>
      <c r="T97" s="57">
        <f>IFERROR(INDEX(F_Inputs!$A$2:$BC$162,MATCH(F_Inputs_Formatted!$I97,F_Inputs!$BC$2:$BC$162,0),MATCH(F_Inputs_Formatted!T$4&amp;"cb",F_Inputs!$A$3:$BC$3,0)),"-")</f>
        <v>35539</v>
      </c>
      <c r="U97" s="57">
        <f>IFERROR(INDEX(F_Inputs!$A$2:$BC$162,MATCH(F_Inputs_Formatted!$I97,F_Inputs!$BC$2:$BC$162,0),MATCH(F_Inputs_Formatted!U$4&amp;"cb",F_Inputs!$A$3:$BC$3,0)),"-")</f>
        <v>35539</v>
      </c>
      <c r="V97" s="57">
        <f>IFERROR(INDEX(F_Inputs!$A$2:$BC$162,MATCH(F_Inputs_Formatted!$I97,F_Inputs!$BC$2:$BC$162,0),MATCH(F_Inputs_Formatted!V$4&amp;"cb",F_Inputs!$A$3:$BC$3,0)),"-")</f>
        <v>35560</v>
      </c>
      <c r="W97" s="57">
        <f>IFERROR(INDEX(F_Inputs!$A$2:$BC$162,MATCH(F_Inputs_Formatted!$I97,F_Inputs!$BC$2:$BC$162,0),MATCH(F_Inputs_Formatted!W$4&amp;"cb",F_Inputs!$A$3:$BC$3,0)),"-")</f>
        <v>36565</v>
      </c>
      <c r="X97" s="57">
        <f>IFERROR(INDEX(F_Inputs!$A$2:$BC$162,MATCH(F_Inputs_Formatted!$I97,F_Inputs!$BC$2:$BC$162,0),MATCH(F_Inputs_Formatted!X$4&amp;"cb",F_Inputs!$A$3:$BC$3,0)),"-")</f>
        <v>36565</v>
      </c>
      <c r="Y97" s="57">
        <f>IFERROR(INDEX(F_Inputs!$A$2:$BC$162,MATCH(F_Inputs_Formatted!$I97,F_Inputs!$BC$2:$BC$162,0),MATCH(F_Inputs_Formatted!Y$4&amp;"cb",F_Inputs!$A$3:$BC$3,0)),"-")</f>
        <v>36565</v>
      </c>
      <c r="Z97" s="57">
        <f>IFERROR(INDEX(F_Inputs!$A$2:$BC$162,MATCH(F_Inputs_Formatted!$I97,F_Inputs!$BC$2:$BC$162,0),MATCH(F_Inputs_Formatted!Z$4&amp;"cb",F_Inputs!$A$3:$BC$3,0)),"-")</f>
        <v>36565</v>
      </c>
      <c r="AA97" s="57">
        <f>IFERROR(INDEX(F_Inputs!$A$2:$BC$162,MATCH(F_Inputs_Formatted!$I97,F_Inputs!$BC$2:$BC$162,0),MATCH(F_Inputs_Formatted!AA$4&amp;"cb",F_Inputs!$A$3:$BC$3,0)),"-")</f>
        <v>36565</v>
      </c>
      <c r="AB97" s="57">
        <f>IFERROR(INDEX(F_Inputs!$A$2:$BC$162,MATCH(F_Inputs_Formatted!$I97,F_Inputs!$BC$2:$BC$162,0),MATCH(F_Inputs_Formatted!AB$4&amp;"cb",F_Inputs!$A$3:$BC$3,0)),"-")</f>
        <v>36565</v>
      </c>
      <c r="AC97" s="57">
        <f>IFERROR(INDEX(F_Inputs!$A$2:$BC$162,MATCH(F_Inputs_Formatted!$I97,F_Inputs!$BC$2:$BC$162,0),MATCH(F_Inputs_Formatted!AC$4,F_Inputs!$A$2:$BC$2,0)),"-")</f>
        <v>36565</v>
      </c>
      <c r="AD97" s="57">
        <f>IFERROR(INDEX(F_Inputs!$A$2:$BC$162,MATCH(F_Inputs_Formatted!$I97,F_Inputs!$BC$2:$BC$162,0),MATCH(F_Inputs_Formatted!AD$4,F_Inputs!$A$2:$BC$2,0)),"-")</f>
        <v>36565</v>
      </c>
      <c r="AE97" s="57">
        <f>IFERROR(INDEX(F_Inputs!$A$2:$BC$162,MATCH(F_Inputs_Formatted!$I97,F_Inputs!$BC$2:$BC$162,0),MATCH(F_Inputs_Formatted!AE$4,F_Inputs!$A$2:$BC$2,0)),"-")</f>
        <v>36565</v>
      </c>
      <c r="AF97" s="57">
        <f>IFERROR(INDEX(F_Inputs!$A$2:$BC$162,MATCH(F_Inputs_Formatted!$I97,F_Inputs!$BC$2:$BC$162,0),MATCH(F_Inputs_Formatted!AF$4,F_Inputs!$A$2:$BC$2,0)),"-")</f>
        <v>36565</v>
      </c>
      <c r="AG97" s="57">
        <f>IFERROR(INDEX(F_Inputs!$A$2:$BC$162,MATCH(F_Inputs_Formatted!$I97,F_Inputs!$BC$2:$BC$162,0),MATCH(F_Inputs_Formatted!AG$4,F_Inputs!$A$2:$BC$2,0)),"-")</f>
        <v>36565</v>
      </c>
      <c r="AH97" s="57">
        <f>IFERROR(INDEX(F_Inputs!$A$2:$BC$162,MATCH(F_Inputs_Formatted!$I97,F_Inputs!$BC$2:$BC$162,0),MATCH(F_Inputs_Formatted!AH$4,F_Inputs!$A$2:$BC$2,0)),"-")</f>
        <v>36565</v>
      </c>
      <c r="AI97" s="57" t="str">
        <f>IFERROR(INDEX(F_Inputs!$A$2:$BC$162,MATCH(F_Inputs_Formatted!$I97,F_Inputs!$BC$2:$BC$162,0),MATCH(F_Inputs_Formatted!AI$4,F_Inputs!$A$2:$BC$2,0)),"-")</f>
        <v/>
      </c>
      <c r="AJ97" s="57" t="str">
        <f>IFERROR(INDEX(F_Inputs!$A$2:$BC$162,MATCH(F_Inputs_Formatted!$I97,F_Inputs!$BC$2:$BC$162,0),MATCH(F_Inputs_Formatted!AJ$4,F_Inputs!$A$2:$BC$2,0)),"-")</f>
        <v/>
      </c>
      <c r="AK97" s="57" t="str">
        <f>IFERROR(INDEX(F_Inputs!$A$2:$BC$162,MATCH(F_Inputs_Formatted!$I97,F_Inputs!$BC$2:$BC$162,0),MATCH(F_Inputs_Formatted!AK$4,F_Inputs!$A$2:$BC$2,0)),"-")</f>
        <v/>
      </c>
      <c r="AL97" s="57" t="str">
        <f>IFERROR(INDEX(F_Inputs!$A$2:$BC$162,MATCH(F_Inputs_Formatted!$I97,F_Inputs!$BC$2:$BC$162,0),MATCH(F_Inputs_Formatted!AL$4,F_Inputs!$A$2:$BC$2,0)),"-")</f>
        <v/>
      </c>
      <c r="AM97" s="57" t="str">
        <f>IFERROR(INDEX(F_Inputs!$A$2:$BC$162,MATCH(F_Inputs_Formatted!$I97,F_Inputs!$BC$2:$BC$162,0),MATCH(F_Inputs_Formatted!AM$4,F_Inputs!$A$2:$BC$2,0)),"-")</f>
        <v/>
      </c>
    </row>
    <row r="98" spans="2:39" s="5" customFormat="1" ht="15">
      <c r="B98" s="19" t="s">
        <v>119</v>
      </c>
      <c r="C98" s="19" t="str">
        <f>_xlfn.XLOOKUP($B98,FD_Lists!$B$4:$B$25,FD_Lists!C$4:C$25)</f>
        <v>Wessex Water</v>
      </c>
      <c r="D98" s="19" t="str">
        <f>_xlfn.XLOOKUP($B98,FD_Lists!$B$4:$B$25,FD_Lists!D$4:D$25)</f>
        <v>England</v>
      </c>
      <c r="E98" s="19" t="str">
        <f>_xlfn.XLOOKUP($B98,FD_Lists!$B$4:$B$25,FD_Lists!E$4:E$25)</f>
        <v>Company</v>
      </c>
      <c r="F98" s="19" t="str">
        <f>_xlfn.XLOOKUP($B98,FD_Lists!$B$4:$B$25,FD_Lists!F$4:F$25)</f>
        <v>WaSC</v>
      </c>
      <c r="G98" s="56" t="s">
        <v>127</v>
      </c>
      <c r="H98" s="35" t="s">
        <v>104</v>
      </c>
      <c r="I98" s="55" t="str">
        <f t="shared" si="1"/>
        <v>WSXBN13528</v>
      </c>
      <c r="J98" s="55" t="s">
        <v>137</v>
      </c>
      <c r="K98" s="55" t="s">
        <v>138</v>
      </c>
      <c r="L98" s="55" t="s">
        <v>139</v>
      </c>
      <c r="M98" s="18" t="s">
        <v>154</v>
      </c>
      <c r="N98" s="18" t="s">
        <v>153</v>
      </c>
      <c r="O98" s="55">
        <v>0</v>
      </c>
      <c r="P98" s="57">
        <f>IFERROR(INDEX(F_Inputs!$A$2:$BC$162,MATCH(F_Inputs_Formatted!$I98,F_Inputs!$BC$2:$BC$162,0),MATCH(F_Inputs_Formatted!P$4&amp;"cb",F_Inputs!$A$3:$BC$3,0)),"-")</f>
        <v>16992</v>
      </c>
      <c r="Q98" s="57">
        <f>IFERROR(INDEX(F_Inputs!$A$2:$BC$162,MATCH(F_Inputs_Formatted!$I98,F_Inputs!$BC$2:$BC$162,0),MATCH(F_Inputs_Formatted!Q$4&amp;"cb",F_Inputs!$A$3:$BC$3,0)),"-")</f>
        <v>16992</v>
      </c>
      <c r="R98" s="57">
        <f>IFERROR(INDEX(F_Inputs!$A$2:$BC$162,MATCH(F_Inputs_Formatted!$I98,F_Inputs!$BC$2:$BC$162,0),MATCH(F_Inputs_Formatted!R$4&amp;"cb",F_Inputs!$A$3:$BC$3,0)),"-")</f>
        <v>16992</v>
      </c>
      <c r="S98" s="57">
        <f>IFERROR(INDEX(F_Inputs!$A$2:$BC$162,MATCH(F_Inputs_Formatted!$I98,F_Inputs!$BC$2:$BC$162,0),MATCH(F_Inputs_Formatted!S$4&amp;"cb",F_Inputs!$A$3:$BC$3,0)),"-")</f>
        <v>16992</v>
      </c>
      <c r="T98" s="57">
        <f>IFERROR(INDEX(F_Inputs!$A$2:$BC$162,MATCH(F_Inputs_Formatted!$I98,F_Inputs!$BC$2:$BC$162,0),MATCH(F_Inputs_Formatted!T$4&amp;"cb",F_Inputs!$A$3:$BC$3,0)),"-")</f>
        <v>16992</v>
      </c>
      <c r="U98" s="57">
        <f>IFERROR(INDEX(F_Inputs!$A$2:$BC$162,MATCH(F_Inputs_Formatted!$I98,F_Inputs!$BC$2:$BC$162,0),MATCH(F_Inputs_Formatted!U$4&amp;"cb",F_Inputs!$A$3:$BC$3,0)),"-")</f>
        <v>16992</v>
      </c>
      <c r="V98" s="57">
        <f>IFERROR(INDEX(F_Inputs!$A$2:$BC$162,MATCH(F_Inputs_Formatted!$I98,F_Inputs!$BC$2:$BC$162,0),MATCH(F_Inputs_Formatted!V$4&amp;"cb",F_Inputs!$A$3:$BC$3,0)),"-")</f>
        <v>16992</v>
      </c>
      <c r="W98" s="57">
        <f>IFERROR(INDEX(F_Inputs!$A$2:$BC$162,MATCH(F_Inputs_Formatted!$I98,F_Inputs!$BC$2:$BC$162,0),MATCH(F_Inputs_Formatted!W$4&amp;"cb",F_Inputs!$A$3:$BC$3,0)),"-")</f>
        <v>16992</v>
      </c>
      <c r="X98" s="57">
        <f>IFERROR(INDEX(F_Inputs!$A$2:$BC$162,MATCH(F_Inputs_Formatted!$I98,F_Inputs!$BC$2:$BC$162,0),MATCH(F_Inputs_Formatted!X$4&amp;"cb",F_Inputs!$A$3:$BC$3,0)),"-")</f>
        <v>16992</v>
      </c>
      <c r="Y98" s="57">
        <f>IFERROR(INDEX(F_Inputs!$A$2:$BC$162,MATCH(F_Inputs_Formatted!$I98,F_Inputs!$BC$2:$BC$162,0),MATCH(F_Inputs_Formatted!Y$4&amp;"cb",F_Inputs!$A$3:$BC$3,0)),"-")</f>
        <v>16992</v>
      </c>
      <c r="Z98" s="57">
        <f>IFERROR(INDEX(F_Inputs!$A$2:$BC$162,MATCH(F_Inputs_Formatted!$I98,F_Inputs!$BC$2:$BC$162,0),MATCH(F_Inputs_Formatted!Z$4&amp;"cb",F_Inputs!$A$3:$BC$3,0)),"-")</f>
        <v>16992</v>
      </c>
      <c r="AA98" s="57">
        <f>IFERROR(INDEX(F_Inputs!$A$2:$BC$162,MATCH(F_Inputs_Formatted!$I98,F_Inputs!$BC$2:$BC$162,0),MATCH(F_Inputs_Formatted!AA$4&amp;"cb",F_Inputs!$A$3:$BC$3,0)),"-")</f>
        <v>16992</v>
      </c>
      <c r="AB98" s="57">
        <f>IFERROR(INDEX(F_Inputs!$A$2:$BC$162,MATCH(F_Inputs_Formatted!$I98,F_Inputs!$BC$2:$BC$162,0),MATCH(F_Inputs_Formatted!AB$4&amp;"cb",F_Inputs!$A$3:$BC$3,0)),"-")</f>
        <v>16992</v>
      </c>
      <c r="AC98" s="57">
        <f>IFERROR(INDEX(F_Inputs!$A$2:$BC$162,MATCH(F_Inputs_Formatted!$I98,F_Inputs!$BC$2:$BC$162,0),MATCH(F_Inputs_Formatted!AC$4,F_Inputs!$A$2:$BC$2,0)),"-")</f>
        <v>16992</v>
      </c>
      <c r="AD98" s="57">
        <f>IFERROR(INDEX(F_Inputs!$A$2:$BC$162,MATCH(F_Inputs_Formatted!$I98,F_Inputs!$BC$2:$BC$162,0),MATCH(F_Inputs_Formatted!AD$4,F_Inputs!$A$2:$BC$2,0)),"-")</f>
        <v>16992</v>
      </c>
      <c r="AE98" s="57">
        <f>IFERROR(INDEX(F_Inputs!$A$2:$BC$162,MATCH(F_Inputs_Formatted!$I98,F_Inputs!$BC$2:$BC$162,0),MATCH(F_Inputs_Formatted!AE$4,F_Inputs!$A$2:$BC$2,0)),"-")</f>
        <v>16992</v>
      </c>
      <c r="AF98" s="57">
        <f>IFERROR(INDEX(F_Inputs!$A$2:$BC$162,MATCH(F_Inputs_Formatted!$I98,F_Inputs!$BC$2:$BC$162,0),MATCH(F_Inputs_Formatted!AF$4,F_Inputs!$A$2:$BC$2,0)),"-")</f>
        <v>16992</v>
      </c>
      <c r="AG98" s="57">
        <f>IFERROR(INDEX(F_Inputs!$A$2:$BC$162,MATCH(F_Inputs_Formatted!$I98,F_Inputs!$BC$2:$BC$162,0),MATCH(F_Inputs_Formatted!AG$4,F_Inputs!$A$2:$BC$2,0)),"-")</f>
        <v>16992</v>
      </c>
      <c r="AH98" s="57">
        <f>IFERROR(INDEX(F_Inputs!$A$2:$BC$162,MATCH(F_Inputs_Formatted!$I98,F_Inputs!$BC$2:$BC$162,0),MATCH(F_Inputs_Formatted!AH$4,F_Inputs!$A$2:$BC$2,0)),"-")</f>
        <v>16992</v>
      </c>
      <c r="AI98" s="57" t="str">
        <f>IFERROR(INDEX(F_Inputs!$A$2:$BC$162,MATCH(F_Inputs_Formatted!$I98,F_Inputs!$BC$2:$BC$162,0),MATCH(F_Inputs_Formatted!AI$4,F_Inputs!$A$2:$BC$2,0)),"-")</f>
        <v/>
      </c>
      <c r="AJ98" s="57" t="str">
        <f>IFERROR(INDEX(F_Inputs!$A$2:$BC$162,MATCH(F_Inputs_Formatted!$I98,F_Inputs!$BC$2:$BC$162,0),MATCH(F_Inputs_Formatted!AJ$4,F_Inputs!$A$2:$BC$2,0)),"-")</f>
        <v/>
      </c>
      <c r="AK98" s="57" t="str">
        <f>IFERROR(INDEX(F_Inputs!$A$2:$BC$162,MATCH(F_Inputs_Formatted!$I98,F_Inputs!$BC$2:$BC$162,0),MATCH(F_Inputs_Formatted!AK$4,F_Inputs!$A$2:$BC$2,0)),"-")</f>
        <v/>
      </c>
      <c r="AL98" s="57" t="str">
        <f>IFERROR(INDEX(F_Inputs!$A$2:$BC$162,MATCH(F_Inputs_Formatted!$I98,F_Inputs!$BC$2:$BC$162,0),MATCH(F_Inputs_Formatted!AL$4,F_Inputs!$A$2:$BC$2,0)),"-")</f>
        <v/>
      </c>
      <c r="AM98" s="57" t="str">
        <f>IFERROR(INDEX(F_Inputs!$A$2:$BC$162,MATCH(F_Inputs_Formatted!$I98,F_Inputs!$BC$2:$BC$162,0),MATCH(F_Inputs_Formatted!AM$4,F_Inputs!$A$2:$BC$2,0)),"-")</f>
        <v/>
      </c>
    </row>
    <row r="99" spans="2:39" s="5" customFormat="1" ht="15">
      <c r="B99" s="19" t="s">
        <v>120</v>
      </c>
      <c r="C99" s="19" t="str">
        <f>_xlfn.XLOOKUP($B99,FD_Lists!$B$4:$B$25,FD_Lists!C$4:C$25)</f>
        <v>Yorkshire Water</v>
      </c>
      <c r="D99" s="19" t="str">
        <f>_xlfn.XLOOKUP($B99,FD_Lists!$B$4:$B$25,FD_Lists!D$4:D$25)</f>
        <v>England</v>
      </c>
      <c r="E99" s="19" t="str">
        <f>_xlfn.XLOOKUP($B99,FD_Lists!$B$4:$B$25,FD_Lists!E$4:E$25)</f>
        <v>Company</v>
      </c>
      <c r="F99" s="19" t="str">
        <f>_xlfn.XLOOKUP($B99,FD_Lists!$B$4:$B$25,FD_Lists!F$4:F$25)</f>
        <v>WaSC</v>
      </c>
      <c r="G99" s="56" t="s">
        <v>127</v>
      </c>
      <c r="H99" s="35" t="s">
        <v>104</v>
      </c>
      <c r="I99" s="55" t="str">
        <f t="shared" si="1"/>
        <v>YKYBN13528</v>
      </c>
      <c r="J99" s="55" t="s">
        <v>137</v>
      </c>
      <c r="K99" s="55" t="s">
        <v>138</v>
      </c>
      <c r="L99" s="55" t="s">
        <v>139</v>
      </c>
      <c r="M99" s="18" t="s">
        <v>154</v>
      </c>
      <c r="N99" s="18" t="s">
        <v>153</v>
      </c>
      <c r="O99" s="55">
        <v>0</v>
      </c>
      <c r="P99" s="57">
        <f>IFERROR(INDEX(F_Inputs!$A$2:$BC$162,MATCH(F_Inputs_Formatted!$I99,F_Inputs!$BC$2:$BC$162,0),MATCH(F_Inputs_Formatted!P$4&amp;"cb",F_Inputs!$A$3:$BC$3,0)),"-")</f>
        <v>21560</v>
      </c>
      <c r="Q99" s="57">
        <f>IFERROR(INDEX(F_Inputs!$A$2:$BC$162,MATCH(F_Inputs_Formatted!$I99,F_Inputs!$BC$2:$BC$162,0),MATCH(F_Inputs_Formatted!Q$4&amp;"cb",F_Inputs!$A$3:$BC$3,0)),"-")</f>
        <v>21560</v>
      </c>
      <c r="R99" s="57">
        <f>IFERROR(INDEX(F_Inputs!$A$2:$BC$162,MATCH(F_Inputs_Formatted!$I99,F_Inputs!$BC$2:$BC$162,0),MATCH(F_Inputs_Formatted!R$4&amp;"cb",F_Inputs!$A$3:$BC$3,0)),"-")</f>
        <v>21560</v>
      </c>
      <c r="S99" s="57">
        <f>IFERROR(INDEX(F_Inputs!$A$2:$BC$162,MATCH(F_Inputs_Formatted!$I99,F_Inputs!$BC$2:$BC$162,0),MATCH(F_Inputs_Formatted!S$4&amp;"cb",F_Inputs!$A$3:$BC$3,0)),"-")</f>
        <v>21560</v>
      </c>
      <c r="T99" s="57">
        <f>IFERROR(INDEX(F_Inputs!$A$2:$BC$162,MATCH(F_Inputs_Formatted!$I99,F_Inputs!$BC$2:$BC$162,0),MATCH(F_Inputs_Formatted!T$4&amp;"cb",F_Inputs!$A$3:$BC$3,0)),"-")</f>
        <v>21560</v>
      </c>
      <c r="U99" s="57">
        <f>IFERROR(INDEX(F_Inputs!$A$2:$BC$162,MATCH(F_Inputs_Formatted!$I99,F_Inputs!$BC$2:$BC$162,0),MATCH(F_Inputs_Formatted!U$4&amp;"cb",F_Inputs!$A$3:$BC$3,0)),"-")</f>
        <v>21560</v>
      </c>
      <c r="V99" s="57">
        <f>IFERROR(INDEX(F_Inputs!$A$2:$BC$162,MATCH(F_Inputs_Formatted!$I99,F_Inputs!$BC$2:$BC$162,0),MATCH(F_Inputs_Formatted!V$4&amp;"cb",F_Inputs!$A$3:$BC$3,0)),"-")</f>
        <v>21560</v>
      </c>
      <c r="W99" s="57">
        <f>IFERROR(INDEX(F_Inputs!$A$2:$BC$162,MATCH(F_Inputs_Formatted!$I99,F_Inputs!$BC$2:$BC$162,0),MATCH(F_Inputs_Formatted!W$4&amp;"cb",F_Inputs!$A$3:$BC$3,0)),"-")</f>
        <v>21560</v>
      </c>
      <c r="X99" s="57">
        <f>IFERROR(INDEX(F_Inputs!$A$2:$BC$162,MATCH(F_Inputs_Formatted!$I99,F_Inputs!$BC$2:$BC$162,0),MATCH(F_Inputs_Formatted!X$4&amp;"cb",F_Inputs!$A$3:$BC$3,0)),"-")</f>
        <v>21560</v>
      </c>
      <c r="Y99" s="57">
        <f>IFERROR(INDEX(F_Inputs!$A$2:$BC$162,MATCH(F_Inputs_Formatted!$I99,F_Inputs!$BC$2:$BC$162,0),MATCH(F_Inputs_Formatted!Y$4&amp;"cb",F_Inputs!$A$3:$BC$3,0)),"-")</f>
        <v>21560</v>
      </c>
      <c r="Z99" s="57">
        <f>IFERROR(INDEX(F_Inputs!$A$2:$BC$162,MATCH(F_Inputs_Formatted!$I99,F_Inputs!$BC$2:$BC$162,0),MATCH(F_Inputs_Formatted!Z$4&amp;"cb",F_Inputs!$A$3:$BC$3,0)),"-")</f>
        <v>21560</v>
      </c>
      <c r="AA99" s="57">
        <f>IFERROR(INDEX(F_Inputs!$A$2:$BC$162,MATCH(F_Inputs_Formatted!$I99,F_Inputs!$BC$2:$BC$162,0),MATCH(F_Inputs_Formatted!AA$4&amp;"cb",F_Inputs!$A$3:$BC$3,0)),"-")</f>
        <v>21560</v>
      </c>
      <c r="AB99" s="57">
        <f>IFERROR(INDEX(F_Inputs!$A$2:$BC$162,MATCH(F_Inputs_Formatted!$I99,F_Inputs!$BC$2:$BC$162,0),MATCH(F_Inputs_Formatted!AB$4&amp;"cb",F_Inputs!$A$3:$BC$3,0)),"-")</f>
        <v>21560</v>
      </c>
      <c r="AC99" s="57">
        <f>IFERROR(INDEX(F_Inputs!$A$2:$BC$162,MATCH(F_Inputs_Formatted!$I99,F_Inputs!$BC$2:$BC$162,0),MATCH(F_Inputs_Formatted!AC$4,F_Inputs!$A$2:$BC$2,0)),"-")</f>
        <v>21560</v>
      </c>
      <c r="AD99" s="57">
        <f>IFERROR(INDEX(F_Inputs!$A$2:$BC$162,MATCH(F_Inputs_Formatted!$I99,F_Inputs!$BC$2:$BC$162,0),MATCH(F_Inputs_Formatted!AD$4,F_Inputs!$A$2:$BC$2,0)),"-")</f>
        <v>21560</v>
      </c>
      <c r="AE99" s="57">
        <f>IFERROR(INDEX(F_Inputs!$A$2:$BC$162,MATCH(F_Inputs_Formatted!$I99,F_Inputs!$BC$2:$BC$162,0),MATCH(F_Inputs_Formatted!AE$4,F_Inputs!$A$2:$BC$2,0)),"-")</f>
        <v>21560</v>
      </c>
      <c r="AF99" s="57">
        <f>IFERROR(INDEX(F_Inputs!$A$2:$BC$162,MATCH(F_Inputs_Formatted!$I99,F_Inputs!$BC$2:$BC$162,0),MATCH(F_Inputs_Formatted!AF$4,F_Inputs!$A$2:$BC$2,0)),"-")</f>
        <v>21560</v>
      </c>
      <c r="AG99" s="57">
        <f>IFERROR(INDEX(F_Inputs!$A$2:$BC$162,MATCH(F_Inputs_Formatted!$I99,F_Inputs!$BC$2:$BC$162,0),MATCH(F_Inputs_Formatted!AG$4,F_Inputs!$A$2:$BC$2,0)),"-")</f>
        <v>21560</v>
      </c>
      <c r="AH99" s="57">
        <f>IFERROR(INDEX(F_Inputs!$A$2:$BC$162,MATCH(F_Inputs_Formatted!$I99,F_Inputs!$BC$2:$BC$162,0),MATCH(F_Inputs_Formatted!AH$4,F_Inputs!$A$2:$BC$2,0)),"-")</f>
        <v>21560</v>
      </c>
      <c r="AI99" s="57" t="str">
        <f>IFERROR(INDEX(F_Inputs!$A$2:$BC$162,MATCH(F_Inputs_Formatted!$I99,F_Inputs!$BC$2:$BC$162,0),MATCH(F_Inputs_Formatted!AI$4,F_Inputs!$A$2:$BC$2,0)),"-")</f>
        <v/>
      </c>
      <c r="AJ99" s="57" t="str">
        <f>IFERROR(INDEX(F_Inputs!$A$2:$BC$162,MATCH(F_Inputs_Formatted!$I99,F_Inputs!$BC$2:$BC$162,0),MATCH(F_Inputs_Formatted!AJ$4,F_Inputs!$A$2:$BC$2,0)),"-")</f>
        <v/>
      </c>
      <c r="AK99" s="57" t="str">
        <f>IFERROR(INDEX(F_Inputs!$A$2:$BC$162,MATCH(F_Inputs_Formatted!$I99,F_Inputs!$BC$2:$BC$162,0),MATCH(F_Inputs_Formatted!AK$4,F_Inputs!$A$2:$BC$2,0)),"-")</f>
        <v/>
      </c>
      <c r="AL99" s="57" t="str">
        <f>IFERROR(INDEX(F_Inputs!$A$2:$BC$162,MATCH(F_Inputs_Formatted!$I99,F_Inputs!$BC$2:$BC$162,0),MATCH(F_Inputs_Formatted!AL$4,F_Inputs!$A$2:$BC$2,0)),"-")</f>
        <v/>
      </c>
      <c r="AM99" s="57" t="str">
        <f>IFERROR(INDEX(F_Inputs!$A$2:$BC$162,MATCH(F_Inputs_Formatted!$I99,F_Inputs!$BC$2:$BC$162,0),MATCH(F_Inputs_Formatted!AM$4,F_Inputs!$A$2:$BC$2,0)),"-")</f>
        <v/>
      </c>
    </row>
    <row r="100" spans="2:39" s="5" customFormat="1" ht="15">
      <c r="B100" s="19" t="s">
        <v>142</v>
      </c>
      <c r="C100" s="19" t="str">
        <f>_xlfn.XLOOKUP($B100,FD_Lists!$B$4:$B$25,FD_Lists!C$4:C$25)</f>
        <v>Affinity Water</v>
      </c>
      <c r="D100" s="19" t="str">
        <f>_xlfn.XLOOKUP($B100,FD_Lists!$B$4:$B$25,FD_Lists!D$4:D$25)</f>
        <v>England</v>
      </c>
      <c r="E100" s="19" t="str">
        <f>_xlfn.XLOOKUP($B100,FD_Lists!$B$4:$B$25,FD_Lists!E$4:E$25)</f>
        <v>Company</v>
      </c>
      <c r="F100" s="19" t="str">
        <f>_xlfn.XLOOKUP($B100,FD_Lists!$B$4:$B$25,FD_Lists!F$4:F$25)</f>
        <v>WoC</v>
      </c>
      <c r="G100" s="56" t="s">
        <v>127</v>
      </c>
      <c r="H100" s="35" t="s">
        <v>104</v>
      </c>
      <c r="I100" s="55" t="str">
        <f t="shared" ref="I100:I139" si="2">B100&amp;H100</f>
        <v>AFWBN13528</v>
      </c>
      <c r="J100" s="55" t="s">
        <v>137</v>
      </c>
      <c r="K100" s="55" t="s">
        <v>138</v>
      </c>
      <c r="L100" s="55" t="s">
        <v>139</v>
      </c>
      <c r="M100" s="18" t="s">
        <v>154</v>
      </c>
      <c r="N100" s="18" t="s">
        <v>153</v>
      </c>
      <c r="O100" s="55">
        <v>0</v>
      </c>
      <c r="P100" s="57" t="str">
        <f>IFERROR(INDEX(F_Inputs!$A$2:$BC$162,MATCH(F_Inputs_Formatted!$I100,F_Inputs!$BC$2:$BC$162,0),MATCH(F_Inputs_Formatted!P$4&amp;"cb",F_Inputs!$A$3:$BC$3,0)),"-")</f>
        <v>-</v>
      </c>
      <c r="Q100" s="57" t="str">
        <f>IFERROR(INDEX(F_Inputs!$A$2:$BC$162,MATCH(F_Inputs_Formatted!$I100,F_Inputs!$BC$2:$BC$162,0),MATCH(F_Inputs_Formatted!Q$4&amp;"cb",F_Inputs!$A$3:$BC$3,0)),"-")</f>
        <v>-</v>
      </c>
      <c r="R100" s="57" t="str">
        <f>IFERROR(INDEX(F_Inputs!$A$2:$BC$162,MATCH(F_Inputs_Formatted!$I100,F_Inputs!$BC$2:$BC$162,0),MATCH(F_Inputs_Formatted!R$4&amp;"cb",F_Inputs!$A$3:$BC$3,0)),"-")</f>
        <v>-</v>
      </c>
      <c r="S100" s="57" t="str">
        <f>IFERROR(INDEX(F_Inputs!$A$2:$BC$162,MATCH(F_Inputs_Formatted!$I100,F_Inputs!$BC$2:$BC$162,0),MATCH(F_Inputs_Formatted!S$4&amp;"cb",F_Inputs!$A$3:$BC$3,0)),"-")</f>
        <v>-</v>
      </c>
      <c r="T100" s="57" t="str">
        <f>IFERROR(INDEX(F_Inputs!$A$2:$BC$162,MATCH(F_Inputs_Formatted!$I100,F_Inputs!$BC$2:$BC$162,0),MATCH(F_Inputs_Formatted!T$4&amp;"cb",F_Inputs!$A$3:$BC$3,0)),"-")</f>
        <v>-</v>
      </c>
      <c r="U100" s="57" t="str">
        <f>IFERROR(INDEX(F_Inputs!$A$2:$BC$162,MATCH(F_Inputs_Formatted!$I100,F_Inputs!$BC$2:$BC$162,0),MATCH(F_Inputs_Formatted!U$4&amp;"cb",F_Inputs!$A$3:$BC$3,0)),"-")</f>
        <v>-</v>
      </c>
      <c r="V100" s="57" t="str">
        <f>IFERROR(INDEX(F_Inputs!$A$2:$BC$162,MATCH(F_Inputs_Formatted!$I100,F_Inputs!$BC$2:$BC$162,0),MATCH(F_Inputs_Formatted!V$4&amp;"cb",F_Inputs!$A$3:$BC$3,0)),"-")</f>
        <v>-</v>
      </c>
      <c r="W100" s="57" t="str">
        <f>IFERROR(INDEX(F_Inputs!$A$2:$BC$162,MATCH(F_Inputs_Formatted!$I100,F_Inputs!$BC$2:$BC$162,0),MATCH(F_Inputs_Formatted!W$4&amp;"cb",F_Inputs!$A$3:$BC$3,0)),"-")</f>
        <v>-</v>
      </c>
      <c r="X100" s="57" t="str">
        <f>IFERROR(INDEX(F_Inputs!$A$2:$BC$162,MATCH(F_Inputs_Formatted!$I100,F_Inputs!$BC$2:$BC$162,0),MATCH(F_Inputs_Formatted!X$4&amp;"cb",F_Inputs!$A$3:$BC$3,0)),"-")</f>
        <v>-</v>
      </c>
      <c r="Y100" s="57" t="str">
        <f>IFERROR(INDEX(F_Inputs!$A$2:$BC$162,MATCH(F_Inputs_Formatted!$I100,F_Inputs!$BC$2:$BC$162,0),MATCH(F_Inputs_Formatted!Y$4&amp;"cb",F_Inputs!$A$3:$BC$3,0)),"-")</f>
        <v>-</v>
      </c>
      <c r="Z100" s="57" t="str">
        <f>IFERROR(INDEX(F_Inputs!$A$2:$BC$162,MATCH(F_Inputs_Formatted!$I100,F_Inputs!$BC$2:$BC$162,0),MATCH(F_Inputs_Formatted!Z$4&amp;"cb",F_Inputs!$A$3:$BC$3,0)),"-")</f>
        <v>-</v>
      </c>
      <c r="AA100" s="57" t="str">
        <f>IFERROR(INDEX(F_Inputs!$A$2:$BC$162,MATCH(F_Inputs_Formatted!$I100,F_Inputs!$BC$2:$BC$162,0),MATCH(F_Inputs_Formatted!AA$4&amp;"cb",F_Inputs!$A$3:$BC$3,0)),"-")</f>
        <v>-</v>
      </c>
      <c r="AB100" s="57" t="str">
        <f>IFERROR(INDEX(F_Inputs!$A$2:$BC$162,MATCH(F_Inputs_Formatted!$I100,F_Inputs!$BC$2:$BC$162,0),MATCH(F_Inputs_Formatted!AB$4&amp;"cb",F_Inputs!$A$3:$BC$3,0)),"-")</f>
        <v>-</v>
      </c>
      <c r="AC100" s="57" t="str">
        <f>IFERROR(INDEX(F_Inputs!$A$2:$BC$162,MATCH(F_Inputs_Formatted!$I100,F_Inputs!$BC$2:$BC$162,0),MATCH(F_Inputs_Formatted!AC$4,F_Inputs!$A$2:$BC$2,0)),"-")</f>
        <v>-</v>
      </c>
      <c r="AD100" s="57" t="str">
        <f>IFERROR(INDEX(F_Inputs!$A$2:$BC$162,MATCH(F_Inputs_Formatted!$I100,F_Inputs!$BC$2:$BC$162,0),MATCH(F_Inputs_Formatted!AD$4,F_Inputs!$A$2:$BC$2,0)),"-")</f>
        <v>-</v>
      </c>
      <c r="AE100" s="57" t="str">
        <f>IFERROR(INDEX(F_Inputs!$A$2:$BC$162,MATCH(F_Inputs_Formatted!$I100,F_Inputs!$BC$2:$BC$162,0),MATCH(F_Inputs_Formatted!AE$4,F_Inputs!$A$2:$BC$2,0)),"-")</f>
        <v>-</v>
      </c>
      <c r="AF100" s="57" t="str">
        <f>IFERROR(INDEX(F_Inputs!$A$2:$BC$162,MATCH(F_Inputs_Formatted!$I100,F_Inputs!$BC$2:$BC$162,0),MATCH(F_Inputs_Formatted!AF$4,F_Inputs!$A$2:$BC$2,0)),"-")</f>
        <v>-</v>
      </c>
      <c r="AG100" s="57" t="str">
        <f>IFERROR(INDEX(F_Inputs!$A$2:$BC$162,MATCH(F_Inputs_Formatted!$I100,F_Inputs!$BC$2:$BC$162,0),MATCH(F_Inputs_Formatted!AG$4,F_Inputs!$A$2:$BC$2,0)),"-")</f>
        <v>-</v>
      </c>
      <c r="AH100" s="57" t="str">
        <f>IFERROR(INDEX(F_Inputs!$A$2:$BC$162,MATCH(F_Inputs_Formatted!$I100,F_Inputs!$BC$2:$BC$162,0),MATCH(F_Inputs_Formatted!AH$4,F_Inputs!$A$2:$BC$2,0)),"-")</f>
        <v>-</v>
      </c>
      <c r="AI100" s="57" t="str">
        <f>IFERROR(INDEX(F_Inputs!$A$2:$BC$162,MATCH(F_Inputs_Formatted!$I100,F_Inputs!$BC$2:$BC$162,0),MATCH(F_Inputs_Formatted!AI$4,F_Inputs!$A$2:$BC$2,0)),"-")</f>
        <v>-</v>
      </c>
      <c r="AJ100" s="57" t="str">
        <f>IFERROR(INDEX(F_Inputs!$A$2:$BC$162,MATCH(F_Inputs_Formatted!$I100,F_Inputs!$BC$2:$BC$162,0),MATCH(F_Inputs_Formatted!AJ$4,F_Inputs!$A$2:$BC$2,0)),"-")</f>
        <v>-</v>
      </c>
      <c r="AK100" s="57" t="str">
        <f>IFERROR(INDEX(F_Inputs!$A$2:$BC$162,MATCH(F_Inputs_Formatted!$I100,F_Inputs!$BC$2:$BC$162,0),MATCH(F_Inputs_Formatted!AK$4,F_Inputs!$A$2:$BC$2,0)),"-")</f>
        <v>-</v>
      </c>
      <c r="AL100" s="57" t="str">
        <f>IFERROR(INDEX(F_Inputs!$A$2:$BC$162,MATCH(F_Inputs_Formatted!$I100,F_Inputs!$BC$2:$BC$162,0),MATCH(F_Inputs_Formatted!AL$4,F_Inputs!$A$2:$BC$2,0)),"-")</f>
        <v>-</v>
      </c>
      <c r="AM100" s="57" t="str">
        <f>IFERROR(INDEX(F_Inputs!$A$2:$BC$162,MATCH(F_Inputs_Formatted!$I100,F_Inputs!$BC$2:$BC$162,0),MATCH(F_Inputs_Formatted!AM$4,F_Inputs!$A$2:$BC$2,0)),"-")</f>
        <v>-</v>
      </c>
    </row>
    <row r="101" spans="2:39" s="5" customFormat="1" ht="15">
      <c r="B101" s="19" t="s">
        <v>143</v>
      </c>
      <c r="C101" s="19" t="str">
        <f>_xlfn.XLOOKUP($B101,FD_Lists!$B$4:$B$25,FD_Lists!C$4:C$25)</f>
        <v>Portsmouth Water</v>
      </c>
      <c r="D101" s="19" t="str">
        <f>_xlfn.XLOOKUP($B101,FD_Lists!$B$4:$B$25,FD_Lists!D$4:D$25)</f>
        <v>England</v>
      </c>
      <c r="E101" s="19" t="str">
        <f>_xlfn.XLOOKUP($B101,FD_Lists!$B$4:$B$25,FD_Lists!E$4:E$25)</f>
        <v>Company</v>
      </c>
      <c r="F101" s="19" t="str">
        <f>_xlfn.XLOOKUP($B101,FD_Lists!$B$4:$B$25,FD_Lists!F$4:F$25)</f>
        <v>WoC</v>
      </c>
      <c r="G101" s="56" t="s">
        <v>127</v>
      </c>
      <c r="H101" s="35" t="s">
        <v>104</v>
      </c>
      <c r="I101" s="55" t="str">
        <f t="shared" si="2"/>
        <v>PRTBN13528</v>
      </c>
      <c r="J101" s="55" t="s">
        <v>137</v>
      </c>
      <c r="K101" s="55" t="s">
        <v>138</v>
      </c>
      <c r="L101" s="55" t="s">
        <v>139</v>
      </c>
      <c r="M101" s="18" t="s">
        <v>154</v>
      </c>
      <c r="N101" s="18" t="s">
        <v>153</v>
      </c>
      <c r="O101" s="55">
        <v>0</v>
      </c>
      <c r="P101" s="57" t="str">
        <f>IFERROR(INDEX(F_Inputs!$A$2:$BC$162,MATCH(F_Inputs_Formatted!$I101,F_Inputs!$BC$2:$BC$162,0),MATCH(F_Inputs_Formatted!P$4&amp;"cb",F_Inputs!$A$3:$BC$3,0)),"-")</f>
        <v>-</v>
      </c>
      <c r="Q101" s="57" t="str">
        <f>IFERROR(INDEX(F_Inputs!$A$2:$BC$162,MATCH(F_Inputs_Formatted!$I101,F_Inputs!$BC$2:$BC$162,0),MATCH(F_Inputs_Formatted!Q$4&amp;"cb",F_Inputs!$A$3:$BC$3,0)),"-")</f>
        <v>-</v>
      </c>
      <c r="R101" s="57" t="str">
        <f>IFERROR(INDEX(F_Inputs!$A$2:$BC$162,MATCH(F_Inputs_Formatted!$I101,F_Inputs!$BC$2:$BC$162,0),MATCH(F_Inputs_Formatted!R$4&amp;"cb",F_Inputs!$A$3:$BC$3,0)),"-")</f>
        <v>-</v>
      </c>
      <c r="S101" s="57" t="str">
        <f>IFERROR(INDEX(F_Inputs!$A$2:$BC$162,MATCH(F_Inputs_Formatted!$I101,F_Inputs!$BC$2:$BC$162,0),MATCH(F_Inputs_Formatted!S$4&amp;"cb",F_Inputs!$A$3:$BC$3,0)),"-")</f>
        <v>-</v>
      </c>
      <c r="T101" s="57" t="str">
        <f>IFERROR(INDEX(F_Inputs!$A$2:$BC$162,MATCH(F_Inputs_Formatted!$I101,F_Inputs!$BC$2:$BC$162,0),MATCH(F_Inputs_Formatted!T$4&amp;"cb",F_Inputs!$A$3:$BC$3,0)),"-")</f>
        <v>-</v>
      </c>
      <c r="U101" s="57" t="str">
        <f>IFERROR(INDEX(F_Inputs!$A$2:$BC$162,MATCH(F_Inputs_Formatted!$I101,F_Inputs!$BC$2:$BC$162,0),MATCH(F_Inputs_Formatted!U$4&amp;"cb",F_Inputs!$A$3:$BC$3,0)),"-")</f>
        <v>-</v>
      </c>
      <c r="V101" s="57" t="str">
        <f>IFERROR(INDEX(F_Inputs!$A$2:$BC$162,MATCH(F_Inputs_Formatted!$I101,F_Inputs!$BC$2:$BC$162,0),MATCH(F_Inputs_Formatted!V$4&amp;"cb",F_Inputs!$A$3:$BC$3,0)),"-")</f>
        <v>-</v>
      </c>
      <c r="W101" s="57" t="str">
        <f>IFERROR(INDEX(F_Inputs!$A$2:$BC$162,MATCH(F_Inputs_Formatted!$I101,F_Inputs!$BC$2:$BC$162,0),MATCH(F_Inputs_Formatted!W$4&amp;"cb",F_Inputs!$A$3:$BC$3,0)),"-")</f>
        <v>-</v>
      </c>
      <c r="X101" s="57" t="str">
        <f>IFERROR(INDEX(F_Inputs!$A$2:$BC$162,MATCH(F_Inputs_Formatted!$I101,F_Inputs!$BC$2:$BC$162,0),MATCH(F_Inputs_Formatted!X$4&amp;"cb",F_Inputs!$A$3:$BC$3,0)),"-")</f>
        <v>-</v>
      </c>
      <c r="Y101" s="57" t="str">
        <f>IFERROR(INDEX(F_Inputs!$A$2:$BC$162,MATCH(F_Inputs_Formatted!$I101,F_Inputs!$BC$2:$BC$162,0),MATCH(F_Inputs_Formatted!Y$4&amp;"cb",F_Inputs!$A$3:$BC$3,0)),"-")</f>
        <v>-</v>
      </c>
      <c r="Z101" s="57" t="str">
        <f>IFERROR(INDEX(F_Inputs!$A$2:$BC$162,MATCH(F_Inputs_Formatted!$I101,F_Inputs!$BC$2:$BC$162,0),MATCH(F_Inputs_Formatted!Z$4&amp;"cb",F_Inputs!$A$3:$BC$3,0)),"-")</f>
        <v>-</v>
      </c>
      <c r="AA101" s="57" t="str">
        <f>IFERROR(INDEX(F_Inputs!$A$2:$BC$162,MATCH(F_Inputs_Formatted!$I101,F_Inputs!$BC$2:$BC$162,0),MATCH(F_Inputs_Formatted!AA$4&amp;"cb",F_Inputs!$A$3:$BC$3,0)),"-")</f>
        <v>-</v>
      </c>
      <c r="AB101" s="57" t="str">
        <f>IFERROR(INDEX(F_Inputs!$A$2:$BC$162,MATCH(F_Inputs_Formatted!$I101,F_Inputs!$BC$2:$BC$162,0),MATCH(F_Inputs_Formatted!AB$4&amp;"cb",F_Inputs!$A$3:$BC$3,0)),"-")</f>
        <v>-</v>
      </c>
      <c r="AC101" s="57" t="str">
        <f>IFERROR(INDEX(F_Inputs!$A$2:$BC$162,MATCH(F_Inputs_Formatted!$I101,F_Inputs!$BC$2:$BC$162,0),MATCH(F_Inputs_Formatted!AC$4,F_Inputs!$A$2:$BC$2,0)),"-")</f>
        <v>-</v>
      </c>
      <c r="AD101" s="57" t="str">
        <f>IFERROR(INDEX(F_Inputs!$A$2:$BC$162,MATCH(F_Inputs_Formatted!$I101,F_Inputs!$BC$2:$BC$162,0),MATCH(F_Inputs_Formatted!AD$4,F_Inputs!$A$2:$BC$2,0)),"-")</f>
        <v>-</v>
      </c>
      <c r="AE101" s="57" t="str">
        <f>IFERROR(INDEX(F_Inputs!$A$2:$BC$162,MATCH(F_Inputs_Formatted!$I101,F_Inputs!$BC$2:$BC$162,0),MATCH(F_Inputs_Formatted!AE$4,F_Inputs!$A$2:$BC$2,0)),"-")</f>
        <v>-</v>
      </c>
      <c r="AF101" s="57" t="str">
        <f>IFERROR(INDEX(F_Inputs!$A$2:$BC$162,MATCH(F_Inputs_Formatted!$I101,F_Inputs!$BC$2:$BC$162,0),MATCH(F_Inputs_Formatted!AF$4,F_Inputs!$A$2:$BC$2,0)),"-")</f>
        <v>-</v>
      </c>
      <c r="AG101" s="57" t="str">
        <f>IFERROR(INDEX(F_Inputs!$A$2:$BC$162,MATCH(F_Inputs_Formatted!$I101,F_Inputs!$BC$2:$BC$162,0),MATCH(F_Inputs_Formatted!AG$4,F_Inputs!$A$2:$BC$2,0)),"-")</f>
        <v>-</v>
      </c>
      <c r="AH101" s="57" t="str">
        <f>IFERROR(INDEX(F_Inputs!$A$2:$BC$162,MATCH(F_Inputs_Formatted!$I101,F_Inputs!$BC$2:$BC$162,0),MATCH(F_Inputs_Formatted!AH$4,F_Inputs!$A$2:$BC$2,0)),"-")</f>
        <v>-</v>
      </c>
      <c r="AI101" s="57" t="str">
        <f>IFERROR(INDEX(F_Inputs!$A$2:$BC$162,MATCH(F_Inputs_Formatted!$I101,F_Inputs!$BC$2:$BC$162,0),MATCH(F_Inputs_Formatted!AI$4,F_Inputs!$A$2:$BC$2,0)),"-")</f>
        <v>-</v>
      </c>
      <c r="AJ101" s="57" t="str">
        <f>IFERROR(INDEX(F_Inputs!$A$2:$BC$162,MATCH(F_Inputs_Formatted!$I101,F_Inputs!$BC$2:$BC$162,0),MATCH(F_Inputs_Formatted!AJ$4,F_Inputs!$A$2:$BC$2,0)),"-")</f>
        <v>-</v>
      </c>
      <c r="AK101" s="57" t="str">
        <f>IFERROR(INDEX(F_Inputs!$A$2:$BC$162,MATCH(F_Inputs_Formatted!$I101,F_Inputs!$BC$2:$BC$162,0),MATCH(F_Inputs_Formatted!AK$4,F_Inputs!$A$2:$BC$2,0)),"-")</f>
        <v>-</v>
      </c>
      <c r="AL101" s="57" t="str">
        <f>IFERROR(INDEX(F_Inputs!$A$2:$BC$162,MATCH(F_Inputs_Formatted!$I101,F_Inputs!$BC$2:$BC$162,0),MATCH(F_Inputs_Formatted!AL$4,F_Inputs!$A$2:$BC$2,0)),"-")</f>
        <v>-</v>
      </c>
      <c r="AM101" s="57" t="str">
        <f>IFERROR(INDEX(F_Inputs!$A$2:$BC$162,MATCH(F_Inputs_Formatted!$I101,F_Inputs!$BC$2:$BC$162,0),MATCH(F_Inputs_Formatted!AM$4,F_Inputs!$A$2:$BC$2,0)),"-")</f>
        <v>-</v>
      </c>
    </row>
    <row r="102" spans="2:39" s="5" customFormat="1" ht="15">
      <c r="B102" s="19" t="s">
        <v>144</v>
      </c>
      <c r="C102" s="19" t="str">
        <f>_xlfn.XLOOKUP($B102,FD_Lists!$B$4:$B$25,FD_Lists!C$4:C$25)</f>
        <v>South East Water</v>
      </c>
      <c r="D102" s="19" t="str">
        <f>_xlfn.XLOOKUP($B102,FD_Lists!$B$4:$B$25,FD_Lists!D$4:D$25)</f>
        <v>England</v>
      </c>
      <c r="E102" s="19" t="str">
        <f>_xlfn.XLOOKUP($B102,FD_Lists!$B$4:$B$25,FD_Lists!E$4:E$25)</f>
        <v>Company</v>
      </c>
      <c r="F102" s="19" t="str">
        <f>_xlfn.XLOOKUP($B102,FD_Lists!$B$4:$B$25,FD_Lists!F$4:F$25)</f>
        <v>WoC</v>
      </c>
      <c r="G102" s="56" t="s">
        <v>127</v>
      </c>
      <c r="H102" s="35" t="s">
        <v>104</v>
      </c>
      <c r="I102" s="55" t="str">
        <f t="shared" si="2"/>
        <v>SEWBN13528</v>
      </c>
      <c r="J102" s="55" t="s">
        <v>137</v>
      </c>
      <c r="K102" s="55" t="s">
        <v>138</v>
      </c>
      <c r="L102" s="55" t="s">
        <v>139</v>
      </c>
      <c r="M102" s="18" t="s">
        <v>154</v>
      </c>
      <c r="N102" s="18" t="s">
        <v>153</v>
      </c>
      <c r="O102" s="55">
        <v>0</v>
      </c>
      <c r="P102" s="57" t="str">
        <f>IFERROR(INDEX(F_Inputs!$A$2:$BC$162,MATCH(F_Inputs_Formatted!$I102,F_Inputs!$BC$2:$BC$162,0),MATCH(F_Inputs_Formatted!P$4&amp;"cb",F_Inputs!$A$3:$BC$3,0)),"-")</f>
        <v>-</v>
      </c>
      <c r="Q102" s="57" t="str">
        <f>IFERROR(INDEX(F_Inputs!$A$2:$BC$162,MATCH(F_Inputs_Formatted!$I102,F_Inputs!$BC$2:$BC$162,0),MATCH(F_Inputs_Formatted!Q$4&amp;"cb",F_Inputs!$A$3:$BC$3,0)),"-")</f>
        <v>-</v>
      </c>
      <c r="R102" s="57" t="str">
        <f>IFERROR(INDEX(F_Inputs!$A$2:$BC$162,MATCH(F_Inputs_Formatted!$I102,F_Inputs!$BC$2:$BC$162,0),MATCH(F_Inputs_Formatted!R$4&amp;"cb",F_Inputs!$A$3:$BC$3,0)),"-")</f>
        <v>-</v>
      </c>
      <c r="S102" s="57" t="str">
        <f>IFERROR(INDEX(F_Inputs!$A$2:$BC$162,MATCH(F_Inputs_Formatted!$I102,F_Inputs!$BC$2:$BC$162,0),MATCH(F_Inputs_Formatted!S$4&amp;"cb",F_Inputs!$A$3:$BC$3,0)),"-")</f>
        <v>-</v>
      </c>
      <c r="T102" s="57" t="str">
        <f>IFERROR(INDEX(F_Inputs!$A$2:$BC$162,MATCH(F_Inputs_Formatted!$I102,F_Inputs!$BC$2:$BC$162,0),MATCH(F_Inputs_Formatted!T$4&amp;"cb",F_Inputs!$A$3:$BC$3,0)),"-")</f>
        <v>-</v>
      </c>
      <c r="U102" s="57" t="str">
        <f>IFERROR(INDEX(F_Inputs!$A$2:$BC$162,MATCH(F_Inputs_Formatted!$I102,F_Inputs!$BC$2:$BC$162,0),MATCH(F_Inputs_Formatted!U$4&amp;"cb",F_Inputs!$A$3:$BC$3,0)),"-")</f>
        <v>-</v>
      </c>
      <c r="V102" s="57" t="str">
        <f>IFERROR(INDEX(F_Inputs!$A$2:$BC$162,MATCH(F_Inputs_Formatted!$I102,F_Inputs!$BC$2:$BC$162,0),MATCH(F_Inputs_Formatted!V$4&amp;"cb",F_Inputs!$A$3:$BC$3,0)),"-")</f>
        <v>-</v>
      </c>
      <c r="W102" s="57" t="str">
        <f>IFERROR(INDEX(F_Inputs!$A$2:$BC$162,MATCH(F_Inputs_Formatted!$I102,F_Inputs!$BC$2:$BC$162,0),MATCH(F_Inputs_Formatted!W$4&amp;"cb",F_Inputs!$A$3:$BC$3,0)),"-")</f>
        <v>-</v>
      </c>
      <c r="X102" s="57" t="str">
        <f>IFERROR(INDEX(F_Inputs!$A$2:$BC$162,MATCH(F_Inputs_Formatted!$I102,F_Inputs!$BC$2:$BC$162,0),MATCH(F_Inputs_Formatted!X$4&amp;"cb",F_Inputs!$A$3:$BC$3,0)),"-")</f>
        <v>-</v>
      </c>
      <c r="Y102" s="57" t="str">
        <f>IFERROR(INDEX(F_Inputs!$A$2:$BC$162,MATCH(F_Inputs_Formatted!$I102,F_Inputs!$BC$2:$BC$162,0),MATCH(F_Inputs_Formatted!Y$4&amp;"cb",F_Inputs!$A$3:$BC$3,0)),"-")</f>
        <v>-</v>
      </c>
      <c r="Z102" s="57" t="str">
        <f>IFERROR(INDEX(F_Inputs!$A$2:$BC$162,MATCH(F_Inputs_Formatted!$I102,F_Inputs!$BC$2:$BC$162,0),MATCH(F_Inputs_Formatted!Z$4&amp;"cb",F_Inputs!$A$3:$BC$3,0)),"-")</f>
        <v>-</v>
      </c>
      <c r="AA102" s="57" t="str">
        <f>IFERROR(INDEX(F_Inputs!$A$2:$BC$162,MATCH(F_Inputs_Formatted!$I102,F_Inputs!$BC$2:$BC$162,0),MATCH(F_Inputs_Formatted!AA$4&amp;"cb",F_Inputs!$A$3:$BC$3,0)),"-")</f>
        <v>-</v>
      </c>
      <c r="AB102" s="57" t="str">
        <f>IFERROR(INDEX(F_Inputs!$A$2:$BC$162,MATCH(F_Inputs_Formatted!$I102,F_Inputs!$BC$2:$BC$162,0),MATCH(F_Inputs_Formatted!AB$4&amp;"cb",F_Inputs!$A$3:$BC$3,0)),"-")</f>
        <v>-</v>
      </c>
      <c r="AC102" s="57" t="str">
        <f>IFERROR(INDEX(F_Inputs!$A$2:$BC$162,MATCH(F_Inputs_Formatted!$I102,F_Inputs!$BC$2:$BC$162,0),MATCH(F_Inputs_Formatted!AC$4,F_Inputs!$A$2:$BC$2,0)),"-")</f>
        <v>-</v>
      </c>
      <c r="AD102" s="57" t="str">
        <f>IFERROR(INDEX(F_Inputs!$A$2:$BC$162,MATCH(F_Inputs_Formatted!$I102,F_Inputs!$BC$2:$BC$162,0),MATCH(F_Inputs_Formatted!AD$4,F_Inputs!$A$2:$BC$2,0)),"-")</f>
        <v>-</v>
      </c>
      <c r="AE102" s="57" t="str">
        <f>IFERROR(INDEX(F_Inputs!$A$2:$BC$162,MATCH(F_Inputs_Formatted!$I102,F_Inputs!$BC$2:$BC$162,0),MATCH(F_Inputs_Formatted!AE$4,F_Inputs!$A$2:$BC$2,0)),"-")</f>
        <v>-</v>
      </c>
      <c r="AF102" s="57" t="str">
        <f>IFERROR(INDEX(F_Inputs!$A$2:$BC$162,MATCH(F_Inputs_Formatted!$I102,F_Inputs!$BC$2:$BC$162,0),MATCH(F_Inputs_Formatted!AF$4,F_Inputs!$A$2:$BC$2,0)),"-")</f>
        <v>-</v>
      </c>
      <c r="AG102" s="57" t="str">
        <f>IFERROR(INDEX(F_Inputs!$A$2:$BC$162,MATCH(F_Inputs_Formatted!$I102,F_Inputs!$BC$2:$BC$162,0),MATCH(F_Inputs_Formatted!AG$4,F_Inputs!$A$2:$BC$2,0)),"-")</f>
        <v>-</v>
      </c>
      <c r="AH102" s="57" t="str">
        <f>IFERROR(INDEX(F_Inputs!$A$2:$BC$162,MATCH(F_Inputs_Formatted!$I102,F_Inputs!$BC$2:$BC$162,0),MATCH(F_Inputs_Formatted!AH$4,F_Inputs!$A$2:$BC$2,0)),"-")</f>
        <v>-</v>
      </c>
      <c r="AI102" s="57" t="str">
        <f>IFERROR(INDEX(F_Inputs!$A$2:$BC$162,MATCH(F_Inputs_Formatted!$I102,F_Inputs!$BC$2:$BC$162,0),MATCH(F_Inputs_Formatted!AI$4,F_Inputs!$A$2:$BC$2,0)),"-")</f>
        <v>-</v>
      </c>
      <c r="AJ102" s="57" t="str">
        <f>IFERROR(INDEX(F_Inputs!$A$2:$BC$162,MATCH(F_Inputs_Formatted!$I102,F_Inputs!$BC$2:$BC$162,0),MATCH(F_Inputs_Formatted!AJ$4,F_Inputs!$A$2:$BC$2,0)),"-")</f>
        <v>-</v>
      </c>
      <c r="AK102" s="57" t="str">
        <f>IFERROR(INDEX(F_Inputs!$A$2:$BC$162,MATCH(F_Inputs_Formatted!$I102,F_Inputs!$BC$2:$BC$162,0),MATCH(F_Inputs_Formatted!AK$4,F_Inputs!$A$2:$BC$2,0)),"-")</f>
        <v>-</v>
      </c>
      <c r="AL102" s="57" t="str">
        <f>IFERROR(INDEX(F_Inputs!$A$2:$BC$162,MATCH(F_Inputs_Formatted!$I102,F_Inputs!$BC$2:$BC$162,0),MATCH(F_Inputs_Formatted!AL$4,F_Inputs!$A$2:$BC$2,0)),"-")</f>
        <v>-</v>
      </c>
      <c r="AM102" s="57" t="str">
        <f>IFERROR(INDEX(F_Inputs!$A$2:$BC$162,MATCH(F_Inputs_Formatted!$I102,F_Inputs!$BC$2:$BC$162,0),MATCH(F_Inputs_Formatted!AM$4,F_Inputs!$A$2:$BC$2,0)),"-")</f>
        <v>-</v>
      </c>
    </row>
    <row r="103" spans="2:39" s="5" customFormat="1" ht="15">
      <c r="B103" s="19" t="s">
        <v>145</v>
      </c>
      <c r="C103" s="19" t="str">
        <f>_xlfn.XLOOKUP($B103,FD_Lists!$B$4:$B$25,FD_Lists!C$4:C$25)</f>
        <v>South Staffordshire Water</v>
      </c>
      <c r="D103" s="19" t="str">
        <f>_xlfn.XLOOKUP($B103,FD_Lists!$B$4:$B$25,FD_Lists!D$4:D$25)</f>
        <v>England</v>
      </c>
      <c r="E103" s="19" t="str">
        <f>_xlfn.XLOOKUP($B103,FD_Lists!$B$4:$B$25,FD_Lists!E$4:E$25)</f>
        <v>Company</v>
      </c>
      <c r="F103" s="19" t="str">
        <f>_xlfn.XLOOKUP($B103,FD_Lists!$B$4:$B$25,FD_Lists!F$4:F$25)</f>
        <v>WoC</v>
      </c>
      <c r="G103" s="56" t="s">
        <v>127</v>
      </c>
      <c r="H103" s="35" t="s">
        <v>104</v>
      </c>
      <c r="I103" s="55" t="str">
        <f t="shared" si="2"/>
        <v>SSCBN13528</v>
      </c>
      <c r="J103" s="55" t="s">
        <v>137</v>
      </c>
      <c r="K103" s="55" t="s">
        <v>138</v>
      </c>
      <c r="L103" s="55" t="s">
        <v>139</v>
      </c>
      <c r="M103" s="18" t="s">
        <v>154</v>
      </c>
      <c r="N103" s="18" t="s">
        <v>153</v>
      </c>
      <c r="O103" s="55">
        <v>0</v>
      </c>
      <c r="P103" s="57" t="str">
        <f>IFERROR(INDEX(F_Inputs!$A$2:$BC$162,MATCH(F_Inputs_Formatted!$I103,F_Inputs!$BC$2:$BC$162,0),MATCH(F_Inputs_Formatted!P$4&amp;"cb",F_Inputs!$A$3:$BC$3,0)),"-")</f>
        <v>-</v>
      </c>
      <c r="Q103" s="57" t="str">
        <f>IFERROR(INDEX(F_Inputs!$A$2:$BC$162,MATCH(F_Inputs_Formatted!$I103,F_Inputs!$BC$2:$BC$162,0),MATCH(F_Inputs_Formatted!Q$4&amp;"cb",F_Inputs!$A$3:$BC$3,0)),"-")</f>
        <v>-</v>
      </c>
      <c r="R103" s="57" t="str">
        <f>IFERROR(INDEX(F_Inputs!$A$2:$BC$162,MATCH(F_Inputs_Formatted!$I103,F_Inputs!$BC$2:$BC$162,0),MATCH(F_Inputs_Formatted!R$4&amp;"cb",F_Inputs!$A$3:$BC$3,0)),"-")</f>
        <v>-</v>
      </c>
      <c r="S103" s="57" t="str">
        <f>IFERROR(INDEX(F_Inputs!$A$2:$BC$162,MATCH(F_Inputs_Formatted!$I103,F_Inputs!$BC$2:$BC$162,0),MATCH(F_Inputs_Formatted!S$4&amp;"cb",F_Inputs!$A$3:$BC$3,0)),"-")</f>
        <v>-</v>
      </c>
      <c r="T103" s="57" t="str">
        <f>IFERROR(INDEX(F_Inputs!$A$2:$BC$162,MATCH(F_Inputs_Formatted!$I103,F_Inputs!$BC$2:$BC$162,0),MATCH(F_Inputs_Formatted!T$4&amp;"cb",F_Inputs!$A$3:$BC$3,0)),"-")</f>
        <v>-</v>
      </c>
      <c r="U103" s="57" t="str">
        <f>IFERROR(INDEX(F_Inputs!$A$2:$BC$162,MATCH(F_Inputs_Formatted!$I103,F_Inputs!$BC$2:$BC$162,0),MATCH(F_Inputs_Formatted!U$4&amp;"cb",F_Inputs!$A$3:$BC$3,0)),"-")</f>
        <v>-</v>
      </c>
      <c r="V103" s="57" t="str">
        <f>IFERROR(INDEX(F_Inputs!$A$2:$BC$162,MATCH(F_Inputs_Formatted!$I103,F_Inputs!$BC$2:$BC$162,0),MATCH(F_Inputs_Formatted!V$4&amp;"cb",F_Inputs!$A$3:$BC$3,0)),"-")</f>
        <v>-</v>
      </c>
      <c r="W103" s="57" t="str">
        <f>IFERROR(INDEX(F_Inputs!$A$2:$BC$162,MATCH(F_Inputs_Formatted!$I103,F_Inputs!$BC$2:$BC$162,0),MATCH(F_Inputs_Formatted!W$4&amp;"cb",F_Inputs!$A$3:$BC$3,0)),"-")</f>
        <v>-</v>
      </c>
      <c r="X103" s="57" t="str">
        <f>IFERROR(INDEX(F_Inputs!$A$2:$BC$162,MATCH(F_Inputs_Formatted!$I103,F_Inputs!$BC$2:$BC$162,0),MATCH(F_Inputs_Formatted!X$4&amp;"cb",F_Inputs!$A$3:$BC$3,0)),"-")</f>
        <v>-</v>
      </c>
      <c r="Y103" s="57" t="str">
        <f>IFERROR(INDEX(F_Inputs!$A$2:$BC$162,MATCH(F_Inputs_Formatted!$I103,F_Inputs!$BC$2:$BC$162,0),MATCH(F_Inputs_Formatted!Y$4&amp;"cb",F_Inputs!$A$3:$BC$3,0)),"-")</f>
        <v>-</v>
      </c>
      <c r="Z103" s="57" t="str">
        <f>IFERROR(INDEX(F_Inputs!$A$2:$BC$162,MATCH(F_Inputs_Formatted!$I103,F_Inputs!$BC$2:$BC$162,0),MATCH(F_Inputs_Formatted!Z$4&amp;"cb",F_Inputs!$A$3:$BC$3,0)),"-")</f>
        <v>-</v>
      </c>
      <c r="AA103" s="57" t="str">
        <f>IFERROR(INDEX(F_Inputs!$A$2:$BC$162,MATCH(F_Inputs_Formatted!$I103,F_Inputs!$BC$2:$BC$162,0),MATCH(F_Inputs_Formatted!AA$4&amp;"cb",F_Inputs!$A$3:$BC$3,0)),"-")</f>
        <v>-</v>
      </c>
      <c r="AB103" s="57" t="str">
        <f>IFERROR(INDEX(F_Inputs!$A$2:$BC$162,MATCH(F_Inputs_Formatted!$I103,F_Inputs!$BC$2:$BC$162,0),MATCH(F_Inputs_Formatted!AB$4&amp;"cb",F_Inputs!$A$3:$BC$3,0)),"-")</f>
        <v>-</v>
      </c>
      <c r="AC103" s="57" t="str">
        <f>IFERROR(INDEX(F_Inputs!$A$2:$BC$162,MATCH(F_Inputs_Formatted!$I103,F_Inputs!$BC$2:$BC$162,0),MATCH(F_Inputs_Formatted!AC$4,F_Inputs!$A$2:$BC$2,0)),"-")</f>
        <v>-</v>
      </c>
      <c r="AD103" s="57" t="str">
        <f>IFERROR(INDEX(F_Inputs!$A$2:$BC$162,MATCH(F_Inputs_Formatted!$I103,F_Inputs!$BC$2:$BC$162,0),MATCH(F_Inputs_Formatted!AD$4,F_Inputs!$A$2:$BC$2,0)),"-")</f>
        <v>-</v>
      </c>
      <c r="AE103" s="57" t="str">
        <f>IFERROR(INDEX(F_Inputs!$A$2:$BC$162,MATCH(F_Inputs_Formatted!$I103,F_Inputs!$BC$2:$BC$162,0),MATCH(F_Inputs_Formatted!AE$4,F_Inputs!$A$2:$BC$2,0)),"-")</f>
        <v>-</v>
      </c>
      <c r="AF103" s="57" t="str">
        <f>IFERROR(INDEX(F_Inputs!$A$2:$BC$162,MATCH(F_Inputs_Formatted!$I103,F_Inputs!$BC$2:$BC$162,0),MATCH(F_Inputs_Formatted!AF$4,F_Inputs!$A$2:$BC$2,0)),"-")</f>
        <v>-</v>
      </c>
      <c r="AG103" s="57" t="str">
        <f>IFERROR(INDEX(F_Inputs!$A$2:$BC$162,MATCH(F_Inputs_Formatted!$I103,F_Inputs!$BC$2:$BC$162,0),MATCH(F_Inputs_Formatted!AG$4,F_Inputs!$A$2:$BC$2,0)),"-")</f>
        <v>-</v>
      </c>
      <c r="AH103" s="57" t="str">
        <f>IFERROR(INDEX(F_Inputs!$A$2:$BC$162,MATCH(F_Inputs_Formatted!$I103,F_Inputs!$BC$2:$BC$162,0),MATCH(F_Inputs_Formatted!AH$4,F_Inputs!$A$2:$BC$2,0)),"-")</f>
        <v>-</v>
      </c>
      <c r="AI103" s="57" t="str">
        <f>IFERROR(INDEX(F_Inputs!$A$2:$BC$162,MATCH(F_Inputs_Formatted!$I103,F_Inputs!$BC$2:$BC$162,0),MATCH(F_Inputs_Formatted!AI$4,F_Inputs!$A$2:$BC$2,0)),"-")</f>
        <v>-</v>
      </c>
      <c r="AJ103" s="57" t="str">
        <f>IFERROR(INDEX(F_Inputs!$A$2:$BC$162,MATCH(F_Inputs_Formatted!$I103,F_Inputs!$BC$2:$BC$162,0),MATCH(F_Inputs_Formatted!AJ$4,F_Inputs!$A$2:$BC$2,0)),"-")</f>
        <v>-</v>
      </c>
      <c r="AK103" s="57" t="str">
        <f>IFERROR(INDEX(F_Inputs!$A$2:$BC$162,MATCH(F_Inputs_Formatted!$I103,F_Inputs!$BC$2:$BC$162,0),MATCH(F_Inputs_Formatted!AK$4,F_Inputs!$A$2:$BC$2,0)),"-")</f>
        <v>-</v>
      </c>
      <c r="AL103" s="57" t="str">
        <f>IFERROR(INDEX(F_Inputs!$A$2:$BC$162,MATCH(F_Inputs_Formatted!$I103,F_Inputs!$BC$2:$BC$162,0),MATCH(F_Inputs_Formatted!AL$4,F_Inputs!$A$2:$BC$2,0)),"-")</f>
        <v>-</v>
      </c>
      <c r="AM103" s="57" t="str">
        <f>IFERROR(INDEX(F_Inputs!$A$2:$BC$162,MATCH(F_Inputs_Formatted!$I103,F_Inputs!$BC$2:$BC$162,0),MATCH(F_Inputs_Formatted!AM$4,F_Inputs!$A$2:$BC$2,0)),"-")</f>
        <v>-</v>
      </c>
    </row>
    <row r="104" spans="2:39" s="5" customFormat="1" ht="15">
      <c r="B104" s="19" t="s">
        <v>146</v>
      </c>
      <c r="C104" s="19" t="str">
        <f>_xlfn.XLOOKUP($B104,FD_Lists!$B$4:$B$25,FD_Lists!C$4:C$25)</f>
        <v>SES Water</v>
      </c>
      <c r="D104" s="19" t="str">
        <f>_xlfn.XLOOKUP($B104,FD_Lists!$B$4:$B$25,FD_Lists!D$4:D$25)</f>
        <v>England</v>
      </c>
      <c r="E104" s="19" t="str">
        <f>_xlfn.XLOOKUP($B104,FD_Lists!$B$4:$B$25,FD_Lists!E$4:E$25)</f>
        <v>Company</v>
      </c>
      <c r="F104" s="19" t="str">
        <f>_xlfn.XLOOKUP($B104,FD_Lists!$B$4:$B$25,FD_Lists!F$4:F$25)</f>
        <v>WoC</v>
      </c>
      <c r="G104" s="56" t="s">
        <v>127</v>
      </c>
      <c r="H104" s="35" t="s">
        <v>104</v>
      </c>
      <c r="I104" s="55" t="str">
        <f t="shared" si="2"/>
        <v>SESBN13528</v>
      </c>
      <c r="J104" s="55" t="s">
        <v>137</v>
      </c>
      <c r="K104" s="55" t="s">
        <v>138</v>
      </c>
      <c r="L104" s="55" t="s">
        <v>139</v>
      </c>
      <c r="M104" s="18" t="s">
        <v>154</v>
      </c>
      <c r="N104" s="18" t="s">
        <v>153</v>
      </c>
      <c r="O104" s="55">
        <v>0</v>
      </c>
      <c r="P104" s="57" t="str">
        <f>IFERROR(INDEX(F_Inputs!$A$2:$BC$162,MATCH(F_Inputs_Formatted!$I104,F_Inputs!$BC$2:$BC$162,0),MATCH(F_Inputs_Formatted!P$4&amp;"cb",F_Inputs!$A$3:$BC$3,0)),"-")</f>
        <v>-</v>
      </c>
      <c r="Q104" s="57" t="str">
        <f>IFERROR(INDEX(F_Inputs!$A$2:$BC$162,MATCH(F_Inputs_Formatted!$I104,F_Inputs!$BC$2:$BC$162,0),MATCH(F_Inputs_Formatted!Q$4&amp;"cb",F_Inputs!$A$3:$BC$3,0)),"-")</f>
        <v>-</v>
      </c>
      <c r="R104" s="57" t="str">
        <f>IFERROR(INDEX(F_Inputs!$A$2:$BC$162,MATCH(F_Inputs_Formatted!$I104,F_Inputs!$BC$2:$BC$162,0),MATCH(F_Inputs_Formatted!R$4&amp;"cb",F_Inputs!$A$3:$BC$3,0)),"-")</f>
        <v>-</v>
      </c>
      <c r="S104" s="57" t="str">
        <f>IFERROR(INDEX(F_Inputs!$A$2:$BC$162,MATCH(F_Inputs_Formatted!$I104,F_Inputs!$BC$2:$BC$162,0),MATCH(F_Inputs_Formatted!S$4&amp;"cb",F_Inputs!$A$3:$BC$3,0)),"-")</f>
        <v>-</v>
      </c>
      <c r="T104" s="57" t="str">
        <f>IFERROR(INDEX(F_Inputs!$A$2:$BC$162,MATCH(F_Inputs_Formatted!$I104,F_Inputs!$BC$2:$BC$162,0),MATCH(F_Inputs_Formatted!T$4&amp;"cb",F_Inputs!$A$3:$BC$3,0)),"-")</f>
        <v>-</v>
      </c>
      <c r="U104" s="57" t="str">
        <f>IFERROR(INDEX(F_Inputs!$A$2:$BC$162,MATCH(F_Inputs_Formatted!$I104,F_Inputs!$BC$2:$BC$162,0),MATCH(F_Inputs_Formatted!U$4&amp;"cb",F_Inputs!$A$3:$BC$3,0)),"-")</f>
        <v>-</v>
      </c>
      <c r="V104" s="57" t="str">
        <f>IFERROR(INDEX(F_Inputs!$A$2:$BC$162,MATCH(F_Inputs_Formatted!$I104,F_Inputs!$BC$2:$BC$162,0),MATCH(F_Inputs_Formatted!V$4&amp;"cb",F_Inputs!$A$3:$BC$3,0)),"-")</f>
        <v>-</v>
      </c>
      <c r="W104" s="57" t="str">
        <f>IFERROR(INDEX(F_Inputs!$A$2:$BC$162,MATCH(F_Inputs_Formatted!$I104,F_Inputs!$BC$2:$BC$162,0),MATCH(F_Inputs_Formatted!W$4&amp;"cb",F_Inputs!$A$3:$BC$3,0)),"-")</f>
        <v>-</v>
      </c>
      <c r="X104" s="57" t="str">
        <f>IFERROR(INDEX(F_Inputs!$A$2:$BC$162,MATCH(F_Inputs_Formatted!$I104,F_Inputs!$BC$2:$BC$162,0),MATCH(F_Inputs_Formatted!X$4&amp;"cb",F_Inputs!$A$3:$BC$3,0)),"-")</f>
        <v>-</v>
      </c>
      <c r="Y104" s="57" t="str">
        <f>IFERROR(INDEX(F_Inputs!$A$2:$BC$162,MATCH(F_Inputs_Formatted!$I104,F_Inputs!$BC$2:$BC$162,0),MATCH(F_Inputs_Formatted!Y$4&amp;"cb",F_Inputs!$A$3:$BC$3,0)),"-")</f>
        <v>-</v>
      </c>
      <c r="Z104" s="57" t="str">
        <f>IFERROR(INDEX(F_Inputs!$A$2:$BC$162,MATCH(F_Inputs_Formatted!$I104,F_Inputs!$BC$2:$BC$162,0),MATCH(F_Inputs_Formatted!Z$4&amp;"cb",F_Inputs!$A$3:$BC$3,0)),"-")</f>
        <v>-</v>
      </c>
      <c r="AA104" s="57" t="str">
        <f>IFERROR(INDEX(F_Inputs!$A$2:$BC$162,MATCH(F_Inputs_Formatted!$I104,F_Inputs!$BC$2:$BC$162,0),MATCH(F_Inputs_Formatted!AA$4&amp;"cb",F_Inputs!$A$3:$BC$3,0)),"-")</f>
        <v>-</v>
      </c>
      <c r="AB104" s="57" t="str">
        <f>IFERROR(INDEX(F_Inputs!$A$2:$BC$162,MATCH(F_Inputs_Formatted!$I104,F_Inputs!$BC$2:$BC$162,0),MATCH(F_Inputs_Formatted!AB$4&amp;"cb",F_Inputs!$A$3:$BC$3,0)),"-")</f>
        <v>-</v>
      </c>
      <c r="AC104" s="57" t="str">
        <f>IFERROR(INDEX(F_Inputs!$A$2:$BC$162,MATCH(F_Inputs_Formatted!$I104,F_Inputs!$BC$2:$BC$162,0),MATCH(F_Inputs_Formatted!AC$4,F_Inputs!$A$2:$BC$2,0)),"-")</f>
        <v>-</v>
      </c>
      <c r="AD104" s="57" t="str">
        <f>IFERROR(INDEX(F_Inputs!$A$2:$BC$162,MATCH(F_Inputs_Formatted!$I104,F_Inputs!$BC$2:$BC$162,0),MATCH(F_Inputs_Formatted!AD$4,F_Inputs!$A$2:$BC$2,0)),"-")</f>
        <v>-</v>
      </c>
      <c r="AE104" s="57" t="str">
        <f>IFERROR(INDEX(F_Inputs!$A$2:$BC$162,MATCH(F_Inputs_Formatted!$I104,F_Inputs!$BC$2:$BC$162,0),MATCH(F_Inputs_Formatted!AE$4,F_Inputs!$A$2:$BC$2,0)),"-")</f>
        <v>-</v>
      </c>
      <c r="AF104" s="57" t="str">
        <f>IFERROR(INDEX(F_Inputs!$A$2:$BC$162,MATCH(F_Inputs_Formatted!$I104,F_Inputs!$BC$2:$BC$162,0),MATCH(F_Inputs_Formatted!AF$4,F_Inputs!$A$2:$BC$2,0)),"-")</f>
        <v>-</v>
      </c>
      <c r="AG104" s="57" t="str">
        <f>IFERROR(INDEX(F_Inputs!$A$2:$BC$162,MATCH(F_Inputs_Formatted!$I104,F_Inputs!$BC$2:$BC$162,0),MATCH(F_Inputs_Formatted!AG$4,F_Inputs!$A$2:$BC$2,0)),"-")</f>
        <v>-</v>
      </c>
      <c r="AH104" s="57" t="str">
        <f>IFERROR(INDEX(F_Inputs!$A$2:$BC$162,MATCH(F_Inputs_Formatted!$I104,F_Inputs!$BC$2:$BC$162,0),MATCH(F_Inputs_Formatted!AH$4,F_Inputs!$A$2:$BC$2,0)),"-")</f>
        <v>-</v>
      </c>
      <c r="AI104" s="57" t="str">
        <f>IFERROR(INDEX(F_Inputs!$A$2:$BC$162,MATCH(F_Inputs_Formatted!$I104,F_Inputs!$BC$2:$BC$162,0),MATCH(F_Inputs_Formatted!AI$4,F_Inputs!$A$2:$BC$2,0)),"-")</f>
        <v>-</v>
      </c>
      <c r="AJ104" s="57" t="str">
        <f>IFERROR(INDEX(F_Inputs!$A$2:$BC$162,MATCH(F_Inputs_Formatted!$I104,F_Inputs!$BC$2:$BC$162,0),MATCH(F_Inputs_Formatted!AJ$4,F_Inputs!$A$2:$BC$2,0)),"-")</f>
        <v>-</v>
      </c>
      <c r="AK104" s="57" t="str">
        <f>IFERROR(INDEX(F_Inputs!$A$2:$BC$162,MATCH(F_Inputs_Formatted!$I104,F_Inputs!$BC$2:$BC$162,0),MATCH(F_Inputs_Formatted!AK$4,F_Inputs!$A$2:$BC$2,0)),"-")</f>
        <v>-</v>
      </c>
      <c r="AL104" s="57" t="str">
        <f>IFERROR(INDEX(F_Inputs!$A$2:$BC$162,MATCH(F_Inputs_Formatted!$I104,F_Inputs!$BC$2:$BC$162,0),MATCH(F_Inputs_Formatted!AL$4,F_Inputs!$A$2:$BC$2,0)),"-")</f>
        <v>-</v>
      </c>
      <c r="AM104" s="57" t="str">
        <f>IFERROR(INDEX(F_Inputs!$A$2:$BC$162,MATCH(F_Inputs_Formatted!$I104,F_Inputs!$BC$2:$BC$162,0),MATCH(F_Inputs_Formatted!AM$4,F_Inputs!$A$2:$BC$2,0)),"-")</f>
        <v>-</v>
      </c>
    </row>
    <row r="105" spans="2:39" s="5" customFormat="1" ht="15">
      <c r="B105" s="19" t="s">
        <v>114</v>
      </c>
      <c r="C105" s="19" t="str">
        <f>_xlfn.XLOOKUP($B105,FD_Lists!$B$4:$B$25,FD_Lists!C$4:C$25)</f>
        <v>South West Water</v>
      </c>
      <c r="D105" s="19" t="str">
        <f>_xlfn.XLOOKUP($B105,FD_Lists!$B$4:$B$25,FD_Lists!D$4:D$25)</f>
        <v>England</v>
      </c>
      <c r="E105" s="19" t="str">
        <f>_xlfn.XLOOKUP($B105,FD_Lists!$B$4:$B$25,FD_Lists!E$4:E$25)</f>
        <v>Company</v>
      </c>
      <c r="F105" s="19" t="str">
        <f>_xlfn.XLOOKUP($B105,FD_Lists!$B$4:$B$25,FD_Lists!F$4:F$25)</f>
        <v>WaSC</v>
      </c>
      <c r="G105" s="56" t="s">
        <v>127</v>
      </c>
      <c r="H105" s="35" t="s">
        <v>104</v>
      </c>
      <c r="I105" s="55" t="str">
        <f t="shared" si="2"/>
        <v>SWBBN13528</v>
      </c>
      <c r="J105" s="55" t="s">
        <v>137</v>
      </c>
      <c r="K105" s="55" t="s">
        <v>138</v>
      </c>
      <c r="L105" s="55" t="s">
        <v>139</v>
      </c>
      <c r="M105" s="18" t="s">
        <v>154</v>
      </c>
      <c r="N105" s="18" t="s">
        <v>153</v>
      </c>
      <c r="O105" s="55">
        <v>0</v>
      </c>
      <c r="P105" s="57">
        <f>IFERROR(INDEX(F_Inputs!$A$2:$BC$162,MATCH(F_Inputs_Formatted!$I105,F_Inputs!$BC$2:$BC$162,0),MATCH(F_Inputs_Formatted!P$4&amp;"cb",F_Inputs!$A$3:$BC$3,0)),"-")</f>
        <v>11642</v>
      </c>
      <c r="Q105" s="57">
        <f>IFERROR(INDEX(F_Inputs!$A$2:$BC$162,MATCH(F_Inputs_Formatted!$I105,F_Inputs!$BC$2:$BC$162,0),MATCH(F_Inputs_Formatted!Q$4&amp;"cb",F_Inputs!$A$3:$BC$3,0)),"-")</f>
        <v>11642</v>
      </c>
      <c r="R105" s="57">
        <f>IFERROR(INDEX(F_Inputs!$A$2:$BC$162,MATCH(F_Inputs_Formatted!$I105,F_Inputs!$BC$2:$BC$162,0),MATCH(F_Inputs_Formatted!R$4&amp;"cb",F_Inputs!$A$3:$BC$3,0)),"-")</f>
        <v>11642</v>
      </c>
      <c r="S105" s="57">
        <f>IFERROR(INDEX(F_Inputs!$A$2:$BC$162,MATCH(F_Inputs_Formatted!$I105,F_Inputs!$BC$2:$BC$162,0),MATCH(F_Inputs_Formatted!S$4&amp;"cb",F_Inputs!$A$3:$BC$3,0)),"-")</f>
        <v>11642</v>
      </c>
      <c r="T105" s="57">
        <f>IFERROR(INDEX(F_Inputs!$A$2:$BC$162,MATCH(F_Inputs_Formatted!$I105,F_Inputs!$BC$2:$BC$162,0),MATCH(F_Inputs_Formatted!T$4&amp;"cb",F_Inputs!$A$3:$BC$3,0)),"-")</f>
        <v>11642</v>
      </c>
      <c r="U105" s="57">
        <f>IFERROR(INDEX(F_Inputs!$A$2:$BC$162,MATCH(F_Inputs_Formatted!$I105,F_Inputs!$BC$2:$BC$162,0),MATCH(F_Inputs_Formatted!U$4&amp;"cb",F_Inputs!$A$3:$BC$3,0)),"-")</f>
        <v>11642</v>
      </c>
      <c r="V105" s="57">
        <f>IFERROR(INDEX(F_Inputs!$A$2:$BC$162,MATCH(F_Inputs_Formatted!$I105,F_Inputs!$BC$2:$BC$162,0),MATCH(F_Inputs_Formatted!V$4&amp;"cb",F_Inputs!$A$3:$BC$3,0)),"-")</f>
        <v>11642</v>
      </c>
      <c r="W105" s="57">
        <f>IFERROR(INDEX(F_Inputs!$A$2:$BC$162,MATCH(F_Inputs_Formatted!$I105,F_Inputs!$BC$2:$BC$162,0),MATCH(F_Inputs_Formatted!W$4&amp;"cb",F_Inputs!$A$3:$BC$3,0)),"-")</f>
        <v>11642</v>
      </c>
      <c r="X105" s="57">
        <f>IFERROR(INDEX(F_Inputs!$A$2:$BC$162,MATCH(F_Inputs_Formatted!$I105,F_Inputs!$BC$2:$BC$162,0),MATCH(F_Inputs_Formatted!X$4&amp;"cb",F_Inputs!$A$3:$BC$3,0)),"-")</f>
        <v>11642</v>
      </c>
      <c r="Y105" s="57">
        <f>IFERROR(INDEX(F_Inputs!$A$2:$BC$162,MATCH(F_Inputs_Formatted!$I105,F_Inputs!$BC$2:$BC$162,0),MATCH(F_Inputs_Formatted!Y$4&amp;"cb",F_Inputs!$A$3:$BC$3,0)),"-")</f>
        <v>11642</v>
      </c>
      <c r="Z105" s="57">
        <f>IFERROR(INDEX(F_Inputs!$A$2:$BC$162,MATCH(F_Inputs_Formatted!$I105,F_Inputs!$BC$2:$BC$162,0),MATCH(F_Inputs_Formatted!Z$4&amp;"cb",F_Inputs!$A$3:$BC$3,0)),"-")</f>
        <v>11642</v>
      </c>
      <c r="AA105" s="57">
        <f>IFERROR(INDEX(F_Inputs!$A$2:$BC$162,MATCH(F_Inputs_Formatted!$I105,F_Inputs!$BC$2:$BC$162,0),MATCH(F_Inputs_Formatted!AA$4&amp;"cb",F_Inputs!$A$3:$BC$3,0)),"-")</f>
        <v>11642</v>
      </c>
      <c r="AB105" s="57">
        <f>IFERROR(INDEX(F_Inputs!$A$2:$BC$162,MATCH(F_Inputs_Formatted!$I105,F_Inputs!$BC$2:$BC$162,0),MATCH(F_Inputs_Formatted!AB$4&amp;"cb",F_Inputs!$A$3:$BC$3,0)),"-")</f>
        <v>11642</v>
      </c>
      <c r="AC105" s="57">
        <f>IFERROR(INDEX(F_Inputs!$A$2:$BC$162,MATCH(F_Inputs_Formatted!$I105,F_Inputs!$BC$2:$BC$162,0),MATCH(F_Inputs_Formatted!AC$4,F_Inputs!$A$2:$BC$2,0)),"-")</f>
        <v>10487</v>
      </c>
      <c r="AD105" s="57">
        <f>IFERROR(INDEX(F_Inputs!$A$2:$BC$162,MATCH(F_Inputs_Formatted!$I105,F_Inputs!$BC$2:$BC$162,0),MATCH(F_Inputs_Formatted!AD$4,F_Inputs!$A$2:$BC$2,0)),"-")</f>
        <v>10487</v>
      </c>
      <c r="AE105" s="57">
        <f>IFERROR(INDEX(F_Inputs!$A$2:$BC$162,MATCH(F_Inputs_Formatted!$I105,F_Inputs!$BC$2:$BC$162,0),MATCH(F_Inputs_Formatted!AE$4,F_Inputs!$A$2:$BC$2,0)),"-")</f>
        <v>10487</v>
      </c>
      <c r="AF105" s="57">
        <f>IFERROR(INDEX(F_Inputs!$A$2:$BC$162,MATCH(F_Inputs_Formatted!$I105,F_Inputs!$BC$2:$BC$162,0),MATCH(F_Inputs_Formatted!AF$4,F_Inputs!$A$2:$BC$2,0)),"-")</f>
        <v>10487</v>
      </c>
      <c r="AG105" s="57">
        <f>IFERROR(INDEX(F_Inputs!$A$2:$BC$162,MATCH(F_Inputs_Formatted!$I105,F_Inputs!$BC$2:$BC$162,0),MATCH(F_Inputs_Formatted!AG$4,F_Inputs!$A$2:$BC$2,0)),"-")</f>
        <v>10487</v>
      </c>
      <c r="AH105" s="57">
        <f>IFERROR(INDEX(F_Inputs!$A$2:$BC$162,MATCH(F_Inputs_Formatted!$I105,F_Inputs!$BC$2:$BC$162,0),MATCH(F_Inputs_Formatted!AH$4,F_Inputs!$A$2:$BC$2,0)),"-")</f>
        <v>10487</v>
      </c>
      <c r="AI105" s="57" t="str">
        <f>IFERROR(INDEX(F_Inputs!$A$2:$BC$162,MATCH(F_Inputs_Formatted!$I105,F_Inputs!$BC$2:$BC$162,0),MATCH(F_Inputs_Formatted!AI$4,F_Inputs!$A$2:$BC$2,0)),"-")</f>
        <v/>
      </c>
      <c r="AJ105" s="57" t="str">
        <f>IFERROR(INDEX(F_Inputs!$A$2:$BC$162,MATCH(F_Inputs_Formatted!$I105,F_Inputs!$BC$2:$BC$162,0),MATCH(F_Inputs_Formatted!AJ$4,F_Inputs!$A$2:$BC$2,0)),"-")</f>
        <v/>
      </c>
      <c r="AK105" s="57" t="str">
        <f>IFERROR(INDEX(F_Inputs!$A$2:$BC$162,MATCH(F_Inputs_Formatted!$I105,F_Inputs!$BC$2:$BC$162,0),MATCH(F_Inputs_Formatted!AK$4,F_Inputs!$A$2:$BC$2,0)),"-")</f>
        <v/>
      </c>
      <c r="AL105" s="57" t="str">
        <f>IFERROR(INDEX(F_Inputs!$A$2:$BC$162,MATCH(F_Inputs_Formatted!$I105,F_Inputs!$BC$2:$BC$162,0),MATCH(F_Inputs_Formatted!AL$4,F_Inputs!$A$2:$BC$2,0)),"-")</f>
        <v/>
      </c>
      <c r="AM105" s="57" t="str">
        <f>IFERROR(INDEX(F_Inputs!$A$2:$BC$162,MATCH(F_Inputs_Formatted!$I105,F_Inputs!$BC$2:$BC$162,0),MATCH(F_Inputs_Formatted!AM$4,F_Inputs!$A$2:$BC$2,0)),"-")</f>
        <v/>
      </c>
    </row>
    <row r="106" spans="2:39" s="5" customFormat="1" ht="15">
      <c r="B106" s="19" t="s">
        <v>147</v>
      </c>
      <c r="C106" s="19" t="str">
        <f>_xlfn.XLOOKUP($B106,FD_Lists!$B$4:$B$25,FD_Lists!C$4:C$25)</f>
        <v>Bristol Water</v>
      </c>
      <c r="D106" s="19" t="str">
        <f>_xlfn.XLOOKUP($B106,FD_Lists!$B$4:$B$25,FD_Lists!D$4:D$25)</f>
        <v>England</v>
      </c>
      <c r="E106" s="19" t="str">
        <f>_xlfn.XLOOKUP($B106,FD_Lists!$B$4:$B$25,FD_Lists!E$4:E$25)</f>
        <v>Company</v>
      </c>
      <c r="F106" s="19" t="str">
        <f>_xlfn.XLOOKUP($B106,FD_Lists!$B$4:$B$25,FD_Lists!F$4:F$25)</f>
        <v>WoC</v>
      </c>
      <c r="G106" s="56" t="s">
        <v>127</v>
      </c>
      <c r="H106" s="35" t="s">
        <v>104</v>
      </c>
      <c r="I106" s="55" t="str">
        <f t="shared" si="2"/>
        <v>BRLBN13528</v>
      </c>
      <c r="J106" s="55" t="s">
        <v>137</v>
      </c>
      <c r="K106" s="55" t="s">
        <v>138</v>
      </c>
      <c r="L106" s="55" t="s">
        <v>139</v>
      </c>
      <c r="M106" s="18" t="s">
        <v>154</v>
      </c>
      <c r="N106" s="18" t="s">
        <v>153</v>
      </c>
      <c r="O106" s="55">
        <v>0</v>
      </c>
      <c r="P106" s="57" t="str">
        <f>IFERROR(INDEX(F_Inputs!$A$2:$BC$162,MATCH(F_Inputs_Formatted!$I106,F_Inputs!$BC$2:$BC$162,0),MATCH(F_Inputs_Formatted!P$4&amp;"cb",F_Inputs!$A$3:$BC$3,0)),"-")</f>
        <v>-</v>
      </c>
      <c r="Q106" s="57" t="str">
        <f>IFERROR(INDEX(F_Inputs!$A$2:$BC$162,MATCH(F_Inputs_Formatted!$I106,F_Inputs!$BC$2:$BC$162,0),MATCH(F_Inputs_Formatted!Q$4&amp;"cb",F_Inputs!$A$3:$BC$3,0)),"-")</f>
        <v>-</v>
      </c>
      <c r="R106" s="57" t="str">
        <f>IFERROR(INDEX(F_Inputs!$A$2:$BC$162,MATCH(F_Inputs_Formatted!$I106,F_Inputs!$BC$2:$BC$162,0),MATCH(F_Inputs_Formatted!R$4&amp;"cb",F_Inputs!$A$3:$BC$3,0)),"-")</f>
        <v>-</v>
      </c>
      <c r="S106" s="57" t="str">
        <f>IFERROR(INDEX(F_Inputs!$A$2:$BC$162,MATCH(F_Inputs_Formatted!$I106,F_Inputs!$BC$2:$BC$162,0),MATCH(F_Inputs_Formatted!S$4&amp;"cb",F_Inputs!$A$3:$BC$3,0)),"-")</f>
        <v>-</v>
      </c>
      <c r="T106" s="57" t="str">
        <f>IFERROR(INDEX(F_Inputs!$A$2:$BC$162,MATCH(F_Inputs_Formatted!$I106,F_Inputs!$BC$2:$BC$162,0),MATCH(F_Inputs_Formatted!T$4&amp;"cb",F_Inputs!$A$3:$BC$3,0)),"-")</f>
        <v>-</v>
      </c>
      <c r="U106" s="57" t="str">
        <f>IFERROR(INDEX(F_Inputs!$A$2:$BC$162,MATCH(F_Inputs_Formatted!$I106,F_Inputs!$BC$2:$BC$162,0),MATCH(F_Inputs_Formatted!U$4&amp;"cb",F_Inputs!$A$3:$BC$3,0)),"-")</f>
        <v>-</v>
      </c>
      <c r="V106" s="57" t="str">
        <f>IFERROR(INDEX(F_Inputs!$A$2:$BC$162,MATCH(F_Inputs_Formatted!$I106,F_Inputs!$BC$2:$BC$162,0),MATCH(F_Inputs_Formatted!V$4&amp;"cb",F_Inputs!$A$3:$BC$3,0)),"-")</f>
        <v>-</v>
      </c>
      <c r="W106" s="57" t="str">
        <f>IFERROR(INDEX(F_Inputs!$A$2:$BC$162,MATCH(F_Inputs_Formatted!$I106,F_Inputs!$BC$2:$BC$162,0),MATCH(F_Inputs_Formatted!W$4&amp;"cb",F_Inputs!$A$3:$BC$3,0)),"-")</f>
        <v>-</v>
      </c>
      <c r="X106" s="57" t="str">
        <f>IFERROR(INDEX(F_Inputs!$A$2:$BC$162,MATCH(F_Inputs_Formatted!$I106,F_Inputs!$BC$2:$BC$162,0),MATCH(F_Inputs_Formatted!X$4&amp;"cb",F_Inputs!$A$3:$BC$3,0)),"-")</f>
        <v>-</v>
      </c>
      <c r="Y106" s="57" t="str">
        <f>IFERROR(INDEX(F_Inputs!$A$2:$BC$162,MATCH(F_Inputs_Formatted!$I106,F_Inputs!$BC$2:$BC$162,0),MATCH(F_Inputs_Formatted!Y$4&amp;"cb",F_Inputs!$A$3:$BC$3,0)),"-")</f>
        <v>-</v>
      </c>
      <c r="Z106" s="57" t="str">
        <f>IFERROR(INDEX(F_Inputs!$A$2:$BC$162,MATCH(F_Inputs_Formatted!$I106,F_Inputs!$BC$2:$BC$162,0),MATCH(F_Inputs_Formatted!Z$4&amp;"cb",F_Inputs!$A$3:$BC$3,0)),"-")</f>
        <v>-</v>
      </c>
      <c r="AA106" s="57" t="str">
        <f>IFERROR(INDEX(F_Inputs!$A$2:$BC$162,MATCH(F_Inputs_Formatted!$I106,F_Inputs!$BC$2:$BC$162,0),MATCH(F_Inputs_Formatted!AA$4&amp;"cb",F_Inputs!$A$3:$BC$3,0)),"-")</f>
        <v>-</v>
      </c>
      <c r="AB106" s="57" t="str">
        <f>IFERROR(INDEX(F_Inputs!$A$2:$BC$162,MATCH(F_Inputs_Formatted!$I106,F_Inputs!$BC$2:$BC$162,0),MATCH(F_Inputs_Formatted!AB$4&amp;"cb",F_Inputs!$A$3:$BC$3,0)),"-")</f>
        <v>-</v>
      </c>
      <c r="AC106" s="57" t="str">
        <f>IFERROR(INDEX(F_Inputs!$A$2:$BC$162,MATCH(F_Inputs_Formatted!$I106,F_Inputs!$BC$2:$BC$162,0),MATCH(F_Inputs_Formatted!AC$4,F_Inputs!$A$2:$BC$2,0)),"-")</f>
        <v>-</v>
      </c>
      <c r="AD106" s="57" t="str">
        <f>IFERROR(INDEX(F_Inputs!$A$2:$BC$162,MATCH(F_Inputs_Formatted!$I106,F_Inputs!$BC$2:$BC$162,0),MATCH(F_Inputs_Formatted!AD$4,F_Inputs!$A$2:$BC$2,0)),"-")</f>
        <v>-</v>
      </c>
      <c r="AE106" s="57" t="str">
        <f>IFERROR(INDEX(F_Inputs!$A$2:$BC$162,MATCH(F_Inputs_Formatted!$I106,F_Inputs!$BC$2:$BC$162,0),MATCH(F_Inputs_Formatted!AE$4,F_Inputs!$A$2:$BC$2,0)),"-")</f>
        <v>-</v>
      </c>
      <c r="AF106" s="57" t="str">
        <f>IFERROR(INDEX(F_Inputs!$A$2:$BC$162,MATCH(F_Inputs_Formatted!$I106,F_Inputs!$BC$2:$BC$162,0),MATCH(F_Inputs_Formatted!AF$4,F_Inputs!$A$2:$BC$2,0)),"-")</f>
        <v>-</v>
      </c>
      <c r="AG106" s="57" t="str">
        <f>IFERROR(INDEX(F_Inputs!$A$2:$BC$162,MATCH(F_Inputs_Formatted!$I106,F_Inputs!$BC$2:$BC$162,0),MATCH(F_Inputs_Formatted!AG$4,F_Inputs!$A$2:$BC$2,0)),"-")</f>
        <v>-</v>
      </c>
      <c r="AH106" s="57" t="str">
        <f>IFERROR(INDEX(F_Inputs!$A$2:$BC$162,MATCH(F_Inputs_Formatted!$I106,F_Inputs!$BC$2:$BC$162,0),MATCH(F_Inputs_Formatted!AH$4,F_Inputs!$A$2:$BC$2,0)),"-")</f>
        <v>-</v>
      </c>
      <c r="AI106" s="57" t="str">
        <f>IFERROR(INDEX(F_Inputs!$A$2:$BC$162,MATCH(F_Inputs_Formatted!$I106,F_Inputs!$BC$2:$BC$162,0),MATCH(F_Inputs_Formatted!AI$4,F_Inputs!$A$2:$BC$2,0)),"-")</f>
        <v>-</v>
      </c>
      <c r="AJ106" s="57" t="str">
        <f>IFERROR(INDEX(F_Inputs!$A$2:$BC$162,MATCH(F_Inputs_Formatted!$I106,F_Inputs!$BC$2:$BC$162,0),MATCH(F_Inputs_Formatted!AJ$4,F_Inputs!$A$2:$BC$2,0)),"-")</f>
        <v>-</v>
      </c>
      <c r="AK106" s="57" t="str">
        <f>IFERROR(INDEX(F_Inputs!$A$2:$BC$162,MATCH(F_Inputs_Formatted!$I106,F_Inputs!$BC$2:$BC$162,0),MATCH(F_Inputs_Formatted!AK$4,F_Inputs!$A$2:$BC$2,0)),"-")</f>
        <v>-</v>
      </c>
      <c r="AL106" s="57" t="str">
        <f>IFERROR(INDEX(F_Inputs!$A$2:$BC$162,MATCH(F_Inputs_Formatted!$I106,F_Inputs!$BC$2:$BC$162,0),MATCH(F_Inputs_Formatted!AL$4,F_Inputs!$A$2:$BC$2,0)),"-")</f>
        <v>-</v>
      </c>
      <c r="AM106" s="57" t="str">
        <f>IFERROR(INDEX(F_Inputs!$A$2:$BC$162,MATCH(F_Inputs_Formatted!$I106,F_Inputs!$BC$2:$BC$162,0),MATCH(F_Inputs_Formatted!AM$4,F_Inputs!$A$2:$BC$2,0)),"-")</f>
        <v>-</v>
      </c>
    </row>
    <row r="107" spans="2:39" s="5" customFormat="1" ht="15">
      <c r="B107" s="129" t="s">
        <v>80</v>
      </c>
      <c r="C107" s="19" t="s">
        <v>155</v>
      </c>
      <c r="D107" s="19" t="s">
        <v>156</v>
      </c>
      <c r="E107" s="19" t="s">
        <v>122</v>
      </c>
      <c r="F107" s="19" t="s">
        <v>157</v>
      </c>
      <c r="G107" s="56" t="s">
        <v>127</v>
      </c>
      <c r="H107" s="7" t="s">
        <v>158</v>
      </c>
      <c r="I107" s="55" t="str">
        <f t="shared" si="2"/>
        <v>ANHC_OUT5_05_B_PR24_OFWAT</v>
      </c>
      <c r="J107" s="18"/>
      <c r="K107" s="55" t="s">
        <v>159</v>
      </c>
      <c r="L107" s="55" t="s">
        <v>139</v>
      </c>
      <c r="M107" s="153" t="s">
        <v>160</v>
      </c>
      <c r="N107" s="18" t="s">
        <v>153</v>
      </c>
      <c r="O107" s="55">
        <v>0</v>
      </c>
      <c r="P107" s="57">
        <f>IFERROR(ROUND(P73+P90,0),"-")</f>
        <v>75931</v>
      </c>
      <c r="Q107" s="57">
        <f t="shared" ref="Q107:AH121" si="3">IFERROR(ROUND(Q73+Q90,0),"-")</f>
        <v>75950</v>
      </c>
      <c r="R107" s="57">
        <f t="shared" si="3"/>
        <v>76186</v>
      </c>
      <c r="S107" s="57">
        <f t="shared" si="3"/>
        <v>76335</v>
      </c>
      <c r="T107" s="57">
        <f t="shared" si="3"/>
        <v>76579</v>
      </c>
      <c r="U107" s="57">
        <f t="shared" si="3"/>
        <v>76824</v>
      </c>
      <c r="V107" s="57">
        <f t="shared" si="3"/>
        <v>76437</v>
      </c>
      <c r="W107" s="57">
        <f t="shared" si="3"/>
        <v>76569</v>
      </c>
      <c r="X107" s="57">
        <f t="shared" si="3"/>
        <v>76857</v>
      </c>
      <c r="Y107" s="57">
        <f t="shared" si="3"/>
        <v>77004</v>
      </c>
      <c r="Z107" s="57">
        <f t="shared" si="3"/>
        <v>77037</v>
      </c>
      <c r="AA107" s="57">
        <f t="shared" si="3"/>
        <v>77284</v>
      </c>
      <c r="AB107" s="57">
        <f t="shared" si="3"/>
        <v>77780</v>
      </c>
      <c r="AC107" s="57">
        <f t="shared" si="3"/>
        <v>77882</v>
      </c>
      <c r="AD107" s="57">
        <f t="shared" si="3"/>
        <v>77992</v>
      </c>
      <c r="AE107" s="57">
        <f t="shared" si="3"/>
        <v>78085</v>
      </c>
      <c r="AF107" s="57">
        <f t="shared" si="3"/>
        <v>78182</v>
      </c>
      <c r="AG107" s="57">
        <f t="shared" si="3"/>
        <v>78268</v>
      </c>
      <c r="AH107" s="57">
        <f t="shared" si="3"/>
        <v>78357</v>
      </c>
      <c r="AI107" s="57" t="str">
        <f t="shared" ref="AI107:AM121" si="4">IFERROR(ROUND(AI73+AI90,0),"-")</f>
        <v>-</v>
      </c>
      <c r="AJ107" s="57" t="str">
        <f t="shared" si="4"/>
        <v>-</v>
      </c>
      <c r="AK107" s="57" t="str">
        <f t="shared" si="4"/>
        <v>-</v>
      </c>
      <c r="AL107" s="57" t="str">
        <f t="shared" si="4"/>
        <v>-</v>
      </c>
      <c r="AM107" s="57" t="str">
        <f t="shared" si="4"/>
        <v>-</v>
      </c>
    </row>
    <row r="108" spans="2:39" s="5" customFormat="1" ht="15">
      <c r="B108" s="19" t="s">
        <v>110</v>
      </c>
      <c r="C108" s="19" t="s">
        <v>161</v>
      </c>
      <c r="D108" s="19" t="s">
        <v>162</v>
      </c>
      <c r="E108" s="19" t="s">
        <v>122</v>
      </c>
      <c r="F108" s="19" t="s">
        <v>157</v>
      </c>
      <c r="G108" s="56" t="s">
        <v>127</v>
      </c>
      <c r="H108" s="7" t="s">
        <v>158</v>
      </c>
      <c r="I108" s="55" t="str">
        <f t="shared" si="2"/>
        <v>WSHC_OUT5_05_B_PR24_OFWAT</v>
      </c>
      <c r="J108" s="18"/>
      <c r="K108" s="55" t="s">
        <v>159</v>
      </c>
      <c r="L108" s="55" t="s">
        <v>139</v>
      </c>
      <c r="M108" s="153" t="s">
        <v>160</v>
      </c>
      <c r="N108" s="18" t="s">
        <v>153</v>
      </c>
      <c r="O108" s="55">
        <v>0</v>
      </c>
      <c r="P108" s="57">
        <f t="shared" ref="P108:AE123" si="5">IFERROR(ROUND(P74+P91,0),"-")</f>
        <v>35769</v>
      </c>
      <c r="Q108" s="57">
        <f t="shared" si="5"/>
        <v>35840</v>
      </c>
      <c r="R108" s="57">
        <f t="shared" si="5"/>
        <v>35926</v>
      </c>
      <c r="S108" s="57">
        <f t="shared" si="5"/>
        <v>35987</v>
      </c>
      <c r="T108" s="57">
        <f t="shared" si="5"/>
        <v>36050</v>
      </c>
      <c r="U108" s="57">
        <f t="shared" si="5"/>
        <v>36119</v>
      </c>
      <c r="V108" s="57">
        <f t="shared" si="5"/>
        <v>36260</v>
      </c>
      <c r="W108" s="57">
        <f t="shared" si="5"/>
        <v>36454</v>
      </c>
      <c r="X108" s="57">
        <f t="shared" si="5"/>
        <v>36630</v>
      </c>
      <c r="Y108" s="57">
        <f t="shared" si="5"/>
        <v>36782</v>
      </c>
      <c r="Z108" s="57">
        <f t="shared" si="5"/>
        <v>36959</v>
      </c>
      <c r="AA108" s="57">
        <f t="shared" si="5"/>
        <v>37125</v>
      </c>
      <c r="AB108" s="57">
        <f t="shared" si="5"/>
        <v>37392</v>
      </c>
      <c r="AC108" s="57">
        <f t="shared" si="5"/>
        <v>37558</v>
      </c>
      <c r="AD108" s="57">
        <f t="shared" si="5"/>
        <v>37626</v>
      </c>
      <c r="AE108" s="57">
        <f t="shared" si="5"/>
        <v>37698</v>
      </c>
      <c r="AF108" s="57">
        <f t="shared" si="3"/>
        <v>37770</v>
      </c>
      <c r="AG108" s="57">
        <f t="shared" si="3"/>
        <v>37847</v>
      </c>
      <c r="AH108" s="57">
        <f t="shared" si="3"/>
        <v>37918</v>
      </c>
      <c r="AI108" s="57" t="str">
        <f t="shared" si="4"/>
        <v>-</v>
      </c>
      <c r="AJ108" s="57" t="str">
        <f t="shared" si="4"/>
        <v>-</v>
      </c>
      <c r="AK108" s="57" t="str">
        <f t="shared" si="4"/>
        <v>-</v>
      </c>
      <c r="AL108" s="57" t="str">
        <f t="shared" si="4"/>
        <v>-</v>
      </c>
      <c r="AM108" s="57" t="str">
        <f t="shared" si="4"/>
        <v>-</v>
      </c>
    </row>
    <row r="109" spans="2:39" s="5" customFormat="1" ht="15">
      <c r="B109" s="19" t="s">
        <v>111</v>
      </c>
      <c r="C109" s="19" t="s">
        <v>163</v>
      </c>
      <c r="D109" s="19" t="s">
        <v>162</v>
      </c>
      <c r="E109" s="19" t="s">
        <v>122</v>
      </c>
      <c r="F109" s="19" t="s">
        <v>157</v>
      </c>
      <c r="G109" s="56" t="s">
        <v>127</v>
      </c>
      <c r="H109" s="7" t="s">
        <v>158</v>
      </c>
      <c r="I109" s="55" t="str">
        <f t="shared" si="2"/>
        <v>HDDC_OUT5_05_B_PR24_OFWAT</v>
      </c>
      <c r="J109" s="18"/>
      <c r="K109" s="55" t="s">
        <v>159</v>
      </c>
      <c r="L109" s="55" t="s">
        <v>139</v>
      </c>
      <c r="M109" s="153" t="s">
        <v>160</v>
      </c>
      <c r="N109" s="18" t="s">
        <v>153</v>
      </c>
      <c r="O109" s="55">
        <v>0</v>
      </c>
      <c r="P109" s="57" t="str">
        <f t="shared" si="5"/>
        <v>-</v>
      </c>
      <c r="Q109" s="57" t="str">
        <f t="shared" si="3"/>
        <v>-</v>
      </c>
      <c r="R109" s="57" t="str">
        <f t="shared" si="3"/>
        <v>-</v>
      </c>
      <c r="S109" s="57" t="str">
        <f t="shared" si="3"/>
        <v>-</v>
      </c>
      <c r="T109" s="57" t="str">
        <f t="shared" si="3"/>
        <v>-</v>
      </c>
      <c r="U109" s="57" t="str">
        <f t="shared" si="3"/>
        <v>-</v>
      </c>
      <c r="V109" s="57">
        <f t="shared" si="3"/>
        <v>502</v>
      </c>
      <c r="W109" s="57">
        <f t="shared" si="3"/>
        <v>501</v>
      </c>
      <c r="X109" s="57">
        <f t="shared" si="3"/>
        <v>491</v>
      </c>
      <c r="Y109" s="57">
        <f t="shared" si="3"/>
        <v>492</v>
      </c>
      <c r="Z109" s="57">
        <f t="shared" si="3"/>
        <v>492</v>
      </c>
      <c r="AA109" s="57">
        <f t="shared" si="3"/>
        <v>495</v>
      </c>
      <c r="AB109" s="57">
        <f t="shared" si="3"/>
        <v>496</v>
      </c>
      <c r="AC109" s="57">
        <f t="shared" si="3"/>
        <v>502</v>
      </c>
      <c r="AD109" s="57">
        <f t="shared" si="3"/>
        <v>505</v>
      </c>
      <c r="AE109" s="57">
        <f t="shared" si="3"/>
        <v>507</v>
      </c>
      <c r="AF109" s="57">
        <f t="shared" si="3"/>
        <v>511</v>
      </c>
      <c r="AG109" s="57">
        <f t="shared" si="3"/>
        <v>514</v>
      </c>
      <c r="AH109" s="57">
        <f t="shared" si="3"/>
        <v>517</v>
      </c>
      <c r="AI109" s="57" t="str">
        <f t="shared" si="4"/>
        <v>-</v>
      </c>
      <c r="AJ109" s="57" t="str">
        <f t="shared" si="4"/>
        <v>-</v>
      </c>
      <c r="AK109" s="57" t="str">
        <f t="shared" si="4"/>
        <v>-</v>
      </c>
      <c r="AL109" s="57" t="str">
        <f t="shared" si="4"/>
        <v>-</v>
      </c>
      <c r="AM109" s="57" t="str">
        <f t="shared" si="4"/>
        <v>-</v>
      </c>
    </row>
    <row r="110" spans="2:39" s="5" customFormat="1" ht="15">
      <c r="B110" s="19" t="s">
        <v>112</v>
      </c>
      <c r="C110" s="19" t="s">
        <v>164</v>
      </c>
      <c r="D110" s="19" t="s">
        <v>156</v>
      </c>
      <c r="E110" s="19" t="s">
        <v>122</v>
      </c>
      <c r="F110" s="19" t="s">
        <v>157</v>
      </c>
      <c r="G110" s="56" t="s">
        <v>127</v>
      </c>
      <c r="H110" s="7" t="s">
        <v>158</v>
      </c>
      <c r="I110" s="55" t="str">
        <f t="shared" si="2"/>
        <v>NESC_OUT5_05_B_PR24_OFWAT</v>
      </c>
      <c r="J110" s="18"/>
      <c r="K110" s="55" t="s">
        <v>159</v>
      </c>
      <c r="L110" s="55" t="s">
        <v>139</v>
      </c>
      <c r="M110" s="153" t="s">
        <v>160</v>
      </c>
      <c r="N110" s="18" t="s">
        <v>153</v>
      </c>
      <c r="O110" s="55">
        <v>0</v>
      </c>
      <c r="P110" s="57">
        <f t="shared" si="5"/>
        <v>29834</v>
      </c>
      <c r="Q110" s="57">
        <f t="shared" si="3"/>
        <v>29864</v>
      </c>
      <c r="R110" s="57">
        <f t="shared" si="3"/>
        <v>29878</v>
      </c>
      <c r="S110" s="57">
        <f t="shared" si="3"/>
        <v>29924</v>
      </c>
      <c r="T110" s="57">
        <f t="shared" si="3"/>
        <v>29965</v>
      </c>
      <c r="U110" s="57">
        <f t="shared" si="3"/>
        <v>29983</v>
      </c>
      <c r="V110" s="57">
        <f t="shared" si="3"/>
        <v>30026</v>
      </c>
      <c r="W110" s="57">
        <f t="shared" si="3"/>
        <v>30070</v>
      </c>
      <c r="X110" s="57">
        <f t="shared" si="3"/>
        <v>30106</v>
      </c>
      <c r="Y110" s="57">
        <f t="shared" si="3"/>
        <v>30150</v>
      </c>
      <c r="Z110" s="57">
        <f t="shared" si="3"/>
        <v>30180</v>
      </c>
      <c r="AA110" s="57">
        <f t="shared" si="3"/>
        <v>30237</v>
      </c>
      <c r="AB110" s="57">
        <f t="shared" si="3"/>
        <v>30261</v>
      </c>
      <c r="AC110" s="57">
        <f t="shared" si="3"/>
        <v>30283</v>
      </c>
      <c r="AD110" s="57">
        <f t="shared" si="3"/>
        <v>30318</v>
      </c>
      <c r="AE110" s="57">
        <f t="shared" si="3"/>
        <v>30353</v>
      </c>
      <c r="AF110" s="57">
        <f t="shared" si="3"/>
        <v>30389</v>
      </c>
      <c r="AG110" s="57">
        <f t="shared" si="3"/>
        <v>30426</v>
      </c>
      <c r="AH110" s="57">
        <f t="shared" si="3"/>
        <v>30461</v>
      </c>
      <c r="AI110" s="57" t="str">
        <f t="shared" si="4"/>
        <v>-</v>
      </c>
      <c r="AJ110" s="57" t="str">
        <f t="shared" si="4"/>
        <v>-</v>
      </c>
      <c r="AK110" s="57" t="str">
        <f t="shared" si="4"/>
        <v>-</v>
      </c>
      <c r="AL110" s="57" t="str">
        <f t="shared" si="4"/>
        <v>-</v>
      </c>
      <c r="AM110" s="57" t="str">
        <f t="shared" si="4"/>
        <v>-</v>
      </c>
    </row>
    <row r="111" spans="2:39" s="5" customFormat="1" ht="15">
      <c r="B111" s="19" t="s">
        <v>113</v>
      </c>
      <c r="C111" s="19" t="s">
        <v>165</v>
      </c>
      <c r="D111" s="19" t="s">
        <v>156</v>
      </c>
      <c r="E111" s="19" t="s">
        <v>122</v>
      </c>
      <c r="F111" s="19" t="s">
        <v>157</v>
      </c>
      <c r="G111" s="56" t="s">
        <v>127</v>
      </c>
      <c r="H111" s="7" t="s">
        <v>158</v>
      </c>
      <c r="I111" s="55" t="str">
        <f t="shared" si="2"/>
        <v>SVEC_OUT5_05_B_PR24_OFWAT</v>
      </c>
      <c r="J111" s="18"/>
      <c r="K111" s="55" t="s">
        <v>159</v>
      </c>
      <c r="L111" s="55" t="s">
        <v>139</v>
      </c>
      <c r="M111" s="153" t="s">
        <v>160</v>
      </c>
      <c r="N111" s="18" t="s">
        <v>153</v>
      </c>
      <c r="O111" s="55">
        <v>0</v>
      </c>
      <c r="P111" s="57" t="str">
        <f t="shared" si="5"/>
        <v>-</v>
      </c>
      <c r="Q111" s="57" t="str">
        <f t="shared" si="3"/>
        <v>-</v>
      </c>
      <c r="R111" s="57" t="str">
        <f t="shared" si="3"/>
        <v>-</v>
      </c>
      <c r="S111" s="57" t="str">
        <f t="shared" si="3"/>
        <v>-</v>
      </c>
      <c r="T111" s="57" t="str">
        <f t="shared" si="3"/>
        <v>-</v>
      </c>
      <c r="U111" s="57" t="str">
        <f t="shared" si="3"/>
        <v>-</v>
      </c>
      <c r="V111" s="57">
        <f t="shared" si="3"/>
        <v>93525</v>
      </c>
      <c r="W111" s="57">
        <f t="shared" si="3"/>
        <v>92223</v>
      </c>
      <c r="X111" s="57">
        <f t="shared" si="3"/>
        <v>92383</v>
      </c>
      <c r="Y111" s="57">
        <f t="shared" si="3"/>
        <v>92403</v>
      </c>
      <c r="Z111" s="57">
        <f t="shared" si="3"/>
        <v>92441</v>
      </c>
      <c r="AA111" s="57">
        <f t="shared" si="3"/>
        <v>92576</v>
      </c>
      <c r="AB111" s="57">
        <f t="shared" si="3"/>
        <v>92800</v>
      </c>
      <c r="AC111" s="57">
        <f t="shared" si="3"/>
        <v>93258</v>
      </c>
      <c r="AD111" s="57">
        <f t="shared" si="3"/>
        <v>93591</v>
      </c>
      <c r="AE111" s="57">
        <f t="shared" si="3"/>
        <v>93918</v>
      </c>
      <c r="AF111" s="57">
        <f t="shared" si="3"/>
        <v>94238</v>
      </c>
      <c r="AG111" s="57">
        <f t="shared" si="3"/>
        <v>94552</v>
      </c>
      <c r="AH111" s="57">
        <f t="shared" si="3"/>
        <v>94860</v>
      </c>
      <c r="AI111" s="57" t="str">
        <f t="shared" si="4"/>
        <v>-</v>
      </c>
      <c r="AJ111" s="57" t="str">
        <f t="shared" si="4"/>
        <v>-</v>
      </c>
      <c r="AK111" s="57" t="str">
        <f t="shared" si="4"/>
        <v>-</v>
      </c>
      <c r="AL111" s="57" t="str">
        <f t="shared" si="4"/>
        <v>-</v>
      </c>
      <c r="AM111" s="57" t="str">
        <f t="shared" si="4"/>
        <v>-</v>
      </c>
    </row>
    <row r="112" spans="2:39" s="5" customFormat="1" ht="15">
      <c r="B112" s="19" t="s">
        <v>116</v>
      </c>
      <c r="C112" s="19" t="s">
        <v>166</v>
      </c>
      <c r="D112" s="19" t="s">
        <v>156</v>
      </c>
      <c r="E112" s="19" t="s">
        <v>122</v>
      </c>
      <c r="F112" s="19" t="s">
        <v>157</v>
      </c>
      <c r="G112" s="56" t="s">
        <v>127</v>
      </c>
      <c r="H112" s="7" t="s">
        <v>158</v>
      </c>
      <c r="I112" s="55" t="str">
        <f t="shared" si="2"/>
        <v>SRNC_OUT5_05_B_PR24_OFWAT</v>
      </c>
      <c r="J112" s="18"/>
      <c r="K112" s="55" t="s">
        <v>159</v>
      </c>
      <c r="L112" s="55" t="s">
        <v>139</v>
      </c>
      <c r="M112" s="153" t="s">
        <v>160</v>
      </c>
      <c r="N112" s="18" t="s">
        <v>153</v>
      </c>
      <c r="O112" s="55">
        <v>0</v>
      </c>
      <c r="P112" s="57">
        <f t="shared" si="5"/>
        <v>38918</v>
      </c>
      <c r="Q112" s="57">
        <f t="shared" si="3"/>
        <v>39139</v>
      </c>
      <c r="R112" s="57">
        <f t="shared" si="3"/>
        <v>39272</v>
      </c>
      <c r="S112" s="57">
        <f t="shared" si="3"/>
        <v>39413</v>
      </c>
      <c r="T112" s="57">
        <f t="shared" si="3"/>
        <v>39407</v>
      </c>
      <c r="U112" s="57">
        <f t="shared" si="3"/>
        <v>39442</v>
      </c>
      <c r="V112" s="57">
        <f t="shared" si="3"/>
        <v>39541</v>
      </c>
      <c r="W112" s="57">
        <f t="shared" si="3"/>
        <v>39621</v>
      </c>
      <c r="X112" s="57">
        <f t="shared" si="3"/>
        <v>39687</v>
      </c>
      <c r="Y112" s="57">
        <f t="shared" si="3"/>
        <v>39835</v>
      </c>
      <c r="Z112" s="57">
        <f t="shared" si="3"/>
        <v>39900</v>
      </c>
      <c r="AA112" s="57">
        <f t="shared" si="3"/>
        <v>39973</v>
      </c>
      <c r="AB112" s="57">
        <f t="shared" si="3"/>
        <v>40031</v>
      </c>
      <c r="AC112" s="57">
        <f t="shared" si="3"/>
        <v>40095</v>
      </c>
      <c r="AD112" s="57">
        <f t="shared" si="3"/>
        <v>40162</v>
      </c>
      <c r="AE112" s="57">
        <f t="shared" si="3"/>
        <v>40228</v>
      </c>
      <c r="AF112" s="57">
        <f t="shared" si="3"/>
        <v>40295</v>
      </c>
      <c r="AG112" s="57">
        <f t="shared" si="3"/>
        <v>40359</v>
      </c>
      <c r="AH112" s="57">
        <f t="shared" si="3"/>
        <v>40427</v>
      </c>
      <c r="AI112" s="57" t="str">
        <f t="shared" si="4"/>
        <v>-</v>
      </c>
      <c r="AJ112" s="57" t="str">
        <f t="shared" si="4"/>
        <v>-</v>
      </c>
      <c r="AK112" s="57" t="str">
        <f t="shared" si="4"/>
        <v>-</v>
      </c>
      <c r="AL112" s="57" t="str">
        <f t="shared" si="4"/>
        <v>-</v>
      </c>
      <c r="AM112" s="57" t="str">
        <f t="shared" si="4"/>
        <v>-</v>
      </c>
    </row>
    <row r="113" spans="2:39" s="5" customFormat="1" ht="15">
      <c r="B113" s="19" t="s">
        <v>117</v>
      </c>
      <c r="C113" s="19" t="s">
        <v>167</v>
      </c>
      <c r="D113" s="19" t="s">
        <v>156</v>
      </c>
      <c r="E113" s="19" t="s">
        <v>122</v>
      </c>
      <c r="F113" s="19" t="s">
        <v>157</v>
      </c>
      <c r="G113" s="56" t="s">
        <v>127</v>
      </c>
      <c r="H113" s="7" t="s">
        <v>158</v>
      </c>
      <c r="I113" s="55" t="str">
        <f t="shared" si="2"/>
        <v>TMSC_OUT5_05_B_PR24_OFWAT</v>
      </c>
      <c r="J113" s="18"/>
      <c r="K113" s="55" t="s">
        <v>159</v>
      </c>
      <c r="L113" s="55" t="s">
        <v>139</v>
      </c>
      <c r="M113" s="153" t="s">
        <v>160</v>
      </c>
      <c r="N113" s="18" t="s">
        <v>153</v>
      </c>
      <c r="O113" s="55">
        <v>0</v>
      </c>
      <c r="P113" s="57">
        <f t="shared" si="5"/>
        <v>108657</v>
      </c>
      <c r="Q113" s="57">
        <f t="shared" si="3"/>
        <v>108759</v>
      </c>
      <c r="R113" s="57">
        <f t="shared" si="3"/>
        <v>108748</v>
      </c>
      <c r="S113" s="57">
        <f t="shared" si="3"/>
        <v>108800</v>
      </c>
      <c r="T113" s="57">
        <f t="shared" si="3"/>
        <v>108844</v>
      </c>
      <c r="U113" s="57">
        <f t="shared" si="3"/>
        <v>108902</v>
      </c>
      <c r="V113" s="57">
        <f t="shared" si="3"/>
        <v>108980</v>
      </c>
      <c r="W113" s="57">
        <f t="shared" si="3"/>
        <v>109064</v>
      </c>
      <c r="X113" s="57">
        <f t="shared" si="3"/>
        <v>109141</v>
      </c>
      <c r="Y113" s="57">
        <f t="shared" si="3"/>
        <v>109233</v>
      </c>
      <c r="Z113" s="57">
        <f t="shared" si="3"/>
        <v>109292</v>
      </c>
      <c r="AA113" s="57">
        <f t="shared" si="3"/>
        <v>109355</v>
      </c>
      <c r="AB113" s="57">
        <f t="shared" si="3"/>
        <v>109401</v>
      </c>
      <c r="AC113" s="57">
        <f t="shared" si="3"/>
        <v>109435</v>
      </c>
      <c r="AD113" s="57">
        <f t="shared" si="3"/>
        <v>109480</v>
      </c>
      <c r="AE113" s="57">
        <f t="shared" si="3"/>
        <v>109521</v>
      </c>
      <c r="AF113" s="57">
        <f t="shared" si="3"/>
        <v>109563</v>
      </c>
      <c r="AG113" s="57">
        <f t="shared" si="3"/>
        <v>109602</v>
      </c>
      <c r="AH113" s="57">
        <f t="shared" si="3"/>
        <v>109641</v>
      </c>
      <c r="AI113" s="57" t="str">
        <f t="shared" si="4"/>
        <v>-</v>
      </c>
      <c r="AJ113" s="57" t="str">
        <f t="shared" si="4"/>
        <v>-</v>
      </c>
      <c r="AK113" s="57" t="str">
        <f t="shared" si="4"/>
        <v>-</v>
      </c>
      <c r="AL113" s="57" t="str">
        <f t="shared" si="4"/>
        <v>-</v>
      </c>
      <c r="AM113" s="57" t="str">
        <f t="shared" si="4"/>
        <v>-</v>
      </c>
    </row>
    <row r="114" spans="2:39" s="5" customFormat="1" ht="15">
      <c r="B114" s="19" t="s">
        <v>118</v>
      </c>
      <c r="C114" s="19" t="s">
        <v>168</v>
      </c>
      <c r="D114" s="19" t="s">
        <v>156</v>
      </c>
      <c r="E114" s="19" t="s">
        <v>122</v>
      </c>
      <c r="F114" s="19" t="s">
        <v>157</v>
      </c>
      <c r="G114" s="56" t="s">
        <v>127</v>
      </c>
      <c r="H114" s="7" t="s">
        <v>158</v>
      </c>
      <c r="I114" s="55" t="str">
        <f t="shared" si="2"/>
        <v>NWTC_OUT5_05_B_PR24_OFWAT</v>
      </c>
      <c r="J114" s="18"/>
      <c r="K114" s="55" t="s">
        <v>159</v>
      </c>
      <c r="L114" s="55" t="s">
        <v>139</v>
      </c>
      <c r="M114" s="153" t="s">
        <v>160</v>
      </c>
      <c r="N114" s="18" t="s">
        <v>153</v>
      </c>
      <c r="O114" s="55">
        <v>0</v>
      </c>
      <c r="P114" s="57">
        <f t="shared" si="5"/>
        <v>76638</v>
      </c>
      <c r="Q114" s="57">
        <f t="shared" si="3"/>
        <v>76745</v>
      </c>
      <c r="R114" s="57">
        <f t="shared" si="3"/>
        <v>76998</v>
      </c>
      <c r="S114" s="57">
        <f t="shared" si="3"/>
        <v>77101</v>
      </c>
      <c r="T114" s="57">
        <f t="shared" si="3"/>
        <v>77192</v>
      </c>
      <c r="U114" s="57">
        <f t="shared" si="3"/>
        <v>77331</v>
      </c>
      <c r="V114" s="57">
        <f t="shared" si="3"/>
        <v>77339</v>
      </c>
      <c r="W114" s="57">
        <f t="shared" si="3"/>
        <v>78490</v>
      </c>
      <c r="X114" s="57">
        <f t="shared" si="3"/>
        <v>78655</v>
      </c>
      <c r="Y114" s="57">
        <f t="shared" si="3"/>
        <v>79127</v>
      </c>
      <c r="Z114" s="57">
        <f t="shared" si="3"/>
        <v>78847</v>
      </c>
      <c r="AA114" s="57">
        <f t="shared" si="3"/>
        <v>79039</v>
      </c>
      <c r="AB114" s="57">
        <f t="shared" si="3"/>
        <v>79141</v>
      </c>
      <c r="AC114" s="57">
        <f t="shared" si="3"/>
        <v>79270</v>
      </c>
      <c r="AD114" s="57">
        <f t="shared" si="3"/>
        <v>79386</v>
      </c>
      <c r="AE114" s="57">
        <f t="shared" si="3"/>
        <v>79502</v>
      </c>
      <c r="AF114" s="57">
        <f t="shared" si="3"/>
        <v>79618</v>
      </c>
      <c r="AG114" s="57">
        <f t="shared" si="3"/>
        <v>79733</v>
      </c>
      <c r="AH114" s="57">
        <f t="shared" si="3"/>
        <v>79849</v>
      </c>
      <c r="AI114" s="57" t="str">
        <f t="shared" si="4"/>
        <v>-</v>
      </c>
      <c r="AJ114" s="57" t="str">
        <f t="shared" si="4"/>
        <v>-</v>
      </c>
      <c r="AK114" s="57" t="str">
        <f t="shared" si="4"/>
        <v>-</v>
      </c>
      <c r="AL114" s="57" t="str">
        <f t="shared" si="4"/>
        <v>-</v>
      </c>
      <c r="AM114" s="57" t="str">
        <f t="shared" si="4"/>
        <v>-</v>
      </c>
    </row>
    <row r="115" spans="2:39" s="5" customFormat="1" ht="15">
      <c r="B115" s="19" t="s">
        <v>119</v>
      </c>
      <c r="C115" s="19" t="s">
        <v>169</v>
      </c>
      <c r="D115" s="19" t="s">
        <v>156</v>
      </c>
      <c r="E115" s="19" t="s">
        <v>122</v>
      </c>
      <c r="F115" s="19" t="s">
        <v>157</v>
      </c>
      <c r="G115" s="56" t="s">
        <v>127</v>
      </c>
      <c r="H115" s="7" t="s">
        <v>158</v>
      </c>
      <c r="I115" s="55" t="str">
        <f t="shared" si="2"/>
        <v>WSXC_OUT5_05_B_PR24_OFWAT</v>
      </c>
      <c r="J115" s="18"/>
      <c r="K115" s="55" t="s">
        <v>159</v>
      </c>
      <c r="L115" s="55" t="s">
        <v>139</v>
      </c>
      <c r="M115" s="153" t="s">
        <v>160</v>
      </c>
      <c r="N115" s="18" t="s">
        <v>153</v>
      </c>
      <c r="O115" s="55">
        <v>0</v>
      </c>
      <c r="P115" s="57">
        <f t="shared" si="5"/>
        <v>34288</v>
      </c>
      <c r="Q115" s="57">
        <f t="shared" si="3"/>
        <v>34554</v>
      </c>
      <c r="R115" s="57">
        <f t="shared" si="3"/>
        <v>34577</v>
      </c>
      <c r="S115" s="57">
        <f t="shared" si="3"/>
        <v>34632</v>
      </c>
      <c r="T115" s="57">
        <f t="shared" si="3"/>
        <v>34710</v>
      </c>
      <c r="U115" s="57">
        <f t="shared" si="3"/>
        <v>34786</v>
      </c>
      <c r="V115" s="57">
        <f t="shared" si="3"/>
        <v>34944</v>
      </c>
      <c r="W115" s="57">
        <f t="shared" si="3"/>
        <v>34828</v>
      </c>
      <c r="X115" s="57">
        <f t="shared" si="3"/>
        <v>34929</v>
      </c>
      <c r="Y115" s="57">
        <f t="shared" si="3"/>
        <v>34966</v>
      </c>
      <c r="Z115" s="57">
        <f t="shared" si="3"/>
        <v>35024</v>
      </c>
      <c r="AA115" s="57">
        <f t="shared" si="3"/>
        <v>35089</v>
      </c>
      <c r="AB115" s="57">
        <f t="shared" si="3"/>
        <v>35138</v>
      </c>
      <c r="AC115" s="57">
        <f t="shared" si="3"/>
        <v>35190</v>
      </c>
      <c r="AD115" s="57">
        <f t="shared" si="3"/>
        <v>35243</v>
      </c>
      <c r="AE115" s="57">
        <f t="shared" si="3"/>
        <v>35295</v>
      </c>
      <c r="AF115" s="57">
        <f t="shared" si="3"/>
        <v>35348</v>
      </c>
      <c r="AG115" s="57">
        <f t="shared" si="3"/>
        <v>35401</v>
      </c>
      <c r="AH115" s="57">
        <f t="shared" si="3"/>
        <v>35454</v>
      </c>
      <c r="AI115" s="57" t="str">
        <f t="shared" si="4"/>
        <v>-</v>
      </c>
      <c r="AJ115" s="57" t="str">
        <f t="shared" si="4"/>
        <v>-</v>
      </c>
      <c r="AK115" s="57" t="str">
        <f t="shared" si="4"/>
        <v>-</v>
      </c>
      <c r="AL115" s="57" t="str">
        <f t="shared" si="4"/>
        <v>-</v>
      </c>
      <c r="AM115" s="57" t="str">
        <f t="shared" si="4"/>
        <v>-</v>
      </c>
    </row>
    <row r="116" spans="2:39" s="5" customFormat="1" ht="15">
      <c r="B116" s="19" t="s">
        <v>120</v>
      </c>
      <c r="C116" s="19" t="s">
        <v>170</v>
      </c>
      <c r="D116" s="19" t="s">
        <v>156</v>
      </c>
      <c r="E116" s="19" t="s">
        <v>122</v>
      </c>
      <c r="F116" s="19" t="s">
        <v>157</v>
      </c>
      <c r="G116" s="56" t="s">
        <v>127</v>
      </c>
      <c r="H116" s="7" t="s">
        <v>158</v>
      </c>
      <c r="I116" s="55" t="str">
        <f t="shared" si="2"/>
        <v>YKYC_OUT5_05_B_PR24_OFWAT</v>
      </c>
      <c r="J116" s="18"/>
      <c r="K116" s="55" t="s">
        <v>159</v>
      </c>
      <c r="L116" s="55" t="s">
        <v>139</v>
      </c>
      <c r="M116" s="153" t="s">
        <v>160</v>
      </c>
      <c r="N116" s="18" t="s">
        <v>153</v>
      </c>
      <c r="O116" s="55">
        <v>0</v>
      </c>
      <c r="P116" s="57">
        <f t="shared" si="5"/>
        <v>52010</v>
      </c>
      <c r="Q116" s="57">
        <f t="shared" si="3"/>
        <v>52045</v>
      </c>
      <c r="R116" s="57">
        <f t="shared" si="3"/>
        <v>52091</v>
      </c>
      <c r="S116" s="57">
        <f t="shared" si="3"/>
        <v>52123</v>
      </c>
      <c r="T116" s="57">
        <f t="shared" si="3"/>
        <v>52180</v>
      </c>
      <c r="U116" s="57">
        <f t="shared" si="3"/>
        <v>52229</v>
      </c>
      <c r="V116" s="57">
        <f t="shared" si="3"/>
        <v>52264</v>
      </c>
      <c r="W116" s="57">
        <f t="shared" si="3"/>
        <v>52292</v>
      </c>
      <c r="X116" s="57">
        <f t="shared" si="3"/>
        <v>52315</v>
      </c>
      <c r="Y116" s="57">
        <f t="shared" si="3"/>
        <v>52383</v>
      </c>
      <c r="Z116" s="57">
        <f t="shared" si="3"/>
        <v>52431</v>
      </c>
      <c r="AA116" s="57">
        <f t="shared" si="3"/>
        <v>52533</v>
      </c>
      <c r="AB116" s="57">
        <f t="shared" si="3"/>
        <v>52607</v>
      </c>
      <c r="AC116" s="57">
        <f t="shared" si="3"/>
        <v>52636</v>
      </c>
      <c r="AD116" s="57">
        <f t="shared" si="3"/>
        <v>52695</v>
      </c>
      <c r="AE116" s="57">
        <f t="shared" si="3"/>
        <v>52753</v>
      </c>
      <c r="AF116" s="57">
        <f t="shared" si="3"/>
        <v>52811</v>
      </c>
      <c r="AG116" s="57">
        <f t="shared" si="3"/>
        <v>52869</v>
      </c>
      <c r="AH116" s="57">
        <f t="shared" si="3"/>
        <v>52927</v>
      </c>
      <c r="AI116" s="57" t="str">
        <f t="shared" si="4"/>
        <v>-</v>
      </c>
      <c r="AJ116" s="57" t="str">
        <f t="shared" si="4"/>
        <v>-</v>
      </c>
      <c r="AK116" s="57" t="str">
        <f t="shared" si="4"/>
        <v>-</v>
      </c>
      <c r="AL116" s="57" t="str">
        <f t="shared" si="4"/>
        <v>-</v>
      </c>
      <c r="AM116" s="57" t="str">
        <f t="shared" si="4"/>
        <v>-</v>
      </c>
    </row>
    <row r="117" spans="2:39" s="5" customFormat="1" ht="15">
      <c r="B117" s="19" t="s">
        <v>142</v>
      </c>
      <c r="C117" s="19" t="s">
        <v>171</v>
      </c>
      <c r="D117" s="19" t="s">
        <v>156</v>
      </c>
      <c r="E117" s="19" t="s">
        <v>122</v>
      </c>
      <c r="F117" s="19" t="s">
        <v>172</v>
      </c>
      <c r="G117" s="56" t="s">
        <v>127</v>
      </c>
      <c r="H117" s="7" t="s">
        <v>158</v>
      </c>
      <c r="I117" s="55" t="str">
        <f t="shared" si="2"/>
        <v>AFWC_OUT5_05_B_PR24_OFWAT</v>
      </c>
      <c r="J117" s="18"/>
      <c r="K117" s="55" t="s">
        <v>159</v>
      </c>
      <c r="L117" s="55" t="s">
        <v>139</v>
      </c>
      <c r="M117" s="153" t="s">
        <v>160</v>
      </c>
      <c r="N117" s="18" t="s">
        <v>153</v>
      </c>
      <c r="O117" s="55">
        <v>0</v>
      </c>
      <c r="P117" s="57" t="str">
        <f t="shared" si="5"/>
        <v>-</v>
      </c>
      <c r="Q117" s="57" t="str">
        <f t="shared" si="3"/>
        <v>-</v>
      </c>
      <c r="R117" s="57" t="str">
        <f t="shared" si="3"/>
        <v>-</v>
      </c>
      <c r="S117" s="57" t="str">
        <f t="shared" si="3"/>
        <v>-</v>
      </c>
      <c r="T117" s="57" t="str">
        <f t="shared" si="3"/>
        <v>-</v>
      </c>
      <c r="U117" s="57" t="str">
        <f t="shared" si="3"/>
        <v>-</v>
      </c>
      <c r="V117" s="57" t="str">
        <f t="shared" si="3"/>
        <v>-</v>
      </c>
      <c r="W117" s="57" t="str">
        <f t="shared" si="3"/>
        <v>-</v>
      </c>
      <c r="X117" s="57" t="str">
        <f t="shared" si="3"/>
        <v>-</v>
      </c>
      <c r="Y117" s="57" t="str">
        <f t="shared" si="3"/>
        <v>-</v>
      </c>
      <c r="Z117" s="57" t="str">
        <f t="shared" si="3"/>
        <v>-</v>
      </c>
      <c r="AA117" s="57" t="str">
        <f t="shared" si="3"/>
        <v>-</v>
      </c>
      <c r="AB117" s="57" t="str">
        <f t="shared" si="3"/>
        <v>-</v>
      </c>
      <c r="AC117" s="57" t="str">
        <f t="shared" si="3"/>
        <v>-</v>
      </c>
      <c r="AD117" s="57" t="str">
        <f t="shared" si="3"/>
        <v>-</v>
      </c>
      <c r="AE117" s="57" t="str">
        <f t="shared" si="3"/>
        <v>-</v>
      </c>
      <c r="AF117" s="57" t="str">
        <f t="shared" si="3"/>
        <v>-</v>
      </c>
      <c r="AG117" s="57" t="str">
        <f t="shared" si="3"/>
        <v>-</v>
      </c>
      <c r="AH117" s="57" t="str">
        <f t="shared" si="3"/>
        <v>-</v>
      </c>
      <c r="AI117" s="57" t="str">
        <f t="shared" si="4"/>
        <v>-</v>
      </c>
      <c r="AJ117" s="57" t="str">
        <f t="shared" si="4"/>
        <v>-</v>
      </c>
      <c r="AK117" s="57" t="str">
        <f t="shared" si="4"/>
        <v>-</v>
      </c>
      <c r="AL117" s="57" t="str">
        <f t="shared" si="4"/>
        <v>-</v>
      </c>
      <c r="AM117" s="57" t="str">
        <f t="shared" si="4"/>
        <v>-</v>
      </c>
    </row>
    <row r="118" spans="2:39" s="5" customFormat="1" ht="15">
      <c r="B118" s="19" t="s">
        <v>143</v>
      </c>
      <c r="C118" s="19" t="s">
        <v>173</v>
      </c>
      <c r="D118" s="19" t="s">
        <v>156</v>
      </c>
      <c r="E118" s="19" t="s">
        <v>122</v>
      </c>
      <c r="F118" s="19" t="s">
        <v>172</v>
      </c>
      <c r="G118" s="56" t="s">
        <v>127</v>
      </c>
      <c r="H118" s="7" t="s">
        <v>158</v>
      </c>
      <c r="I118" s="55" t="str">
        <f t="shared" si="2"/>
        <v>PRTC_OUT5_05_B_PR24_OFWAT</v>
      </c>
      <c r="J118" s="18"/>
      <c r="K118" s="55" t="s">
        <v>159</v>
      </c>
      <c r="L118" s="55" t="s">
        <v>139</v>
      </c>
      <c r="M118" s="153" t="s">
        <v>160</v>
      </c>
      <c r="N118" s="18" t="s">
        <v>153</v>
      </c>
      <c r="O118" s="55">
        <v>0</v>
      </c>
      <c r="P118" s="57" t="str">
        <f t="shared" si="5"/>
        <v>-</v>
      </c>
      <c r="Q118" s="57" t="str">
        <f t="shared" si="3"/>
        <v>-</v>
      </c>
      <c r="R118" s="57" t="str">
        <f t="shared" si="3"/>
        <v>-</v>
      </c>
      <c r="S118" s="57" t="str">
        <f t="shared" si="3"/>
        <v>-</v>
      </c>
      <c r="T118" s="57" t="str">
        <f t="shared" si="3"/>
        <v>-</v>
      </c>
      <c r="U118" s="57" t="str">
        <f t="shared" si="3"/>
        <v>-</v>
      </c>
      <c r="V118" s="57" t="str">
        <f t="shared" si="3"/>
        <v>-</v>
      </c>
      <c r="W118" s="57" t="str">
        <f t="shared" si="3"/>
        <v>-</v>
      </c>
      <c r="X118" s="57" t="str">
        <f t="shared" si="3"/>
        <v>-</v>
      </c>
      <c r="Y118" s="57" t="str">
        <f t="shared" si="3"/>
        <v>-</v>
      </c>
      <c r="Z118" s="57" t="str">
        <f t="shared" si="3"/>
        <v>-</v>
      </c>
      <c r="AA118" s="57" t="str">
        <f t="shared" si="3"/>
        <v>-</v>
      </c>
      <c r="AB118" s="57" t="str">
        <f t="shared" si="3"/>
        <v>-</v>
      </c>
      <c r="AC118" s="57" t="str">
        <f t="shared" si="3"/>
        <v>-</v>
      </c>
      <c r="AD118" s="57" t="str">
        <f t="shared" si="3"/>
        <v>-</v>
      </c>
      <c r="AE118" s="57" t="str">
        <f t="shared" si="3"/>
        <v>-</v>
      </c>
      <c r="AF118" s="57" t="str">
        <f t="shared" si="3"/>
        <v>-</v>
      </c>
      <c r="AG118" s="57" t="str">
        <f t="shared" si="3"/>
        <v>-</v>
      </c>
      <c r="AH118" s="57" t="str">
        <f t="shared" si="3"/>
        <v>-</v>
      </c>
      <c r="AI118" s="57" t="str">
        <f t="shared" si="4"/>
        <v>-</v>
      </c>
      <c r="AJ118" s="57" t="str">
        <f t="shared" si="4"/>
        <v>-</v>
      </c>
      <c r="AK118" s="57" t="str">
        <f t="shared" si="4"/>
        <v>-</v>
      </c>
      <c r="AL118" s="57" t="str">
        <f t="shared" si="4"/>
        <v>-</v>
      </c>
      <c r="AM118" s="57" t="str">
        <f t="shared" si="4"/>
        <v>-</v>
      </c>
    </row>
    <row r="119" spans="2:39" s="5" customFormat="1" ht="15">
      <c r="B119" s="19" t="s">
        <v>144</v>
      </c>
      <c r="C119" s="19" t="s">
        <v>174</v>
      </c>
      <c r="D119" s="19" t="s">
        <v>156</v>
      </c>
      <c r="E119" s="19" t="s">
        <v>122</v>
      </c>
      <c r="F119" s="19" t="s">
        <v>172</v>
      </c>
      <c r="G119" s="56" t="s">
        <v>127</v>
      </c>
      <c r="H119" s="7" t="s">
        <v>158</v>
      </c>
      <c r="I119" s="55" t="str">
        <f t="shared" si="2"/>
        <v>SEWC_OUT5_05_B_PR24_OFWAT</v>
      </c>
      <c r="J119" s="18"/>
      <c r="K119" s="55" t="s">
        <v>159</v>
      </c>
      <c r="L119" s="55" t="s">
        <v>139</v>
      </c>
      <c r="M119" s="153" t="s">
        <v>160</v>
      </c>
      <c r="N119" s="18" t="s">
        <v>153</v>
      </c>
      <c r="O119" s="55">
        <v>0</v>
      </c>
      <c r="P119" s="57" t="str">
        <f t="shared" si="5"/>
        <v>-</v>
      </c>
      <c r="Q119" s="57" t="str">
        <f t="shared" si="3"/>
        <v>-</v>
      </c>
      <c r="R119" s="57" t="str">
        <f t="shared" si="3"/>
        <v>-</v>
      </c>
      <c r="S119" s="57" t="str">
        <f t="shared" si="3"/>
        <v>-</v>
      </c>
      <c r="T119" s="57" t="str">
        <f t="shared" si="3"/>
        <v>-</v>
      </c>
      <c r="U119" s="57" t="str">
        <f t="shared" si="3"/>
        <v>-</v>
      </c>
      <c r="V119" s="57" t="str">
        <f t="shared" si="3"/>
        <v>-</v>
      </c>
      <c r="W119" s="57" t="str">
        <f t="shared" si="3"/>
        <v>-</v>
      </c>
      <c r="X119" s="57" t="str">
        <f t="shared" si="3"/>
        <v>-</v>
      </c>
      <c r="Y119" s="57" t="str">
        <f t="shared" si="3"/>
        <v>-</v>
      </c>
      <c r="Z119" s="57" t="str">
        <f t="shared" si="3"/>
        <v>-</v>
      </c>
      <c r="AA119" s="57" t="str">
        <f t="shared" si="3"/>
        <v>-</v>
      </c>
      <c r="AB119" s="57" t="str">
        <f t="shared" si="3"/>
        <v>-</v>
      </c>
      <c r="AC119" s="57" t="str">
        <f t="shared" si="3"/>
        <v>-</v>
      </c>
      <c r="AD119" s="57" t="str">
        <f t="shared" si="3"/>
        <v>-</v>
      </c>
      <c r="AE119" s="57" t="str">
        <f t="shared" si="3"/>
        <v>-</v>
      </c>
      <c r="AF119" s="57" t="str">
        <f t="shared" si="3"/>
        <v>-</v>
      </c>
      <c r="AG119" s="57" t="str">
        <f t="shared" si="3"/>
        <v>-</v>
      </c>
      <c r="AH119" s="57" t="str">
        <f t="shared" si="3"/>
        <v>-</v>
      </c>
      <c r="AI119" s="57" t="str">
        <f t="shared" si="4"/>
        <v>-</v>
      </c>
      <c r="AJ119" s="57" t="str">
        <f t="shared" si="4"/>
        <v>-</v>
      </c>
      <c r="AK119" s="57" t="str">
        <f t="shared" si="4"/>
        <v>-</v>
      </c>
      <c r="AL119" s="57" t="str">
        <f t="shared" si="4"/>
        <v>-</v>
      </c>
      <c r="AM119" s="57" t="str">
        <f t="shared" si="4"/>
        <v>-</v>
      </c>
    </row>
    <row r="120" spans="2:39" s="5" customFormat="1" ht="15">
      <c r="B120" s="19" t="s">
        <v>145</v>
      </c>
      <c r="C120" s="19" t="s">
        <v>175</v>
      </c>
      <c r="D120" s="19" t="s">
        <v>156</v>
      </c>
      <c r="E120" s="19" t="s">
        <v>122</v>
      </c>
      <c r="F120" s="19" t="s">
        <v>172</v>
      </c>
      <c r="G120" s="56" t="s">
        <v>127</v>
      </c>
      <c r="H120" s="7" t="s">
        <v>158</v>
      </c>
      <c r="I120" s="55" t="str">
        <f t="shared" si="2"/>
        <v>SSCC_OUT5_05_B_PR24_OFWAT</v>
      </c>
      <c r="J120" s="18"/>
      <c r="K120" s="55" t="s">
        <v>159</v>
      </c>
      <c r="L120" s="55" t="s">
        <v>139</v>
      </c>
      <c r="M120" s="153" t="s">
        <v>160</v>
      </c>
      <c r="N120" s="18" t="s">
        <v>153</v>
      </c>
      <c r="O120" s="55">
        <v>0</v>
      </c>
      <c r="P120" s="57" t="str">
        <f t="shared" si="5"/>
        <v>-</v>
      </c>
      <c r="Q120" s="57" t="str">
        <f t="shared" si="3"/>
        <v>-</v>
      </c>
      <c r="R120" s="57" t="str">
        <f t="shared" si="3"/>
        <v>-</v>
      </c>
      <c r="S120" s="57" t="str">
        <f t="shared" si="3"/>
        <v>-</v>
      </c>
      <c r="T120" s="57" t="str">
        <f t="shared" si="3"/>
        <v>-</v>
      </c>
      <c r="U120" s="57" t="str">
        <f t="shared" si="3"/>
        <v>-</v>
      </c>
      <c r="V120" s="57" t="str">
        <f t="shared" si="3"/>
        <v>-</v>
      </c>
      <c r="W120" s="57" t="str">
        <f t="shared" si="3"/>
        <v>-</v>
      </c>
      <c r="X120" s="57" t="str">
        <f t="shared" si="3"/>
        <v>-</v>
      </c>
      <c r="Y120" s="57" t="str">
        <f t="shared" si="3"/>
        <v>-</v>
      </c>
      <c r="Z120" s="57" t="str">
        <f t="shared" si="3"/>
        <v>-</v>
      </c>
      <c r="AA120" s="57" t="str">
        <f t="shared" si="3"/>
        <v>-</v>
      </c>
      <c r="AB120" s="57" t="str">
        <f t="shared" si="3"/>
        <v>-</v>
      </c>
      <c r="AC120" s="57" t="str">
        <f t="shared" si="3"/>
        <v>-</v>
      </c>
      <c r="AD120" s="57" t="str">
        <f t="shared" si="3"/>
        <v>-</v>
      </c>
      <c r="AE120" s="57" t="str">
        <f t="shared" si="3"/>
        <v>-</v>
      </c>
      <c r="AF120" s="57" t="str">
        <f t="shared" si="3"/>
        <v>-</v>
      </c>
      <c r="AG120" s="57" t="str">
        <f t="shared" si="3"/>
        <v>-</v>
      </c>
      <c r="AH120" s="57" t="str">
        <f t="shared" si="3"/>
        <v>-</v>
      </c>
      <c r="AI120" s="57" t="str">
        <f t="shared" si="4"/>
        <v>-</v>
      </c>
      <c r="AJ120" s="57" t="str">
        <f t="shared" si="4"/>
        <v>-</v>
      </c>
      <c r="AK120" s="57" t="str">
        <f t="shared" si="4"/>
        <v>-</v>
      </c>
      <c r="AL120" s="57" t="str">
        <f t="shared" si="4"/>
        <v>-</v>
      </c>
      <c r="AM120" s="57" t="str">
        <f t="shared" si="4"/>
        <v>-</v>
      </c>
    </row>
    <row r="121" spans="2:39" s="5" customFormat="1" ht="15">
      <c r="B121" s="19" t="s">
        <v>146</v>
      </c>
      <c r="C121" s="19" t="s">
        <v>176</v>
      </c>
      <c r="D121" s="19" t="s">
        <v>156</v>
      </c>
      <c r="E121" s="19" t="s">
        <v>122</v>
      </c>
      <c r="F121" s="19" t="s">
        <v>172</v>
      </c>
      <c r="G121" s="56" t="s">
        <v>127</v>
      </c>
      <c r="H121" s="7" t="s">
        <v>158</v>
      </c>
      <c r="I121" s="55" t="str">
        <f t="shared" si="2"/>
        <v>SESC_OUT5_05_B_PR24_OFWAT</v>
      </c>
      <c r="J121" s="18"/>
      <c r="K121" s="55" t="s">
        <v>159</v>
      </c>
      <c r="L121" s="55" t="s">
        <v>139</v>
      </c>
      <c r="M121" s="153" t="s">
        <v>160</v>
      </c>
      <c r="N121" s="18" t="s">
        <v>153</v>
      </c>
      <c r="O121" s="55">
        <v>0</v>
      </c>
      <c r="P121" s="57" t="str">
        <f t="shared" si="5"/>
        <v>-</v>
      </c>
      <c r="Q121" s="57" t="str">
        <f t="shared" si="3"/>
        <v>-</v>
      </c>
      <c r="R121" s="57" t="str">
        <f t="shared" si="3"/>
        <v>-</v>
      </c>
      <c r="S121" s="57" t="str">
        <f t="shared" si="3"/>
        <v>-</v>
      </c>
      <c r="T121" s="57" t="str">
        <f t="shared" si="3"/>
        <v>-</v>
      </c>
      <c r="U121" s="57" t="str">
        <f t="shared" si="3"/>
        <v>-</v>
      </c>
      <c r="V121" s="57" t="str">
        <f t="shared" si="3"/>
        <v>-</v>
      </c>
      <c r="W121" s="57" t="str">
        <f t="shared" si="3"/>
        <v>-</v>
      </c>
      <c r="X121" s="57" t="str">
        <f t="shared" si="3"/>
        <v>-</v>
      </c>
      <c r="Y121" s="57" t="str">
        <f t="shared" si="3"/>
        <v>-</v>
      </c>
      <c r="Z121" s="57" t="str">
        <f t="shared" si="3"/>
        <v>-</v>
      </c>
      <c r="AA121" s="57" t="str">
        <f t="shared" si="3"/>
        <v>-</v>
      </c>
      <c r="AB121" s="57" t="str">
        <f t="shared" si="3"/>
        <v>-</v>
      </c>
      <c r="AC121" s="57" t="str">
        <f t="shared" si="3"/>
        <v>-</v>
      </c>
      <c r="AD121" s="57" t="str">
        <f t="shared" si="3"/>
        <v>-</v>
      </c>
      <c r="AE121" s="57" t="str">
        <f t="shared" si="3"/>
        <v>-</v>
      </c>
      <c r="AF121" s="57" t="str">
        <f t="shared" si="3"/>
        <v>-</v>
      </c>
      <c r="AG121" s="57" t="str">
        <f t="shared" si="3"/>
        <v>-</v>
      </c>
      <c r="AH121" s="57" t="str">
        <f t="shared" si="3"/>
        <v>-</v>
      </c>
      <c r="AI121" s="57" t="str">
        <f t="shared" si="4"/>
        <v>-</v>
      </c>
      <c r="AJ121" s="57" t="str">
        <f t="shared" si="4"/>
        <v>-</v>
      </c>
      <c r="AK121" s="57" t="str">
        <f t="shared" si="4"/>
        <v>-</v>
      </c>
      <c r="AL121" s="57" t="str">
        <f t="shared" si="4"/>
        <v>-</v>
      </c>
      <c r="AM121" s="57" t="str">
        <f t="shared" si="4"/>
        <v>-</v>
      </c>
    </row>
    <row r="122" spans="2:39" s="5" customFormat="1" ht="15">
      <c r="B122" s="19" t="s">
        <v>114</v>
      </c>
      <c r="C122" s="19" t="s">
        <v>177</v>
      </c>
      <c r="D122" s="19" t="s">
        <v>156</v>
      </c>
      <c r="E122" s="19" t="s">
        <v>122</v>
      </c>
      <c r="F122" s="19" t="s">
        <v>157</v>
      </c>
      <c r="G122" s="56" t="s">
        <v>127</v>
      </c>
      <c r="H122" s="7" t="s">
        <v>158</v>
      </c>
      <c r="I122" s="55" t="str">
        <f t="shared" si="2"/>
        <v>SWBC_OUT5_05_B_PR24_OFWAT</v>
      </c>
      <c r="J122" s="18"/>
      <c r="K122" s="55" t="s">
        <v>159</v>
      </c>
      <c r="L122" s="55" t="s">
        <v>139</v>
      </c>
      <c r="M122" s="153" t="s">
        <v>160</v>
      </c>
      <c r="N122" s="18" t="s">
        <v>153</v>
      </c>
      <c r="O122" s="55">
        <v>0</v>
      </c>
      <c r="P122" s="57">
        <f t="shared" si="5"/>
        <v>22520</v>
      </c>
      <c r="Q122" s="57">
        <f t="shared" ref="Q122:AH123" si="6">IFERROR(ROUND(Q88+Q105,0),"-")</f>
        <v>22495</v>
      </c>
      <c r="R122" s="57">
        <f t="shared" si="6"/>
        <v>22559</v>
      </c>
      <c r="S122" s="57">
        <f t="shared" si="6"/>
        <v>22623</v>
      </c>
      <c r="T122" s="57">
        <f t="shared" si="6"/>
        <v>22629</v>
      </c>
      <c r="U122" s="57">
        <f t="shared" si="6"/>
        <v>22627</v>
      </c>
      <c r="V122" s="57">
        <f t="shared" si="6"/>
        <v>22712</v>
      </c>
      <c r="W122" s="57">
        <f t="shared" si="6"/>
        <v>22760</v>
      </c>
      <c r="X122" s="57">
        <f t="shared" si="6"/>
        <v>22783</v>
      </c>
      <c r="Y122" s="57">
        <f t="shared" si="6"/>
        <v>22834</v>
      </c>
      <c r="Z122" s="57">
        <f t="shared" si="6"/>
        <v>22982</v>
      </c>
      <c r="AA122" s="57">
        <f t="shared" si="6"/>
        <v>23028</v>
      </c>
      <c r="AB122" s="57">
        <f t="shared" si="6"/>
        <v>23065</v>
      </c>
      <c r="AC122" s="57">
        <f t="shared" si="6"/>
        <v>25437</v>
      </c>
      <c r="AD122" s="57">
        <f t="shared" si="6"/>
        <v>25516</v>
      </c>
      <c r="AE122" s="57">
        <f t="shared" si="6"/>
        <v>25663</v>
      </c>
      <c r="AF122" s="57">
        <f t="shared" si="6"/>
        <v>25765</v>
      </c>
      <c r="AG122" s="57">
        <f t="shared" si="6"/>
        <v>25892</v>
      </c>
      <c r="AH122" s="57">
        <f t="shared" si="6"/>
        <v>26133</v>
      </c>
      <c r="AI122" s="57" t="str">
        <f t="shared" ref="AI122:AM122" si="7">IFERROR(ROUND(AI88+AI105,0),"-")</f>
        <v>-</v>
      </c>
      <c r="AJ122" s="57" t="str">
        <f t="shared" si="7"/>
        <v>-</v>
      </c>
      <c r="AK122" s="57" t="str">
        <f t="shared" si="7"/>
        <v>-</v>
      </c>
      <c r="AL122" s="57" t="str">
        <f t="shared" si="7"/>
        <v>-</v>
      </c>
      <c r="AM122" s="57" t="str">
        <f t="shared" si="7"/>
        <v>-</v>
      </c>
    </row>
    <row r="123" spans="2:39" s="5" customFormat="1" ht="15">
      <c r="B123" s="19" t="s">
        <v>147</v>
      </c>
      <c r="C123" s="19" t="s">
        <v>178</v>
      </c>
      <c r="D123" s="19" t="s">
        <v>156</v>
      </c>
      <c r="E123" s="19" t="s">
        <v>122</v>
      </c>
      <c r="F123" s="19" t="s">
        <v>172</v>
      </c>
      <c r="G123" s="56" t="s">
        <v>127</v>
      </c>
      <c r="H123" s="7" t="s">
        <v>158</v>
      </c>
      <c r="I123" s="55" t="str">
        <f t="shared" si="2"/>
        <v>BRLC_OUT5_05_B_PR24_OFWAT</v>
      </c>
      <c r="J123" s="18"/>
      <c r="K123" s="55" t="s">
        <v>159</v>
      </c>
      <c r="L123" s="55" t="s">
        <v>139</v>
      </c>
      <c r="M123" s="153" t="s">
        <v>160</v>
      </c>
      <c r="N123" s="18" t="s">
        <v>153</v>
      </c>
      <c r="O123" s="55">
        <v>0</v>
      </c>
      <c r="P123" s="57" t="str">
        <f t="shared" si="5"/>
        <v>-</v>
      </c>
      <c r="Q123" s="57" t="str">
        <f t="shared" si="6"/>
        <v>-</v>
      </c>
      <c r="R123" s="57" t="str">
        <f t="shared" si="6"/>
        <v>-</v>
      </c>
      <c r="S123" s="57" t="str">
        <f t="shared" si="6"/>
        <v>-</v>
      </c>
      <c r="T123" s="57" t="str">
        <f t="shared" si="6"/>
        <v>-</v>
      </c>
      <c r="U123" s="57" t="str">
        <f t="shared" si="6"/>
        <v>-</v>
      </c>
      <c r="V123" s="57" t="str">
        <f t="shared" si="6"/>
        <v>-</v>
      </c>
      <c r="W123" s="57" t="str">
        <f t="shared" si="6"/>
        <v>-</v>
      </c>
      <c r="X123" s="57" t="str">
        <f t="shared" si="6"/>
        <v>-</v>
      </c>
      <c r="Y123" s="57" t="str">
        <f t="shared" si="6"/>
        <v>-</v>
      </c>
      <c r="Z123" s="57" t="str">
        <f t="shared" si="6"/>
        <v>-</v>
      </c>
      <c r="AA123" s="57" t="str">
        <f t="shared" si="6"/>
        <v>-</v>
      </c>
      <c r="AB123" s="57" t="str">
        <f t="shared" si="6"/>
        <v>-</v>
      </c>
      <c r="AC123" s="57" t="str">
        <f t="shared" si="6"/>
        <v>-</v>
      </c>
      <c r="AD123" s="57" t="str">
        <f t="shared" si="6"/>
        <v>-</v>
      </c>
      <c r="AE123" s="57" t="str">
        <f t="shared" si="6"/>
        <v>-</v>
      </c>
      <c r="AF123" s="57" t="str">
        <f t="shared" si="6"/>
        <v>-</v>
      </c>
      <c r="AG123" s="57" t="str">
        <f t="shared" si="6"/>
        <v>-</v>
      </c>
      <c r="AH123" s="57" t="str">
        <f t="shared" si="6"/>
        <v>-</v>
      </c>
      <c r="AI123" s="57" t="str">
        <f t="shared" ref="AI123:AM123" si="8">IFERROR(ROUND(AI89+AI106,0),"-")</f>
        <v>-</v>
      </c>
      <c r="AJ123" s="57" t="str">
        <f t="shared" si="8"/>
        <v>-</v>
      </c>
      <c r="AK123" s="57" t="str">
        <f t="shared" si="8"/>
        <v>-</v>
      </c>
      <c r="AL123" s="57" t="str">
        <f t="shared" si="8"/>
        <v>-</v>
      </c>
      <c r="AM123" s="57" t="str">
        <f t="shared" si="8"/>
        <v>-</v>
      </c>
    </row>
    <row r="124" spans="2:39" s="5" customFormat="1" ht="15">
      <c r="B124" s="129" t="s">
        <v>80</v>
      </c>
      <c r="C124" s="19" t="str">
        <f>_xlfn.XLOOKUP($B124,FD_Lists!$B$4:$B$25,FD_Lists!C$4:C$25)</f>
        <v>Anglian Water</v>
      </c>
      <c r="D124" s="19" t="str">
        <f>_xlfn.XLOOKUP($B124,FD_Lists!$B$4:$B$25,FD_Lists!D$4:D$25)</f>
        <v>England</v>
      </c>
      <c r="E124" s="19" t="str">
        <f>_xlfn.XLOOKUP($B124,FD_Lists!$B$4:$B$25,FD_Lists!E$4:E$25)</f>
        <v>Company</v>
      </c>
      <c r="F124" s="19" t="str">
        <f>_xlfn.XLOOKUP($B124,FD_Lists!$B$4:$B$25,FD_Lists!F$4:F$25)</f>
        <v>WaSC</v>
      </c>
      <c r="G124" s="56" t="s">
        <v>127</v>
      </c>
      <c r="H124" s="7" t="s">
        <v>108</v>
      </c>
      <c r="I124" s="55" t="str">
        <f t="shared" si="2"/>
        <v>ANHC_OUT5_05_J_PR24_OFWAT</v>
      </c>
      <c r="J124" s="55" t="s">
        <v>137</v>
      </c>
      <c r="K124" s="55" t="s">
        <v>138</v>
      </c>
      <c r="L124" s="55" t="s">
        <v>139</v>
      </c>
      <c r="M124" s="18" t="s">
        <v>179</v>
      </c>
      <c r="N124" s="18" t="s">
        <v>150</v>
      </c>
      <c r="O124" s="55">
        <v>0</v>
      </c>
      <c r="P124" s="57" cm="1">
        <f t="array" ref="P124">IFERROR(ROUND(INDEX(F_Inputs!$A$2:$BC$162, MATCH(F_Inputs_Formatted!$B124&amp;F_Inputs_Formatted!$H124, F_Inputs!$A$2:$A$162&amp;F_Inputs!$B$2:$B$162, 0), MATCH(F_Inputs_Formatted!P$4, F_Inputs!$A$2:$BC$2, 0)),$O124),"-")</f>
        <v>518</v>
      </c>
      <c r="Q124" s="57" cm="1">
        <f t="array" ref="Q124">IFERROR(ROUND(INDEX(F_Inputs!$A$2:$BC$162, MATCH(F_Inputs_Formatted!$B124&amp;F_Inputs_Formatted!$H124, F_Inputs!$A$2:$A$162&amp;F_Inputs!$B$2:$B$162, 0), MATCH(F_Inputs_Formatted!Q$4, F_Inputs!$A$2:$BC$2, 0)),$O124),"-")</f>
        <v>449</v>
      </c>
      <c r="R124" s="57" cm="1">
        <f t="array" ref="R124">IFERROR(ROUND(INDEX(F_Inputs!$A$2:$BC$162, MATCH(F_Inputs_Formatted!$B124&amp;F_Inputs_Formatted!$H124, F_Inputs!$A$2:$A$162&amp;F_Inputs!$B$2:$B$162, 0), MATCH(F_Inputs_Formatted!R$4, F_Inputs!$A$2:$BC$2, 0)),$O124),"-")</f>
        <v>399</v>
      </c>
      <c r="S124" s="57" cm="1">
        <f t="array" ref="S124">IFERROR(ROUND(INDEX(F_Inputs!$A$2:$BC$162, MATCH(F_Inputs_Formatted!$B124&amp;F_Inputs_Formatted!$H124, F_Inputs!$A$2:$A$162&amp;F_Inputs!$B$2:$B$162, 0), MATCH(F_Inputs_Formatted!S$4, F_Inputs!$A$2:$BC$2, 0)),$O124),"-")</f>
        <v>398</v>
      </c>
      <c r="T124" s="57" cm="1">
        <f t="array" ref="T124">IFERROR(ROUND(INDEX(F_Inputs!$A$2:$BC$162, MATCH(F_Inputs_Formatted!$B124&amp;F_Inputs_Formatted!$H124, F_Inputs!$A$2:$A$162&amp;F_Inputs!$B$2:$B$162, 0), MATCH(F_Inputs_Formatted!T$4, F_Inputs!$A$2:$BC$2, 0)),$O124),"-")</f>
        <v>157</v>
      </c>
      <c r="U124" s="57" cm="1">
        <f t="array" ref="U124">IFERROR(ROUND(INDEX(F_Inputs!$A$2:$BC$162, MATCH(F_Inputs_Formatted!$B124&amp;F_Inputs_Formatted!$H124, F_Inputs!$A$2:$A$162&amp;F_Inputs!$B$2:$B$162, 0), MATCH(F_Inputs_Formatted!U$4, F_Inputs!$A$2:$BC$2, 0)),$O124),"-")</f>
        <v>226</v>
      </c>
      <c r="V124" s="57" cm="1">
        <f t="array" ref="V124">IFERROR(ROUND(INDEX(F_Inputs!$A$2:$BC$162, MATCH(F_Inputs_Formatted!$B124&amp;F_Inputs_Formatted!$H124, F_Inputs!$A$2:$A$162&amp;F_Inputs!$B$2:$B$162, 0), MATCH(F_Inputs_Formatted!V$4, F_Inputs!$A$2:$BC$2, 0)),$O124),"-")</f>
        <v>228</v>
      </c>
      <c r="W124" s="57" cm="1">
        <f t="array" ref="W124">IFERROR(ROUND(INDEX(F_Inputs!$A$2:$BC$162, MATCH(F_Inputs_Formatted!$B124&amp;F_Inputs_Formatted!$H124, F_Inputs!$A$2:$A$162&amp;F_Inputs!$B$2:$B$162, 0), MATCH(F_Inputs_Formatted!W$4, F_Inputs!$A$2:$BC$2, 0)),$O124),"-")</f>
        <v>191</v>
      </c>
      <c r="X124" s="57" cm="1">
        <f t="array" ref="X124">IFERROR(ROUND(INDEX(F_Inputs!$A$2:$BC$162, MATCH(F_Inputs_Formatted!$B124&amp;F_Inputs_Formatted!$H124, F_Inputs!$A$2:$A$162&amp;F_Inputs!$B$2:$B$162, 0), MATCH(F_Inputs_Formatted!X$4, F_Inputs!$A$2:$BC$2, 0)),$O124),"-")</f>
        <v>266</v>
      </c>
      <c r="Y124" s="57" cm="1">
        <f t="array" ref="Y124">IFERROR(ROUND(INDEX(F_Inputs!$A$2:$BC$162, MATCH(F_Inputs_Formatted!$B124&amp;F_Inputs_Formatted!$H124, F_Inputs!$A$2:$A$162&amp;F_Inputs!$B$2:$B$162, 0), MATCH(F_Inputs_Formatted!Y$4, F_Inputs!$A$2:$BC$2, 0)),$O124),"-")</f>
        <v>210</v>
      </c>
      <c r="Z124" s="57" cm="1">
        <f t="array" ref="Z124">IFERROR(ROUND(INDEX(F_Inputs!$A$2:$BC$162, MATCH(F_Inputs_Formatted!$B124&amp;F_Inputs_Formatted!$H124, F_Inputs!$A$2:$A$162&amp;F_Inputs!$B$2:$B$162, 0), MATCH(F_Inputs_Formatted!Z$4, F_Inputs!$A$2:$BC$2, 0)),$O124),"-")</f>
        <v>258</v>
      </c>
      <c r="AA124" s="57" cm="1">
        <f t="array" ref="AA124">IFERROR(ROUND(INDEX(F_Inputs!$A$2:$BC$162, MATCH(F_Inputs_Formatted!$B124&amp;F_Inputs_Formatted!$H124, F_Inputs!$A$2:$A$162&amp;F_Inputs!$B$2:$B$162, 0), MATCH(F_Inputs_Formatted!AA$4, F_Inputs!$A$2:$BC$2, 0)),$O124),"-")</f>
        <v>255</v>
      </c>
      <c r="AB124" s="57" cm="1">
        <f t="array" ref="AB124">IFERROR(ROUND(INDEX(F_Inputs!$A$2:$BC$162, MATCH(F_Inputs_Formatted!$B124&amp;F_Inputs_Formatted!$H124, F_Inputs!$A$2:$A$162&amp;F_Inputs!$B$2:$B$162, 0), MATCH(F_Inputs_Formatted!AB$4, F_Inputs!$A$2:$BC$2, 0)),$O124),"-")</f>
        <v>307</v>
      </c>
      <c r="AC124" s="57" cm="1">
        <f t="array" ref="AC124">IFERROR(ROUND(INDEX(F_Inputs!$A$2:$BC$162, MATCH(F_Inputs_Formatted!$B124&amp;F_Inputs_Formatted!$H124, F_Inputs!$A$2:$A$162&amp;F_Inputs!$B$2:$B$162, 0), MATCH(F_Inputs_Formatted!AC$4, F_Inputs!$A$2:$BC$2, 0)),$O124),"-")</f>
        <v>307</v>
      </c>
      <c r="AD124" s="57" cm="1">
        <f t="array" ref="AD124">IFERROR(ROUND(INDEX(F_Inputs!$A$2:$BC$162, MATCH(F_Inputs_Formatted!$B124&amp;F_Inputs_Formatted!$H124, F_Inputs!$A$2:$A$162&amp;F_Inputs!$B$2:$B$162, 0), MATCH(F_Inputs_Formatted!AD$4, F_Inputs!$A$2:$BC$2, 0)),$O124),"-")</f>
        <v>203</v>
      </c>
      <c r="AE124" s="57" cm="1">
        <f t="array" ref="AE124">IFERROR(ROUND(INDEX(F_Inputs!$A$2:$BC$162, MATCH(F_Inputs_Formatted!$B124&amp;F_Inputs_Formatted!$H124, F_Inputs!$A$2:$A$162&amp;F_Inputs!$B$2:$B$162, 0), MATCH(F_Inputs_Formatted!AE$4, F_Inputs!$A$2:$BC$2, 0)),$O124),"-")</f>
        <v>188</v>
      </c>
      <c r="AF124" s="57" cm="1">
        <f t="array" ref="AF124">IFERROR(ROUND(INDEX(F_Inputs!$A$2:$BC$162, MATCH(F_Inputs_Formatted!$B124&amp;F_Inputs_Formatted!$H124, F_Inputs!$A$2:$A$162&amp;F_Inputs!$B$2:$B$162, 0), MATCH(F_Inputs_Formatted!AF$4, F_Inputs!$A$2:$BC$2, 0)),$O124),"-")</f>
        <v>170</v>
      </c>
      <c r="AG124" s="57" cm="1">
        <f t="array" ref="AG124">IFERROR(ROUND(INDEX(F_Inputs!$A$2:$BC$162, MATCH(F_Inputs_Formatted!$B124&amp;F_Inputs_Formatted!$H124, F_Inputs!$A$2:$A$162&amp;F_Inputs!$B$2:$B$162, 0), MATCH(F_Inputs_Formatted!AG$4, F_Inputs!$A$2:$BC$2, 0)),$O124),"-")</f>
        <v>153</v>
      </c>
      <c r="AH124" s="57" cm="1">
        <f t="array" ref="AH124">IFERROR(ROUND(INDEX(F_Inputs!$A$2:$BC$162, MATCH(F_Inputs_Formatted!$B124&amp;F_Inputs_Formatted!$H124, F_Inputs!$A$2:$A$162&amp;F_Inputs!$B$2:$B$162, 0), MATCH(F_Inputs_Formatted!AH$4, F_Inputs!$A$2:$BC$2, 0)),$O124),"-")</f>
        <v>127</v>
      </c>
      <c r="AI124" s="57" cm="1">
        <f t="array" ref="AI124">IFERROR(ROUND(INDEX(F_Inputs!$A$2:$BC$162, MATCH(F_Inputs_Formatted!$B124&amp;F_Inputs_Formatted!$H124, F_Inputs!$A$2:$A$162&amp;F_Inputs!$B$2:$B$162, 0), MATCH(F_Inputs_Formatted!AI$4, F_Inputs!$A$2:$BC$2, 0)),$O124),"-")</f>
        <v>124</v>
      </c>
      <c r="AJ124" s="57" cm="1">
        <f t="array" ref="AJ124">IFERROR(ROUND(INDEX(F_Inputs!$A$2:$BC$162, MATCH(F_Inputs_Formatted!$B124&amp;F_Inputs_Formatted!$H124, F_Inputs!$A$2:$A$162&amp;F_Inputs!$B$2:$B$162, 0), MATCH(F_Inputs_Formatted!AJ$4, F_Inputs!$A$2:$BC$2, 0)),$O124),"-")</f>
        <v>122</v>
      </c>
      <c r="AK124" s="57" cm="1">
        <f t="array" ref="AK124">IFERROR(ROUND(INDEX(F_Inputs!$A$2:$BC$162, MATCH(F_Inputs_Formatted!$B124&amp;F_Inputs_Formatted!$H124, F_Inputs!$A$2:$A$162&amp;F_Inputs!$B$2:$B$162, 0), MATCH(F_Inputs_Formatted!AK$4, F_Inputs!$A$2:$BC$2, 0)),$O124),"-")</f>
        <v>120</v>
      </c>
      <c r="AL124" s="57" cm="1">
        <f t="array" ref="AL124">IFERROR(ROUND(INDEX(F_Inputs!$A$2:$BC$162, MATCH(F_Inputs_Formatted!$B124&amp;F_Inputs_Formatted!$H124, F_Inputs!$A$2:$A$162&amp;F_Inputs!$B$2:$B$162, 0), MATCH(F_Inputs_Formatted!AL$4, F_Inputs!$A$2:$BC$2, 0)),$O124),"-")</f>
        <v>117</v>
      </c>
      <c r="AM124" s="57" cm="1">
        <f t="array" ref="AM124">IFERROR(ROUND(INDEX(F_Inputs!$A$2:$BC$162, MATCH(F_Inputs_Formatted!$B124&amp;F_Inputs_Formatted!$H124, F_Inputs!$A$2:$A$162&amp;F_Inputs!$B$2:$B$162, 0), MATCH(F_Inputs_Formatted!AM$4, F_Inputs!$A$2:$BC$2, 0)),$O124),"-")</f>
        <v>115</v>
      </c>
    </row>
    <row r="125" spans="2:39" s="5" customFormat="1" ht="15">
      <c r="B125" s="19" t="s">
        <v>110</v>
      </c>
      <c r="C125" s="19" t="str">
        <f>_xlfn.XLOOKUP($B125,FD_Lists!$B$4:$B$25,FD_Lists!C$4:C$25)</f>
        <v>Dŵr Cymru</v>
      </c>
      <c r="D125" s="19" t="str">
        <f>_xlfn.XLOOKUP($B125,FD_Lists!$B$4:$B$25,FD_Lists!D$4:D$25)</f>
        <v>Wales</v>
      </c>
      <c r="E125" s="19" t="str">
        <f>_xlfn.XLOOKUP($B125,FD_Lists!$B$4:$B$25,FD_Lists!E$4:E$25)</f>
        <v>Company</v>
      </c>
      <c r="F125" s="19" t="str">
        <f>_xlfn.XLOOKUP($B125,FD_Lists!$B$4:$B$25,FD_Lists!F$4:F$25)</f>
        <v>WaSC</v>
      </c>
      <c r="G125" s="56" t="s">
        <v>127</v>
      </c>
      <c r="H125" s="7" t="s">
        <v>108</v>
      </c>
      <c r="I125" s="55" t="str">
        <f t="shared" si="2"/>
        <v>WSHC_OUT5_05_J_PR24_OFWAT</v>
      </c>
      <c r="J125" s="55" t="s">
        <v>137</v>
      </c>
      <c r="K125" s="55" t="s">
        <v>138</v>
      </c>
      <c r="L125" s="55" t="s">
        <v>139</v>
      </c>
      <c r="M125" s="18" t="s">
        <v>179</v>
      </c>
      <c r="N125" s="18" t="s">
        <v>150</v>
      </c>
      <c r="O125" s="55">
        <v>0</v>
      </c>
      <c r="P125" s="57" cm="1">
        <f t="array" ref="P125">IFERROR(ROUND(INDEX(F_Inputs!$A$2:$BC$162, MATCH(F_Inputs_Formatted!$B125&amp;F_Inputs_Formatted!$H125, F_Inputs!$A$2:$A$162&amp;F_Inputs!$B$2:$B$162, 0), MATCH(F_Inputs_Formatted!P$4, F_Inputs!$A$2:$BC$2, 0)),$O125),"-")</f>
        <v>239</v>
      </c>
      <c r="Q125" s="57" cm="1">
        <f t="array" ref="Q125">IFERROR(ROUND(INDEX(F_Inputs!$A$2:$BC$162, MATCH(F_Inputs_Formatted!$B125&amp;F_Inputs_Formatted!$H125, F_Inputs!$A$2:$A$162&amp;F_Inputs!$B$2:$B$162, 0), MATCH(F_Inputs_Formatted!Q$4, F_Inputs!$A$2:$BC$2, 0)),$O125),"-")</f>
        <v>210</v>
      </c>
      <c r="R125" s="57" cm="1">
        <f t="array" ref="R125">IFERROR(ROUND(INDEX(F_Inputs!$A$2:$BC$162, MATCH(F_Inputs_Formatted!$B125&amp;F_Inputs_Formatted!$H125, F_Inputs!$A$2:$A$162&amp;F_Inputs!$B$2:$B$162, 0), MATCH(F_Inputs_Formatted!R$4, F_Inputs!$A$2:$BC$2, 0)),$O125),"-")</f>
        <v>140</v>
      </c>
      <c r="S125" s="57" cm="1">
        <f t="array" ref="S125">IFERROR(ROUND(INDEX(F_Inputs!$A$2:$BC$162, MATCH(F_Inputs_Formatted!$B125&amp;F_Inputs_Formatted!$H125, F_Inputs!$A$2:$A$162&amp;F_Inputs!$B$2:$B$162, 0), MATCH(F_Inputs_Formatted!S$4, F_Inputs!$A$2:$BC$2, 0)),$O125),"-")</f>
        <v>119</v>
      </c>
      <c r="T125" s="57" cm="1">
        <f t="array" ref="T125">IFERROR(ROUND(INDEX(F_Inputs!$A$2:$BC$162, MATCH(F_Inputs_Formatted!$B125&amp;F_Inputs_Formatted!$H125, F_Inputs!$A$2:$A$162&amp;F_Inputs!$B$2:$B$162, 0), MATCH(F_Inputs_Formatted!T$4, F_Inputs!$A$2:$BC$2, 0)),$O125),"-")</f>
        <v>112</v>
      </c>
      <c r="U125" s="57" cm="1">
        <f t="array" ref="U125">IFERROR(ROUND(INDEX(F_Inputs!$A$2:$BC$162, MATCH(F_Inputs_Formatted!$B125&amp;F_Inputs_Formatted!$H125, F_Inputs!$A$2:$A$162&amp;F_Inputs!$B$2:$B$162, 0), MATCH(F_Inputs_Formatted!U$4, F_Inputs!$A$2:$BC$2, 0)),$O125),"-")</f>
        <v>107</v>
      </c>
      <c r="V125" s="57" cm="1">
        <f t="array" ref="V125">IFERROR(ROUND(INDEX(F_Inputs!$A$2:$BC$162, MATCH(F_Inputs_Formatted!$B125&amp;F_Inputs_Formatted!$H125, F_Inputs!$A$2:$A$162&amp;F_Inputs!$B$2:$B$162, 0), MATCH(F_Inputs_Formatted!V$4, F_Inputs!$A$2:$BC$2, 0)),$O125),"-")</f>
        <v>103</v>
      </c>
      <c r="W125" s="57" cm="1">
        <f t="array" ref="W125">IFERROR(ROUND(INDEX(F_Inputs!$A$2:$BC$162, MATCH(F_Inputs_Formatted!$B125&amp;F_Inputs_Formatted!$H125, F_Inputs!$A$2:$A$162&amp;F_Inputs!$B$2:$B$162, 0), MATCH(F_Inputs_Formatted!W$4, F_Inputs!$A$2:$BC$2, 0)),$O125),"-")</f>
        <v>102</v>
      </c>
      <c r="X125" s="57" cm="1">
        <f t="array" ref="X125">IFERROR(ROUND(INDEX(F_Inputs!$A$2:$BC$162, MATCH(F_Inputs_Formatted!$B125&amp;F_Inputs_Formatted!$H125, F_Inputs!$A$2:$A$162&amp;F_Inputs!$B$2:$B$162, 0), MATCH(F_Inputs_Formatted!X$4, F_Inputs!$A$2:$BC$2, 0)),$O125),"-")</f>
        <v>94</v>
      </c>
      <c r="Y125" s="57" cm="1">
        <f t="array" ref="Y125">IFERROR(ROUND(INDEX(F_Inputs!$A$2:$BC$162, MATCH(F_Inputs_Formatted!$B125&amp;F_Inputs_Formatted!$H125, F_Inputs!$A$2:$A$162&amp;F_Inputs!$B$2:$B$162, 0), MATCH(F_Inputs_Formatted!Y$4, F_Inputs!$A$2:$BC$2, 0)),$O125),"-")</f>
        <v>77</v>
      </c>
      <c r="Z125" s="57" cm="1">
        <f t="array" ref="Z125">IFERROR(ROUND(INDEX(F_Inputs!$A$2:$BC$162, MATCH(F_Inputs_Formatted!$B125&amp;F_Inputs_Formatted!$H125, F_Inputs!$A$2:$A$162&amp;F_Inputs!$B$2:$B$162, 0), MATCH(F_Inputs_Formatted!Z$4, F_Inputs!$A$2:$BC$2, 0)),$O125),"-")</f>
        <v>83</v>
      </c>
      <c r="AA125" s="57" cm="1">
        <f t="array" ref="AA125">IFERROR(ROUND(INDEX(F_Inputs!$A$2:$BC$162, MATCH(F_Inputs_Formatted!$B125&amp;F_Inputs_Formatted!$H125, F_Inputs!$A$2:$A$162&amp;F_Inputs!$B$2:$B$162, 0), MATCH(F_Inputs_Formatted!AA$4, F_Inputs!$A$2:$BC$2, 0)),$O125),"-")</f>
        <v>89</v>
      </c>
      <c r="AB125" s="57" cm="1">
        <f t="array" ref="AB125">IFERROR(ROUND(INDEX(F_Inputs!$A$2:$BC$162, MATCH(F_Inputs_Formatted!$B125&amp;F_Inputs_Formatted!$H125, F_Inputs!$A$2:$A$162&amp;F_Inputs!$B$2:$B$162, 0), MATCH(F_Inputs_Formatted!AB$4, F_Inputs!$A$2:$BC$2, 0)),$O125),"-")</f>
        <v>107</v>
      </c>
      <c r="AC125" s="57" cm="1">
        <f t="array" ref="AC125">IFERROR(ROUND(INDEX(F_Inputs!$A$2:$BC$162, MATCH(F_Inputs_Formatted!$B125&amp;F_Inputs_Formatted!$H125, F_Inputs!$A$2:$A$162&amp;F_Inputs!$B$2:$B$162, 0), MATCH(F_Inputs_Formatted!AC$4, F_Inputs!$A$2:$BC$2, 0)),$O125),"-")</f>
        <v>78</v>
      </c>
      <c r="AD125" s="57" cm="1">
        <f t="array" ref="AD125">IFERROR(ROUND(INDEX(F_Inputs!$A$2:$BC$162, MATCH(F_Inputs_Formatted!$B125&amp;F_Inputs_Formatted!$H125, F_Inputs!$A$2:$A$162&amp;F_Inputs!$B$2:$B$162, 0), MATCH(F_Inputs_Formatted!AD$4, F_Inputs!$A$2:$BC$2, 0)),$O125),"-")</f>
        <v>70</v>
      </c>
      <c r="AE125" s="57" cm="1">
        <f t="array" ref="AE125">IFERROR(ROUND(INDEX(F_Inputs!$A$2:$BC$162, MATCH(F_Inputs_Formatted!$B125&amp;F_Inputs_Formatted!$H125, F_Inputs!$A$2:$A$162&amp;F_Inputs!$B$2:$B$162, 0), MATCH(F_Inputs_Formatted!AE$4, F_Inputs!$A$2:$BC$2, 0)),$O125),"-")</f>
        <v>70</v>
      </c>
      <c r="AF125" s="57" cm="1">
        <f t="array" ref="AF125">IFERROR(ROUND(INDEX(F_Inputs!$A$2:$BC$162, MATCH(F_Inputs_Formatted!$B125&amp;F_Inputs_Formatted!$H125, F_Inputs!$A$2:$A$162&amp;F_Inputs!$B$2:$B$162, 0), MATCH(F_Inputs_Formatted!AF$4, F_Inputs!$A$2:$BC$2, 0)),$O125),"-")</f>
        <v>69</v>
      </c>
      <c r="AG125" s="57" cm="1">
        <f t="array" ref="AG125">IFERROR(ROUND(INDEX(F_Inputs!$A$2:$BC$162, MATCH(F_Inputs_Formatted!$B125&amp;F_Inputs_Formatted!$H125, F_Inputs!$A$2:$A$162&amp;F_Inputs!$B$2:$B$162, 0), MATCH(F_Inputs_Formatted!AG$4, F_Inputs!$A$2:$BC$2, 0)),$O125),"-")</f>
        <v>69</v>
      </c>
      <c r="AH125" s="57" cm="1">
        <f t="array" ref="AH125">IFERROR(ROUND(INDEX(F_Inputs!$A$2:$BC$162, MATCH(F_Inputs_Formatted!$B125&amp;F_Inputs_Formatted!$H125, F_Inputs!$A$2:$A$162&amp;F_Inputs!$B$2:$B$162, 0), MATCH(F_Inputs_Formatted!AH$4, F_Inputs!$A$2:$BC$2, 0)),$O125),"-")</f>
        <v>68</v>
      </c>
      <c r="AI125" s="57" cm="1">
        <f t="array" ref="AI125">IFERROR(ROUND(INDEX(F_Inputs!$A$2:$BC$162, MATCH(F_Inputs_Formatted!$B125&amp;F_Inputs_Formatted!$H125, F_Inputs!$A$2:$A$162&amp;F_Inputs!$B$2:$B$162, 0), MATCH(F_Inputs_Formatted!AI$4, F_Inputs!$A$2:$BC$2, 0)),$O125),"-")</f>
        <v>68</v>
      </c>
      <c r="AJ125" s="57" cm="1">
        <f t="array" ref="AJ125">IFERROR(ROUND(INDEX(F_Inputs!$A$2:$BC$162, MATCH(F_Inputs_Formatted!$B125&amp;F_Inputs_Formatted!$H125, F_Inputs!$A$2:$A$162&amp;F_Inputs!$B$2:$B$162, 0), MATCH(F_Inputs_Formatted!AJ$4, F_Inputs!$A$2:$BC$2, 0)),$O125),"-")</f>
        <v>68</v>
      </c>
      <c r="AK125" s="57" cm="1">
        <f t="array" ref="AK125">IFERROR(ROUND(INDEX(F_Inputs!$A$2:$BC$162, MATCH(F_Inputs_Formatted!$B125&amp;F_Inputs_Formatted!$H125, F_Inputs!$A$2:$A$162&amp;F_Inputs!$B$2:$B$162, 0), MATCH(F_Inputs_Formatted!AK$4, F_Inputs!$A$2:$BC$2, 0)),$O125),"-")</f>
        <v>68</v>
      </c>
      <c r="AL125" s="57" cm="1">
        <f t="array" ref="AL125">IFERROR(ROUND(INDEX(F_Inputs!$A$2:$BC$162, MATCH(F_Inputs_Formatted!$B125&amp;F_Inputs_Formatted!$H125, F_Inputs!$A$2:$A$162&amp;F_Inputs!$B$2:$B$162, 0), MATCH(F_Inputs_Formatted!AL$4, F_Inputs!$A$2:$BC$2, 0)),$O125),"-")</f>
        <v>68</v>
      </c>
      <c r="AM125" s="57" cm="1">
        <f t="array" ref="AM125">IFERROR(ROUND(INDEX(F_Inputs!$A$2:$BC$162, MATCH(F_Inputs_Formatted!$B125&amp;F_Inputs_Formatted!$H125, F_Inputs!$A$2:$A$162&amp;F_Inputs!$B$2:$B$162, 0), MATCH(F_Inputs_Formatted!AM$4, F_Inputs!$A$2:$BC$2, 0)),$O125),"-")</f>
        <v>68</v>
      </c>
    </row>
    <row r="126" spans="2:39" s="5" customFormat="1" ht="15">
      <c r="B126" s="19" t="s">
        <v>111</v>
      </c>
      <c r="C126" s="19" t="str">
        <f>_xlfn.XLOOKUP($B126,FD_Lists!$B$4:$B$25,FD_Lists!C$4:C$25)</f>
        <v>Hafren Dyfrdwy</v>
      </c>
      <c r="D126" s="19" t="str">
        <f>_xlfn.XLOOKUP($B126,FD_Lists!$B$4:$B$25,FD_Lists!D$4:D$25)</f>
        <v>Wales</v>
      </c>
      <c r="E126" s="19" t="str">
        <f>_xlfn.XLOOKUP($B126,FD_Lists!$B$4:$B$25,FD_Lists!E$4:E$25)</f>
        <v>Company</v>
      </c>
      <c r="F126" s="19" t="str">
        <f>_xlfn.XLOOKUP($B126,FD_Lists!$B$4:$B$25,FD_Lists!F$4:F$25)</f>
        <v>WaSC</v>
      </c>
      <c r="G126" s="56" t="s">
        <v>127</v>
      </c>
      <c r="H126" s="7" t="s">
        <v>108</v>
      </c>
      <c r="I126" s="55" t="str">
        <f t="shared" si="2"/>
        <v>HDDC_OUT5_05_J_PR24_OFWAT</v>
      </c>
      <c r="J126" s="55" t="s">
        <v>137</v>
      </c>
      <c r="K126" s="55" t="s">
        <v>138</v>
      </c>
      <c r="L126" s="55" t="s">
        <v>139</v>
      </c>
      <c r="M126" s="18" t="s">
        <v>179</v>
      </c>
      <c r="N126" s="18" t="s">
        <v>150</v>
      </c>
      <c r="O126" s="55">
        <v>0</v>
      </c>
      <c r="P126" s="57" cm="1">
        <f t="array" ref="P126">IFERROR(ROUND(INDEX(F_Inputs!$A$2:$BC$162, MATCH(F_Inputs_Formatted!$B126&amp;F_Inputs_Formatted!$H126, F_Inputs!$A$2:$A$162&amp;F_Inputs!$B$2:$B$162, 0), MATCH(F_Inputs_Formatted!P$4, F_Inputs!$A$2:$BC$2, 0)),$O126),"-")</f>
        <v>12</v>
      </c>
      <c r="Q126" s="57" cm="1">
        <f t="array" ref="Q126">IFERROR(ROUND(INDEX(F_Inputs!$A$2:$BC$162, MATCH(F_Inputs_Formatted!$B126&amp;F_Inputs_Formatted!$H126, F_Inputs!$A$2:$A$162&amp;F_Inputs!$B$2:$B$162, 0), MATCH(F_Inputs_Formatted!Q$4, F_Inputs!$A$2:$BC$2, 0)),$O126),"-")</f>
        <v>3</v>
      </c>
      <c r="R126" s="57" cm="1">
        <f t="array" ref="R126">IFERROR(ROUND(INDEX(F_Inputs!$A$2:$BC$162, MATCH(F_Inputs_Formatted!$B126&amp;F_Inputs_Formatted!$H126, F_Inputs!$A$2:$A$162&amp;F_Inputs!$B$2:$B$162, 0), MATCH(F_Inputs_Formatted!R$4, F_Inputs!$A$2:$BC$2, 0)),$O126),"-")</f>
        <v>8</v>
      </c>
      <c r="S126" s="57" cm="1">
        <f t="array" ref="S126">IFERROR(ROUND(INDEX(F_Inputs!$A$2:$BC$162, MATCH(F_Inputs_Formatted!$B126&amp;F_Inputs_Formatted!$H126, F_Inputs!$A$2:$A$162&amp;F_Inputs!$B$2:$B$162, 0), MATCH(F_Inputs_Formatted!S$4, F_Inputs!$A$2:$BC$2, 0)),$O126),"-")</f>
        <v>16</v>
      </c>
      <c r="T126" s="57" cm="1">
        <f t="array" ref="T126">IFERROR(ROUND(INDEX(F_Inputs!$A$2:$BC$162, MATCH(F_Inputs_Formatted!$B126&amp;F_Inputs_Formatted!$H126, F_Inputs!$A$2:$A$162&amp;F_Inputs!$B$2:$B$162, 0), MATCH(F_Inputs_Formatted!T$4, F_Inputs!$A$2:$BC$2, 0)),$O126),"-")</f>
        <v>9</v>
      </c>
      <c r="U126" s="57" cm="1">
        <f t="array" ref="U126">IFERROR(ROUND(INDEX(F_Inputs!$A$2:$BC$162, MATCH(F_Inputs_Formatted!$B126&amp;F_Inputs_Formatted!$H126, F_Inputs!$A$2:$A$162&amp;F_Inputs!$B$2:$B$162, 0), MATCH(F_Inputs_Formatted!U$4, F_Inputs!$A$2:$BC$2, 0)),$O126),"-")</f>
        <v>8</v>
      </c>
      <c r="V126" s="57" cm="1">
        <f t="array" ref="V126">IFERROR(ROUND(INDEX(F_Inputs!$A$2:$BC$162, MATCH(F_Inputs_Formatted!$B126&amp;F_Inputs_Formatted!$H126, F_Inputs!$A$2:$A$162&amp;F_Inputs!$B$2:$B$162, 0), MATCH(F_Inputs_Formatted!V$4, F_Inputs!$A$2:$BC$2, 0)),$O126),"-")</f>
        <v>6</v>
      </c>
      <c r="W126" s="57" cm="1">
        <f t="array" ref="W126">IFERROR(ROUND(INDEX(F_Inputs!$A$2:$BC$162, MATCH(F_Inputs_Formatted!$B126&amp;F_Inputs_Formatted!$H126, F_Inputs!$A$2:$A$162&amp;F_Inputs!$B$2:$B$162, 0), MATCH(F_Inputs_Formatted!W$4, F_Inputs!$A$2:$BC$2, 0)),$O126),"-")</f>
        <v>4</v>
      </c>
      <c r="X126" s="57" cm="1">
        <f t="array" ref="X126">IFERROR(ROUND(INDEX(F_Inputs!$A$2:$BC$162, MATCH(F_Inputs_Formatted!$B126&amp;F_Inputs_Formatted!$H126, F_Inputs!$A$2:$A$162&amp;F_Inputs!$B$2:$B$162, 0), MATCH(F_Inputs_Formatted!X$4, F_Inputs!$A$2:$BC$2, 0)),$O126),"-")</f>
        <v>2</v>
      </c>
      <c r="Y126" s="57" cm="1">
        <f t="array" ref="Y126">IFERROR(ROUND(INDEX(F_Inputs!$A$2:$BC$162, MATCH(F_Inputs_Formatted!$B126&amp;F_Inputs_Formatted!$H126, F_Inputs!$A$2:$A$162&amp;F_Inputs!$B$2:$B$162, 0), MATCH(F_Inputs_Formatted!Y$4, F_Inputs!$A$2:$BC$2, 0)),$O126),"-")</f>
        <v>5</v>
      </c>
      <c r="Z126" s="57" cm="1">
        <f t="array" ref="Z126">IFERROR(ROUND(INDEX(F_Inputs!$A$2:$BC$162, MATCH(F_Inputs_Formatted!$B126&amp;F_Inputs_Formatted!$H126, F_Inputs!$A$2:$A$162&amp;F_Inputs!$B$2:$B$162, 0), MATCH(F_Inputs_Formatted!Z$4, F_Inputs!$A$2:$BC$2, 0)),$O126),"-")</f>
        <v>2</v>
      </c>
      <c r="AA126" s="57" cm="1">
        <f t="array" ref="AA126">IFERROR(ROUND(INDEX(F_Inputs!$A$2:$BC$162, MATCH(F_Inputs_Formatted!$B126&amp;F_Inputs_Formatted!$H126, F_Inputs!$A$2:$A$162&amp;F_Inputs!$B$2:$B$162, 0), MATCH(F_Inputs_Formatted!AA$4, F_Inputs!$A$2:$BC$2, 0)),$O126),"-")</f>
        <v>2</v>
      </c>
      <c r="AB126" s="57" cm="1">
        <f t="array" ref="AB126">IFERROR(ROUND(INDEX(F_Inputs!$A$2:$BC$162, MATCH(F_Inputs_Formatted!$B126&amp;F_Inputs_Formatted!$H126, F_Inputs!$A$2:$A$162&amp;F_Inputs!$B$2:$B$162, 0), MATCH(F_Inputs_Formatted!AB$4, F_Inputs!$A$2:$BC$2, 0)),$O126),"-")</f>
        <v>1</v>
      </c>
      <c r="AC126" s="57" cm="1">
        <f t="array" ref="AC126">IFERROR(ROUND(INDEX(F_Inputs!$A$2:$BC$162, MATCH(F_Inputs_Formatted!$B126&amp;F_Inputs_Formatted!$H126, F_Inputs!$A$2:$A$162&amp;F_Inputs!$B$2:$B$162, 0), MATCH(F_Inputs_Formatted!AC$4, F_Inputs!$A$2:$BC$2, 0)),$O126),"-")</f>
        <v>2</v>
      </c>
      <c r="AD126" s="57" cm="1">
        <f t="array" ref="AD126">IFERROR(ROUND(INDEX(F_Inputs!$A$2:$BC$162, MATCH(F_Inputs_Formatted!$B126&amp;F_Inputs_Formatted!$H126, F_Inputs!$A$2:$A$162&amp;F_Inputs!$B$2:$B$162, 0), MATCH(F_Inputs_Formatted!AD$4, F_Inputs!$A$2:$BC$2, 0)),$O126),"-")</f>
        <v>4</v>
      </c>
      <c r="AE126" s="57" cm="1">
        <f t="array" ref="AE126">IFERROR(ROUND(INDEX(F_Inputs!$A$2:$BC$162, MATCH(F_Inputs_Formatted!$B126&amp;F_Inputs_Formatted!$H126, F_Inputs!$A$2:$A$162&amp;F_Inputs!$B$2:$B$162, 0), MATCH(F_Inputs_Formatted!AE$4, F_Inputs!$A$2:$BC$2, 0)),$O126),"-")</f>
        <v>4</v>
      </c>
      <c r="AF126" s="57" cm="1">
        <f t="array" ref="AF126">IFERROR(ROUND(INDEX(F_Inputs!$A$2:$BC$162, MATCH(F_Inputs_Formatted!$B126&amp;F_Inputs_Formatted!$H126, F_Inputs!$A$2:$A$162&amp;F_Inputs!$B$2:$B$162, 0), MATCH(F_Inputs_Formatted!AF$4, F_Inputs!$A$2:$BC$2, 0)),$O126),"-")</f>
        <v>4</v>
      </c>
      <c r="AG126" s="57" cm="1">
        <f t="array" ref="AG126">IFERROR(ROUND(INDEX(F_Inputs!$A$2:$BC$162, MATCH(F_Inputs_Formatted!$B126&amp;F_Inputs_Formatted!$H126, F_Inputs!$A$2:$A$162&amp;F_Inputs!$B$2:$B$162, 0), MATCH(F_Inputs_Formatted!AG$4, F_Inputs!$A$2:$BC$2, 0)),$O126),"-")</f>
        <v>4</v>
      </c>
      <c r="AH126" s="57" cm="1">
        <f t="array" ref="AH126">IFERROR(ROUND(INDEX(F_Inputs!$A$2:$BC$162, MATCH(F_Inputs_Formatted!$B126&amp;F_Inputs_Formatted!$H126, F_Inputs!$A$2:$A$162&amp;F_Inputs!$B$2:$B$162, 0), MATCH(F_Inputs_Formatted!AH$4, F_Inputs!$A$2:$BC$2, 0)),$O126),"-")</f>
        <v>4</v>
      </c>
      <c r="AI126" s="57" cm="1">
        <f t="array" ref="AI126">IFERROR(ROUND(INDEX(F_Inputs!$A$2:$BC$162, MATCH(F_Inputs_Formatted!$B126&amp;F_Inputs_Formatted!$H126, F_Inputs!$A$2:$A$162&amp;F_Inputs!$B$2:$B$162, 0), MATCH(F_Inputs_Formatted!AI$4, F_Inputs!$A$2:$BC$2, 0)),$O126),"-")</f>
        <v>5</v>
      </c>
      <c r="AJ126" s="57" cm="1">
        <f t="array" ref="AJ126">IFERROR(ROUND(INDEX(F_Inputs!$A$2:$BC$162, MATCH(F_Inputs_Formatted!$B126&amp;F_Inputs_Formatted!$H126, F_Inputs!$A$2:$A$162&amp;F_Inputs!$B$2:$B$162, 0), MATCH(F_Inputs_Formatted!AJ$4, F_Inputs!$A$2:$BC$2, 0)),$O126),"-")</f>
        <v>5</v>
      </c>
      <c r="AK126" s="57" cm="1">
        <f t="array" ref="AK126">IFERROR(ROUND(INDEX(F_Inputs!$A$2:$BC$162, MATCH(F_Inputs_Formatted!$B126&amp;F_Inputs_Formatted!$H126, F_Inputs!$A$2:$A$162&amp;F_Inputs!$B$2:$B$162, 0), MATCH(F_Inputs_Formatted!AK$4, F_Inputs!$A$2:$BC$2, 0)),$O126),"-")</f>
        <v>5</v>
      </c>
      <c r="AL126" s="57" cm="1">
        <f t="array" ref="AL126">IFERROR(ROUND(INDEX(F_Inputs!$A$2:$BC$162, MATCH(F_Inputs_Formatted!$B126&amp;F_Inputs_Formatted!$H126, F_Inputs!$A$2:$A$162&amp;F_Inputs!$B$2:$B$162, 0), MATCH(F_Inputs_Formatted!AL$4, F_Inputs!$A$2:$BC$2, 0)),$O126),"-")</f>
        <v>5</v>
      </c>
      <c r="AM126" s="57" cm="1">
        <f t="array" ref="AM126">IFERROR(ROUND(INDEX(F_Inputs!$A$2:$BC$162, MATCH(F_Inputs_Formatted!$B126&amp;F_Inputs_Formatted!$H126, F_Inputs!$A$2:$A$162&amp;F_Inputs!$B$2:$B$162, 0), MATCH(F_Inputs_Formatted!AM$4, F_Inputs!$A$2:$BC$2, 0)),$O126),"-")</f>
        <v>5</v>
      </c>
    </row>
    <row r="127" spans="2:39" s="5" customFormat="1" ht="15">
      <c r="B127" s="19" t="s">
        <v>112</v>
      </c>
      <c r="C127" s="19" t="str">
        <f>_xlfn.XLOOKUP($B127,FD_Lists!$B$4:$B$25,FD_Lists!C$4:C$25)</f>
        <v>Northumbrian Water</v>
      </c>
      <c r="D127" s="19" t="str">
        <f>_xlfn.XLOOKUP($B127,FD_Lists!$B$4:$B$25,FD_Lists!D$4:D$25)</f>
        <v>England</v>
      </c>
      <c r="E127" s="19" t="str">
        <f>_xlfn.XLOOKUP($B127,FD_Lists!$B$4:$B$25,FD_Lists!E$4:E$25)</f>
        <v>Company</v>
      </c>
      <c r="F127" s="19" t="str">
        <f>_xlfn.XLOOKUP($B127,FD_Lists!$B$4:$B$25,FD_Lists!F$4:F$25)</f>
        <v>WaSC</v>
      </c>
      <c r="G127" s="56" t="s">
        <v>127</v>
      </c>
      <c r="H127" s="7" t="s">
        <v>108</v>
      </c>
      <c r="I127" s="55" t="str">
        <f t="shared" si="2"/>
        <v>NESC_OUT5_05_J_PR24_OFWAT</v>
      </c>
      <c r="J127" s="55" t="s">
        <v>137</v>
      </c>
      <c r="K127" s="55" t="s">
        <v>138</v>
      </c>
      <c r="L127" s="55" t="s">
        <v>139</v>
      </c>
      <c r="M127" s="18" t="s">
        <v>179</v>
      </c>
      <c r="N127" s="18" t="s">
        <v>150</v>
      </c>
      <c r="O127" s="55">
        <v>0</v>
      </c>
      <c r="P127" s="57" cm="1">
        <f t="array" ref="P127">IFERROR(ROUND(INDEX(F_Inputs!$A$2:$BC$162, MATCH(F_Inputs_Formatted!$B127&amp;F_Inputs_Formatted!$H127, F_Inputs!$A$2:$A$162&amp;F_Inputs!$B$2:$B$162, 0), MATCH(F_Inputs_Formatted!P$4, F_Inputs!$A$2:$BC$2, 0)),$O127),"-")</f>
        <v>95</v>
      </c>
      <c r="Q127" s="57" cm="1">
        <f t="array" ref="Q127">IFERROR(ROUND(INDEX(F_Inputs!$A$2:$BC$162, MATCH(F_Inputs_Formatted!$B127&amp;F_Inputs_Formatted!$H127, F_Inputs!$A$2:$A$162&amp;F_Inputs!$B$2:$B$162, 0), MATCH(F_Inputs_Formatted!Q$4, F_Inputs!$A$2:$BC$2, 0)),$O127),"-")</f>
        <v>192</v>
      </c>
      <c r="R127" s="57" cm="1">
        <f t="array" ref="R127">IFERROR(ROUND(INDEX(F_Inputs!$A$2:$BC$162, MATCH(F_Inputs_Formatted!$B127&amp;F_Inputs_Formatted!$H127, F_Inputs!$A$2:$A$162&amp;F_Inputs!$B$2:$B$162, 0), MATCH(F_Inputs_Formatted!R$4, F_Inputs!$A$2:$BC$2, 0)),$O127),"-")</f>
        <v>127</v>
      </c>
      <c r="S127" s="57" cm="1">
        <f t="array" ref="S127">IFERROR(ROUND(INDEX(F_Inputs!$A$2:$BC$162, MATCH(F_Inputs_Formatted!$B127&amp;F_Inputs_Formatted!$H127, F_Inputs!$A$2:$A$162&amp;F_Inputs!$B$2:$B$162, 0), MATCH(F_Inputs_Formatted!S$4, F_Inputs!$A$2:$BC$2, 0)),$O127),"-")</f>
        <v>87</v>
      </c>
      <c r="T127" s="57" cm="1">
        <f t="array" ref="T127">IFERROR(ROUND(INDEX(F_Inputs!$A$2:$BC$162, MATCH(F_Inputs_Formatted!$B127&amp;F_Inputs_Formatted!$H127, F_Inputs!$A$2:$A$162&amp;F_Inputs!$B$2:$B$162, 0), MATCH(F_Inputs_Formatted!T$4, F_Inputs!$A$2:$BC$2, 0)),$O127),"-")</f>
        <v>156</v>
      </c>
      <c r="U127" s="57" cm="1">
        <f t="array" ref="U127">IFERROR(ROUND(INDEX(F_Inputs!$A$2:$BC$162, MATCH(F_Inputs_Formatted!$B127&amp;F_Inputs_Formatted!$H127, F_Inputs!$A$2:$A$162&amp;F_Inputs!$B$2:$B$162, 0), MATCH(F_Inputs_Formatted!U$4, F_Inputs!$A$2:$BC$2, 0)),$O127),"-")</f>
        <v>111</v>
      </c>
      <c r="V127" s="57" cm="1">
        <f t="array" ref="V127">IFERROR(ROUND(INDEX(F_Inputs!$A$2:$BC$162, MATCH(F_Inputs_Formatted!$B127&amp;F_Inputs_Formatted!$H127, F_Inputs!$A$2:$A$162&amp;F_Inputs!$B$2:$B$162, 0), MATCH(F_Inputs_Formatted!V$4, F_Inputs!$A$2:$BC$2, 0)),$O127),"-")</f>
        <v>50</v>
      </c>
      <c r="W127" s="57" cm="1">
        <f t="array" ref="W127">IFERROR(ROUND(INDEX(F_Inputs!$A$2:$BC$162, MATCH(F_Inputs_Formatted!$B127&amp;F_Inputs_Formatted!$H127, F_Inputs!$A$2:$A$162&amp;F_Inputs!$B$2:$B$162, 0), MATCH(F_Inputs_Formatted!W$4, F_Inputs!$A$2:$BC$2, 0)),$O127),"-")</f>
        <v>37</v>
      </c>
      <c r="X127" s="57" cm="1">
        <f t="array" ref="X127">IFERROR(ROUND(INDEX(F_Inputs!$A$2:$BC$162, MATCH(F_Inputs_Formatted!$B127&amp;F_Inputs_Formatted!$H127, F_Inputs!$A$2:$A$162&amp;F_Inputs!$B$2:$B$162, 0), MATCH(F_Inputs_Formatted!X$4, F_Inputs!$A$2:$BC$2, 0)),$O127),"-")</f>
        <v>46</v>
      </c>
      <c r="Y127" s="57" cm="1">
        <f t="array" ref="Y127">IFERROR(ROUND(INDEX(F_Inputs!$A$2:$BC$162, MATCH(F_Inputs_Formatted!$B127&amp;F_Inputs_Formatted!$H127, F_Inputs!$A$2:$A$162&amp;F_Inputs!$B$2:$B$162, 0), MATCH(F_Inputs_Formatted!Y$4, F_Inputs!$A$2:$BC$2, 0)),$O127),"-")</f>
        <v>43</v>
      </c>
      <c r="Z127" s="57" cm="1">
        <f t="array" ref="Z127">IFERROR(ROUND(INDEX(F_Inputs!$A$2:$BC$162, MATCH(F_Inputs_Formatted!$B127&amp;F_Inputs_Formatted!$H127, F_Inputs!$A$2:$A$162&amp;F_Inputs!$B$2:$B$162, 0), MATCH(F_Inputs_Formatted!Z$4, F_Inputs!$A$2:$BC$2, 0)),$O127),"-")</f>
        <v>69</v>
      </c>
      <c r="AA127" s="57" cm="1">
        <f t="array" ref="AA127">IFERROR(ROUND(INDEX(F_Inputs!$A$2:$BC$162, MATCH(F_Inputs_Formatted!$B127&amp;F_Inputs_Formatted!$H127, F_Inputs!$A$2:$A$162&amp;F_Inputs!$B$2:$B$162, 0), MATCH(F_Inputs_Formatted!AA$4, F_Inputs!$A$2:$BC$2, 0)),$O127),"-")</f>
        <v>60</v>
      </c>
      <c r="AB127" s="57" cm="1">
        <f t="array" ref="AB127">IFERROR(ROUND(INDEX(F_Inputs!$A$2:$BC$162, MATCH(F_Inputs_Formatted!$B127&amp;F_Inputs_Formatted!$H127, F_Inputs!$A$2:$A$162&amp;F_Inputs!$B$2:$B$162, 0), MATCH(F_Inputs_Formatted!AB$4, F_Inputs!$A$2:$BC$2, 0)),$O127),"-")</f>
        <v>99</v>
      </c>
      <c r="AC127" s="57" cm="1">
        <f t="array" ref="AC127">IFERROR(ROUND(INDEX(F_Inputs!$A$2:$BC$162, MATCH(F_Inputs_Formatted!$B127&amp;F_Inputs_Formatted!$H127, F_Inputs!$A$2:$A$162&amp;F_Inputs!$B$2:$B$162, 0), MATCH(F_Inputs_Formatted!AC$4, F_Inputs!$A$2:$BC$2, 0)),$O127),"-")</f>
        <v>80</v>
      </c>
      <c r="AD127" s="57" cm="1">
        <f t="array" ref="AD127">IFERROR(ROUND(INDEX(F_Inputs!$A$2:$BC$162, MATCH(F_Inputs_Formatted!$B127&amp;F_Inputs_Formatted!$H127, F_Inputs!$A$2:$A$162&amp;F_Inputs!$B$2:$B$162, 0), MATCH(F_Inputs_Formatted!AD$4, F_Inputs!$A$2:$BC$2, 0)),$O127),"-")</f>
        <v>57</v>
      </c>
      <c r="AE127" s="57" cm="1">
        <f t="array" ref="AE127">IFERROR(ROUND(INDEX(F_Inputs!$A$2:$BC$162, MATCH(F_Inputs_Formatted!$B127&amp;F_Inputs_Formatted!$H127, F_Inputs!$A$2:$A$162&amp;F_Inputs!$B$2:$B$162, 0), MATCH(F_Inputs_Formatted!AE$4, F_Inputs!$A$2:$BC$2, 0)),$O127),"-")</f>
        <v>53</v>
      </c>
      <c r="AF127" s="57" cm="1">
        <f t="array" ref="AF127">IFERROR(ROUND(INDEX(F_Inputs!$A$2:$BC$162, MATCH(F_Inputs_Formatted!$B127&amp;F_Inputs_Formatted!$H127, F_Inputs!$A$2:$A$162&amp;F_Inputs!$B$2:$B$162, 0), MATCH(F_Inputs_Formatted!AF$4, F_Inputs!$A$2:$BC$2, 0)),$O127),"-")</f>
        <v>49</v>
      </c>
      <c r="AG127" s="57" cm="1">
        <f t="array" ref="AG127">IFERROR(ROUND(INDEX(F_Inputs!$A$2:$BC$162, MATCH(F_Inputs_Formatted!$B127&amp;F_Inputs_Formatted!$H127, F_Inputs!$A$2:$A$162&amp;F_Inputs!$B$2:$B$162, 0), MATCH(F_Inputs_Formatted!AG$4, F_Inputs!$A$2:$BC$2, 0)),$O127),"-")</f>
        <v>44</v>
      </c>
      <c r="AH127" s="57" cm="1">
        <f t="array" ref="AH127">IFERROR(ROUND(INDEX(F_Inputs!$A$2:$BC$162, MATCH(F_Inputs_Formatted!$B127&amp;F_Inputs_Formatted!$H127, F_Inputs!$A$2:$A$162&amp;F_Inputs!$B$2:$B$162, 0), MATCH(F_Inputs_Formatted!AH$4, F_Inputs!$A$2:$BC$2, 0)),$O127),"-")</f>
        <v>40</v>
      </c>
      <c r="AI127" s="57" cm="1">
        <f t="array" ref="AI127">IFERROR(ROUND(INDEX(F_Inputs!$A$2:$BC$162, MATCH(F_Inputs_Formatted!$B127&amp;F_Inputs_Formatted!$H127, F_Inputs!$A$2:$A$162&amp;F_Inputs!$B$2:$B$162, 0), MATCH(F_Inputs_Formatted!AI$4, F_Inputs!$A$2:$BC$2, 0)),$O127),"-")</f>
        <v>39</v>
      </c>
      <c r="AJ127" s="57" cm="1">
        <f t="array" ref="AJ127">IFERROR(ROUND(INDEX(F_Inputs!$A$2:$BC$162, MATCH(F_Inputs_Formatted!$B127&amp;F_Inputs_Formatted!$H127, F_Inputs!$A$2:$A$162&amp;F_Inputs!$B$2:$B$162, 0), MATCH(F_Inputs_Formatted!AJ$4, F_Inputs!$A$2:$BC$2, 0)),$O127),"-")</f>
        <v>38</v>
      </c>
      <c r="AK127" s="57" cm="1">
        <f t="array" ref="AK127">IFERROR(ROUND(INDEX(F_Inputs!$A$2:$BC$162, MATCH(F_Inputs_Formatted!$B127&amp;F_Inputs_Formatted!$H127, F_Inputs!$A$2:$A$162&amp;F_Inputs!$B$2:$B$162, 0), MATCH(F_Inputs_Formatted!AK$4, F_Inputs!$A$2:$BC$2, 0)),$O127),"-")</f>
        <v>37</v>
      </c>
      <c r="AL127" s="57" cm="1">
        <f t="array" ref="AL127">IFERROR(ROUND(INDEX(F_Inputs!$A$2:$BC$162, MATCH(F_Inputs_Formatted!$B127&amp;F_Inputs_Formatted!$H127, F_Inputs!$A$2:$A$162&amp;F_Inputs!$B$2:$B$162, 0), MATCH(F_Inputs_Formatted!AL$4, F_Inputs!$A$2:$BC$2, 0)),$O127),"-")</f>
        <v>36</v>
      </c>
      <c r="AM127" s="57" cm="1">
        <f t="array" ref="AM127">IFERROR(ROUND(INDEX(F_Inputs!$A$2:$BC$162, MATCH(F_Inputs_Formatted!$B127&amp;F_Inputs_Formatted!$H127, F_Inputs!$A$2:$A$162&amp;F_Inputs!$B$2:$B$162, 0), MATCH(F_Inputs_Formatted!AM$4, F_Inputs!$A$2:$BC$2, 0)),$O127),"-")</f>
        <v>35</v>
      </c>
    </row>
    <row r="128" spans="2:39" s="5" customFormat="1" ht="15">
      <c r="B128" s="19" t="s">
        <v>113</v>
      </c>
      <c r="C128" s="19" t="str">
        <f>_xlfn.XLOOKUP($B128,FD_Lists!$B$4:$B$25,FD_Lists!C$4:C$25)</f>
        <v>Severn Trent Water</v>
      </c>
      <c r="D128" s="19" t="str">
        <f>_xlfn.XLOOKUP($B128,FD_Lists!$B$4:$B$25,FD_Lists!D$4:D$25)</f>
        <v>England</v>
      </c>
      <c r="E128" s="19" t="str">
        <f>_xlfn.XLOOKUP($B128,FD_Lists!$B$4:$B$25,FD_Lists!E$4:E$25)</f>
        <v>Company</v>
      </c>
      <c r="F128" s="19" t="str">
        <f>_xlfn.XLOOKUP($B128,FD_Lists!$B$4:$B$25,FD_Lists!F$4:F$25)</f>
        <v>WaSC</v>
      </c>
      <c r="G128" s="56" t="s">
        <v>127</v>
      </c>
      <c r="H128" s="7" t="s">
        <v>108</v>
      </c>
      <c r="I128" s="55" t="str">
        <f t="shared" si="2"/>
        <v>SVEC_OUT5_05_J_PR24_OFWAT</v>
      </c>
      <c r="J128" s="55" t="s">
        <v>137</v>
      </c>
      <c r="K128" s="55" t="s">
        <v>138</v>
      </c>
      <c r="L128" s="55" t="s">
        <v>139</v>
      </c>
      <c r="M128" s="18" t="s">
        <v>179</v>
      </c>
      <c r="N128" s="18" t="s">
        <v>150</v>
      </c>
      <c r="O128" s="55">
        <v>0</v>
      </c>
      <c r="P128" s="57" cm="1">
        <f t="array" ref="P128">IFERROR(ROUND(INDEX(F_Inputs!$A$2:$BC$162, MATCH(F_Inputs_Formatted!$B128&amp;F_Inputs_Formatted!$H128, F_Inputs!$A$2:$A$162&amp;F_Inputs!$B$2:$B$162, 0), MATCH(F_Inputs_Formatted!P$4, F_Inputs!$A$2:$BC$2, 0)),$O128),"-")</f>
        <v>440</v>
      </c>
      <c r="Q128" s="57" cm="1">
        <f t="array" ref="Q128">IFERROR(ROUND(INDEX(F_Inputs!$A$2:$BC$162, MATCH(F_Inputs_Formatted!$B128&amp;F_Inputs_Formatted!$H128, F_Inputs!$A$2:$A$162&amp;F_Inputs!$B$2:$B$162, 0), MATCH(F_Inputs_Formatted!Q$4, F_Inputs!$A$2:$BC$2, 0)),$O128),"-")</f>
        <v>375</v>
      </c>
      <c r="R128" s="57" cm="1">
        <f t="array" ref="R128">IFERROR(ROUND(INDEX(F_Inputs!$A$2:$BC$162, MATCH(F_Inputs_Formatted!$B128&amp;F_Inputs_Formatted!$H128, F_Inputs!$A$2:$A$162&amp;F_Inputs!$B$2:$B$162, 0), MATCH(F_Inputs_Formatted!R$4, F_Inputs!$A$2:$BC$2, 0)),$O128),"-")</f>
        <v>447</v>
      </c>
      <c r="S128" s="57" cm="1">
        <f t="array" ref="S128">IFERROR(ROUND(INDEX(F_Inputs!$A$2:$BC$162, MATCH(F_Inputs_Formatted!$B128&amp;F_Inputs_Formatted!$H128, F_Inputs!$A$2:$A$162&amp;F_Inputs!$B$2:$B$162, 0), MATCH(F_Inputs_Formatted!S$4, F_Inputs!$A$2:$BC$2, 0)),$O128),"-")</f>
        <v>349</v>
      </c>
      <c r="T128" s="57" cm="1">
        <f t="array" ref="T128">IFERROR(ROUND(INDEX(F_Inputs!$A$2:$BC$162, MATCH(F_Inputs_Formatted!$B128&amp;F_Inputs_Formatted!$H128, F_Inputs!$A$2:$A$162&amp;F_Inputs!$B$2:$B$162, 0), MATCH(F_Inputs_Formatted!T$4, F_Inputs!$A$2:$BC$2, 0)),$O128),"-")</f>
        <v>260</v>
      </c>
      <c r="U128" s="57" cm="1">
        <f t="array" ref="U128">IFERROR(ROUND(INDEX(F_Inputs!$A$2:$BC$162, MATCH(F_Inputs_Formatted!$B128&amp;F_Inputs_Formatted!$H128, F_Inputs!$A$2:$A$162&amp;F_Inputs!$B$2:$B$162, 0), MATCH(F_Inputs_Formatted!U$4, F_Inputs!$A$2:$BC$2, 0)),$O128),"-")</f>
        <v>274</v>
      </c>
      <c r="V128" s="57" cm="1">
        <f t="array" ref="V128">IFERROR(ROUND(INDEX(F_Inputs!$A$2:$BC$162, MATCH(F_Inputs_Formatted!$B128&amp;F_Inputs_Formatted!$H128, F_Inputs!$A$2:$A$162&amp;F_Inputs!$B$2:$B$162, 0), MATCH(F_Inputs_Formatted!V$4, F_Inputs!$A$2:$BC$2, 0)),$O128),"-")</f>
        <v>280</v>
      </c>
      <c r="W128" s="57" cm="1">
        <f t="array" ref="W128">IFERROR(ROUND(INDEX(F_Inputs!$A$2:$BC$162, MATCH(F_Inputs_Formatted!$B128&amp;F_Inputs_Formatted!$H128, F_Inputs!$A$2:$A$162&amp;F_Inputs!$B$2:$B$162, 0), MATCH(F_Inputs_Formatted!W$4, F_Inputs!$A$2:$BC$2, 0)),$O128),"-")</f>
        <v>291</v>
      </c>
      <c r="X128" s="57" cm="1">
        <f t="array" ref="X128">IFERROR(ROUND(INDEX(F_Inputs!$A$2:$BC$162, MATCH(F_Inputs_Formatted!$B128&amp;F_Inputs_Formatted!$H128, F_Inputs!$A$2:$A$162&amp;F_Inputs!$B$2:$B$162, 0), MATCH(F_Inputs_Formatted!X$4, F_Inputs!$A$2:$BC$2, 0)),$O128),"-")</f>
        <v>248</v>
      </c>
      <c r="Y128" s="57" cm="1">
        <f t="array" ref="Y128">IFERROR(ROUND(INDEX(F_Inputs!$A$2:$BC$162, MATCH(F_Inputs_Formatted!$B128&amp;F_Inputs_Formatted!$H128, F_Inputs!$A$2:$A$162&amp;F_Inputs!$B$2:$B$162, 0), MATCH(F_Inputs_Formatted!Y$4, F_Inputs!$A$2:$BC$2, 0)),$O128),"-")</f>
        <v>190</v>
      </c>
      <c r="Z128" s="57" cm="1">
        <f t="array" ref="Z128">IFERROR(ROUND(INDEX(F_Inputs!$A$2:$BC$162, MATCH(F_Inputs_Formatted!$B128&amp;F_Inputs_Formatted!$H128, F_Inputs!$A$2:$A$162&amp;F_Inputs!$B$2:$B$162, 0), MATCH(F_Inputs_Formatted!Z$4, F_Inputs!$A$2:$BC$2, 0)),$O128),"-")</f>
        <v>204</v>
      </c>
      <c r="AA128" s="57" cm="1">
        <f t="array" ref="AA128">IFERROR(ROUND(INDEX(F_Inputs!$A$2:$BC$162, MATCH(F_Inputs_Formatted!$B128&amp;F_Inputs_Formatted!$H128, F_Inputs!$A$2:$A$162&amp;F_Inputs!$B$2:$B$162, 0), MATCH(F_Inputs_Formatted!AA$4, F_Inputs!$A$2:$BC$2, 0)),$O128),"-")</f>
        <v>193</v>
      </c>
      <c r="AB128" s="57" cm="1">
        <f t="array" ref="AB128">IFERROR(ROUND(INDEX(F_Inputs!$A$2:$BC$162, MATCH(F_Inputs_Formatted!$B128&amp;F_Inputs_Formatted!$H128, F_Inputs!$A$2:$A$162&amp;F_Inputs!$B$2:$B$162, 0), MATCH(F_Inputs_Formatted!AB$4, F_Inputs!$A$2:$BC$2, 0)),$O128),"-")</f>
        <v>239</v>
      </c>
      <c r="AC128" s="57" cm="1">
        <f t="array" ref="AC128">IFERROR(ROUND(INDEX(F_Inputs!$A$2:$BC$162, MATCH(F_Inputs_Formatted!$B128&amp;F_Inputs_Formatted!$H128, F_Inputs!$A$2:$A$162&amp;F_Inputs!$B$2:$B$162, 0), MATCH(F_Inputs_Formatted!AC$4, F_Inputs!$A$2:$BC$2, 0)),$O128),"-")</f>
        <v>238</v>
      </c>
      <c r="AD128" s="57" cm="1">
        <f t="array" ref="AD128">IFERROR(ROUND(INDEX(F_Inputs!$A$2:$BC$162, MATCH(F_Inputs_Formatted!$B128&amp;F_Inputs_Formatted!$H128, F_Inputs!$A$2:$A$162&amp;F_Inputs!$B$2:$B$162, 0), MATCH(F_Inputs_Formatted!AD$4, F_Inputs!$A$2:$BC$2, 0)),$O128),"-")</f>
        <v>173</v>
      </c>
      <c r="AE128" s="57" cm="1">
        <f t="array" ref="AE128">IFERROR(ROUND(INDEX(F_Inputs!$A$2:$BC$162, MATCH(F_Inputs_Formatted!$B128&amp;F_Inputs_Formatted!$H128, F_Inputs!$A$2:$A$162&amp;F_Inputs!$B$2:$B$162, 0), MATCH(F_Inputs_Formatted!AE$4, F_Inputs!$A$2:$BC$2, 0)),$O128),"-")</f>
        <v>162</v>
      </c>
      <c r="AF128" s="57" cm="1">
        <f t="array" ref="AF128">IFERROR(ROUND(INDEX(F_Inputs!$A$2:$BC$162, MATCH(F_Inputs_Formatted!$B128&amp;F_Inputs_Formatted!$H128, F_Inputs!$A$2:$A$162&amp;F_Inputs!$B$2:$B$162, 0), MATCH(F_Inputs_Formatted!AF$4, F_Inputs!$A$2:$BC$2, 0)),$O128),"-")</f>
        <v>150</v>
      </c>
      <c r="AG128" s="57" cm="1">
        <f t="array" ref="AG128">IFERROR(ROUND(INDEX(F_Inputs!$A$2:$BC$162, MATCH(F_Inputs_Formatted!$B128&amp;F_Inputs_Formatted!$H128, F_Inputs!$A$2:$A$162&amp;F_Inputs!$B$2:$B$162, 0), MATCH(F_Inputs_Formatted!AG$4, F_Inputs!$A$2:$BC$2, 0)),$O128),"-")</f>
        <v>137</v>
      </c>
      <c r="AH128" s="57" cm="1">
        <f t="array" ref="AH128">IFERROR(ROUND(INDEX(F_Inputs!$A$2:$BC$162, MATCH(F_Inputs_Formatted!$B128&amp;F_Inputs_Formatted!$H128, F_Inputs!$A$2:$A$162&amp;F_Inputs!$B$2:$B$162, 0), MATCH(F_Inputs_Formatted!AH$4, F_Inputs!$A$2:$BC$2, 0)),$O128),"-")</f>
        <v>127</v>
      </c>
      <c r="AI128" s="57" cm="1">
        <f t="array" ref="AI128">IFERROR(ROUND(INDEX(F_Inputs!$A$2:$BC$162, MATCH(F_Inputs_Formatted!$B128&amp;F_Inputs_Formatted!$H128, F_Inputs!$A$2:$A$162&amp;F_Inputs!$B$2:$B$162, 0), MATCH(F_Inputs_Formatted!AI$4, F_Inputs!$A$2:$BC$2, 0)),$O128),"-")</f>
        <v>122</v>
      </c>
      <c r="AJ128" s="57" cm="1">
        <f t="array" ref="AJ128">IFERROR(ROUND(INDEX(F_Inputs!$A$2:$BC$162, MATCH(F_Inputs_Formatted!$B128&amp;F_Inputs_Formatted!$H128, F_Inputs!$A$2:$A$162&amp;F_Inputs!$B$2:$B$162, 0), MATCH(F_Inputs_Formatted!AJ$4, F_Inputs!$A$2:$BC$2, 0)),$O128),"-")</f>
        <v>116</v>
      </c>
      <c r="AK128" s="57" cm="1">
        <f t="array" ref="AK128">IFERROR(ROUND(INDEX(F_Inputs!$A$2:$BC$162, MATCH(F_Inputs_Formatted!$B128&amp;F_Inputs_Formatted!$H128, F_Inputs!$A$2:$A$162&amp;F_Inputs!$B$2:$B$162, 0), MATCH(F_Inputs_Formatted!AK$4, F_Inputs!$A$2:$BC$2, 0)),$O128),"-")</f>
        <v>110</v>
      </c>
      <c r="AL128" s="57" cm="1">
        <f t="array" ref="AL128">IFERROR(ROUND(INDEX(F_Inputs!$A$2:$BC$162, MATCH(F_Inputs_Formatted!$B128&amp;F_Inputs_Formatted!$H128, F_Inputs!$A$2:$A$162&amp;F_Inputs!$B$2:$B$162, 0), MATCH(F_Inputs_Formatted!AL$4, F_Inputs!$A$2:$BC$2, 0)),$O128),"-")</f>
        <v>104</v>
      </c>
      <c r="AM128" s="57" cm="1">
        <f t="array" ref="AM128">IFERROR(ROUND(INDEX(F_Inputs!$A$2:$BC$162, MATCH(F_Inputs_Formatted!$B128&amp;F_Inputs_Formatted!$H128, F_Inputs!$A$2:$A$162&amp;F_Inputs!$B$2:$B$162, 0), MATCH(F_Inputs_Formatted!AM$4, F_Inputs!$A$2:$BC$2, 0)),$O128),"-")</f>
        <v>98</v>
      </c>
    </row>
    <row r="129" spans="2:39" s="5" customFormat="1" ht="15">
      <c r="B129" s="19" t="s">
        <v>116</v>
      </c>
      <c r="C129" s="19" t="str">
        <f>_xlfn.XLOOKUP($B129,FD_Lists!$B$4:$B$25,FD_Lists!C$4:C$25)</f>
        <v>Southern Water</v>
      </c>
      <c r="D129" s="19" t="str">
        <f>_xlfn.XLOOKUP($B129,FD_Lists!$B$4:$B$25,FD_Lists!D$4:D$25)</f>
        <v>England</v>
      </c>
      <c r="E129" s="19" t="str">
        <f>_xlfn.XLOOKUP($B129,FD_Lists!$B$4:$B$25,FD_Lists!E$4:E$25)</f>
        <v>Company</v>
      </c>
      <c r="F129" s="19" t="str">
        <f>_xlfn.XLOOKUP($B129,FD_Lists!$B$4:$B$25,FD_Lists!F$4:F$25)</f>
        <v>WaSC</v>
      </c>
      <c r="G129" s="56" t="s">
        <v>127</v>
      </c>
      <c r="H129" s="7" t="s">
        <v>108</v>
      </c>
      <c r="I129" s="55" t="str">
        <f t="shared" si="2"/>
        <v>SRNC_OUT5_05_J_PR24_OFWAT</v>
      </c>
      <c r="J129" s="55" t="s">
        <v>137</v>
      </c>
      <c r="K129" s="55" t="s">
        <v>138</v>
      </c>
      <c r="L129" s="55" t="s">
        <v>139</v>
      </c>
      <c r="M129" s="18" t="s">
        <v>179</v>
      </c>
      <c r="N129" s="18" t="s">
        <v>150</v>
      </c>
      <c r="O129" s="55">
        <v>0</v>
      </c>
      <c r="P129" s="57" cm="1">
        <f t="array" ref="P129">IFERROR(ROUND(INDEX(F_Inputs!$A$2:$BC$162, MATCH(F_Inputs_Formatted!$B129&amp;F_Inputs_Formatted!$H129, F_Inputs!$A$2:$A$162&amp;F_Inputs!$B$2:$B$162, 0), MATCH(F_Inputs_Formatted!P$4, F_Inputs!$A$2:$BC$2, 0)),$O129),"-")</f>
        <v>500</v>
      </c>
      <c r="Q129" s="57" cm="1">
        <f t="array" ref="Q129">IFERROR(ROUND(INDEX(F_Inputs!$A$2:$BC$162, MATCH(F_Inputs_Formatted!$B129&amp;F_Inputs_Formatted!$H129, F_Inputs!$A$2:$A$162&amp;F_Inputs!$B$2:$B$162, 0), MATCH(F_Inputs_Formatted!Q$4, F_Inputs!$A$2:$BC$2, 0)),$O129),"-")</f>
        <v>420</v>
      </c>
      <c r="R129" s="57" cm="1">
        <f t="array" ref="R129">IFERROR(ROUND(INDEX(F_Inputs!$A$2:$BC$162, MATCH(F_Inputs_Formatted!$B129&amp;F_Inputs_Formatted!$H129, F_Inputs!$A$2:$A$162&amp;F_Inputs!$B$2:$B$162, 0), MATCH(F_Inputs_Formatted!R$4, F_Inputs!$A$2:$BC$2, 0)),$O129),"-")</f>
        <v>330</v>
      </c>
      <c r="S129" s="57" cm="1">
        <f t="array" ref="S129">IFERROR(ROUND(INDEX(F_Inputs!$A$2:$BC$162, MATCH(F_Inputs_Formatted!$B129&amp;F_Inputs_Formatted!$H129, F_Inputs!$A$2:$A$162&amp;F_Inputs!$B$2:$B$162, 0), MATCH(F_Inputs_Formatted!S$4, F_Inputs!$A$2:$BC$2, 0)),$O129),"-")</f>
        <v>304</v>
      </c>
      <c r="T129" s="57" cm="1">
        <f t="array" ref="T129">IFERROR(ROUND(INDEX(F_Inputs!$A$2:$BC$162, MATCH(F_Inputs_Formatted!$B129&amp;F_Inputs_Formatted!$H129, F_Inputs!$A$2:$A$162&amp;F_Inputs!$B$2:$B$162, 0), MATCH(F_Inputs_Formatted!T$4, F_Inputs!$A$2:$BC$2, 0)),$O129),"-")</f>
        <v>167</v>
      </c>
      <c r="U129" s="57" cm="1">
        <f t="array" ref="U129">IFERROR(ROUND(INDEX(F_Inputs!$A$2:$BC$162, MATCH(F_Inputs_Formatted!$B129&amp;F_Inputs_Formatted!$H129, F_Inputs!$A$2:$A$162&amp;F_Inputs!$B$2:$B$162, 0), MATCH(F_Inputs_Formatted!U$4, F_Inputs!$A$2:$BC$2, 0)),$O129),"-")</f>
        <v>146</v>
      </c>
      <c r="V129" s="57" cm="1">
        <f t="array" ref="V129">IFERROR(ROUND(INDEX(F_Inputs!$A$2:$BC$162, MATCH(F_Inputs_Formatted!$B129&amp;F_Inputs_Formatted!$H129, F_Inputs!$A$2:$A$162&amp;F_Inputs!$B$2:$B$162, 0), MATCH(F_Inputs_Formatted!V$4, F_Inputs!$A$2:$BC$2, 0)),$O129),"-")</f>
        <v>139</v>
      </c>
      <c r="W129" s="57" cm="1">
        <f t="array" ref="W129">IFERROR(ROUND(INDEX(F_Inputs!$A$2:$BC$162, MATCH(F_Inputs_Formatted!$B129&amp;F_Inputs_Formatted!$H129, F_Inputs!$A$2:$A$162&amp;F_Inputs!$B$2:$B$162, 0), MATCH(F_Inputs_Formatted!W$4, F_Inputs!$A$2:$BC$2, 0)),$O129),"-")</f>
        <v>151</v>
      </c>
      <c r="X129" s="57" cm="1">
        <f t="array" ref="X129">IFERROR(ROUND(INDEX(F_Inputs!$A$2:$BC$162, MATCH(F_Inputs_Formatted!$B129&amp;F_Inputs_Formatted!$H129, F_Inputs!$A$2:$A$162&amp;F_Inputs!$B$2:$B$162, 0), MATCH(F_Inputs_Formatted!X$4, F_Inputs!$A$2:$BC$2, 0)),$O129),"-")</f>
        <v>434</v>
      </c>
      <c r="Y129" s="57" cm="1">
        <f t="array" ref="Y129">IFERROR(ROUND(INDEX(F_Inputs!$A$2:$BC$162, MATCH(F_Inputs_Formatted!$B129&amp;F_Inputs_Formatted!$H129, F_Inputs!$A$2:$A$162&amp;F_Inputs!$B$2:$B$162, 0), MATCH(F_Inputs_Formatted!Y$4, F_Inputs!$A$2:$BC$2, 0)),$O129),"-")</f>
        <v>402</v>
      </c>
      <c r="Z129" s="57" cm="1">
        <f t="array" ref="Z129">IFERROR(ROUND(INDEX(F_Inputs!$A$2:$BC$162, MATCH(F_Inputs_Formatted!$B129&amp;F_Inputs_Formatted!$H129, F_Inputs!$A$2:$A$162&amp;F_Inputs!$B$2:$B$162, 0), MATCH(F_Inputs_Formatted!Z$4, F_Inputs!$A$2:$BC$2, 0)),$O129),"-")</f>
        <v>372</v>
      </c>
      <c r="AA129" s="57" cm="1">
        <f t="array" ref="AA129">IFERROR(ROUND(INDEX(F_Inputs!$A$2:$BC$162, MATCH(F_Inputs_Formatted!$B129&amp;F_Inputs_Formatted!$H129, F_Inputs!$A$2:$A$162&amp;F_Inputs!$B$2:$B$162, 0), MATCH(F_Inputs_Formatted!AA$4, F_Inputs!$A$2:$BC$2, 0)),$O129),"-")</f>
        <v>358</v>
      </c>
      <c r="AB129" s="57" cm="1">
        <f t="array" ref="AB129">IFERROR(ROUND(INDEX(F_Inputs!$A$2:$BC$162, MATCH(F_Inputs_Formatted!$B129&amp;F_Inputs_Formatted!$H129, F_Inputs!$A$2:$A$162&amp;F_Inputs!$B$2:$B$162, 0), MATCH(F_Inputs_Formatted!AB$4, F_Inputs!$A$2:$BC$2, 0)),$O129),"-")</f>
        <v>234</v>
      </c>
      <c r="AC129" s="57" cm="1">
        <f t="array" ref="AC129">IFERROR(ROUND(INDEX(F_Inputs!$A$2:$BC$162, MATCH(F_Inputs_Formatted!$B129&amp;F_Inputs_Formatted!$H129, F_Inputs!$A$2:$A$162&amp;F_Inputs!$B$2:$B$162, 0), MATCH(F_Inputs_Formatted!AC$4, F_Inputs!$A$2:$BC$2, 0)),$O129),"-")</f>
        <v>224</v>
      </c>
      <c r="AD129" s="57" cm="1">
        <f t="array" ref="AD129">IFERROR(ROUND(INDEX(F_Inputs!$A$2:$BC$162, MATCH(F_Inputs_Formatted!$B129&amp;F_Inputs_Formatted!$H129, F_Inputs!$A$2:$A$162&amp;F_Inputs!$B$2:$B$162, 0), MATCH(F_Inputs_Formatted!AD$4, F_Inputs!$A$2:$BC$2, 0)),$O129),"-")</f>
        <v>150</v>
      </c>
      <c r="AE129" s="57" cm="1">
        <f t="array" ref="AE129">IFERROR(ROUND(INDEX(F_Inputs!$A$2:$BC$162, MATCH(F_Inputs_Formatted!$B129&amp;F_Inputs_Formatted!$H129, F_Inputs!$A$2:$A$162&amp;F_Inputs!$B$2:$B$162, 0), MATCH(F_Inputs_Formatted!AE$4, F_Inputs!$A$2:$BC$2, 0)),$O129),"-")</f>
        <v>125</v>
      </c>
      <c r="AF129" s="57" cm="1">
        <f t="array" ref="AF129">IFERROR(ROUND(INDEX(F_Inputs!$A$2:$BC$162, MATCH(F_Inputs_Formatted!$B129&amp;F_Inputs_Formatted!$H129, F_Inputs!$A$2:$A$162&amp;F_Inputs!$B$2:$B$162, 0), MATCH(F_Inputs_Formatted!AF$4, F_Inputs!$A$2:$BC$2, 0)),$O129),"-")</f>
        <v>110</v>
      </c>
      <c r="AG129" s="57" cm="1">
        <f t="array" ref="AG129">IFERROR(ROUND(INDEX(F_Inputs!$A$2:$BC$162, MATCH(F_Inputs_Formatted!$B129&amp;F_Inputs_Formatted!$H129, F_Inputs!$A$2:$A$162&amp;F_Inputs!$B$2:$B$162, 0), MATCH(F_Inputs_Formatted!AG$4, F_Inputs!$A$2:$BC$2, 0)),$O129),"-")</f>
        <v>100</v>
      </c>
      <c r="AH129" s="57" cm="1">
        <f t="array" ref="AH129">IFERROR(ROUND(INDEX(F_Inputs!$A$2:$BC$162, MATCH(F_Inputs_Formatted!$B129&amp;F_Inputs_Formatted!$H129, F_Inputs!$A$2:$A$162&amp;F_Inputs!$B$2:$B$162, 0), MATCH(F_Inputs_Formatted!AH$4, F_Inputs!$A$2:$BC$2, 0)),$O129),"-")</f>
        <v>96</v>
      </c>
      <c r="AI129" s="57" cm="1">
        <f t="array" ref="AI129">IFERROR(ROUND(INDEX(F_Inputs!$A$2:$BC$162, MATCH(F_Inputs_Formatted!$B129&amp;F_Inputs_Formatted!$H129, F_Inputs!$A$2:$A$162&amp;F_Inputs!$B$2:$B$162, 0), MATCH(F_Inputs_Formatted!AI$4, F_Inputs!$A$2:$BC$2, 0)),$O129),"-")</f>
        <v>87</v>
      </c>
      <c r="AJ129" s="57" cm="1">
        <f t="array" ref="AJ129">IFERROR(ROUND(INDEX(F_Inputs!$A$2:$BC$162, MATCH(F_Inputs_Formatted!$B129&amp;F_Inputs_Formatted!$H129, F_Inputs!$A$2:$A$162&amp;F_Inputs!$B$2:$B$162, 0), MATCH(F_Inputs_Formatted!AJ$4, F_Inputs!$A$2:$BC$2, 0)),$O129),"-")</f>
        <v>78</v>
      </c>
      <c r="AK129" s="57" cm="1">
        <f t="array" ref="AK129">IFERROR(ROUND(INDEX(F_Inputs!$A$2:$BC$162, MATCH(F_Inputs_Formatted!$B129&amp;F_Inputs_Formatted!$H129, F_Inputs!$A$2:$A$162&amp;F_Inputs!$B$2:$B$162, 0), MATCH(F_Inputs_Formatted!AK$4, F_Inputs!$A$2:$BC$2, 0)),$O129),"-")</f>
        <v>69</v>
      </c>
      <c r="AL129" s="57" cm="1">
        <f t="array" ref="AL129">IFERROR(ROUND(INDEX(F_Inputs!$A$2:$BC$162, MATCH(F_Inputs_Formatted!$B129&amp;F_Inputs_Formatted!$H129, F_Inputs!$A$2:$A$162&amp;F_Inputs!$B$2:$B$162, 0), MATCH(F_Inputs_Formatted!AL$4, F_Inputs!$A$2:$BC$2, 0)),$O129),"-")</f>
        <v>60</v>
      </c>
      <c r="AM129" s="57" cm="1">
        <f t="array" ref="AM129">IFERROR(ROUND(INDEX(F_Inputs!$A$2:$BC$162, MATCH(F_Inputs_Formatted!$B129&amp;F_Inputs_Formatted!$H129, F_Inputs!$A$2:$A$162&amp;F_Inputs!$B$2:$B$162, 0), MATCH(F_Inputs_Formatted!AM$4, F_Inputs!$A$2:$BC$2, 0)),$O129),"-")</f>
        <v>50</v>
      </c>
    </row>
    <row r="130" spans="2:39" s="5" customFormat="1" ht="15">
      <c r="B130" s="19" t="s">
        <v>117</v>
      </c>
      <c r="C130" s="19" t="str">
        <f>_xlfn.XLOOKUP($B130,FD_Lists!$B$4:$B$25,FD_Lists!C$4:C$25)</f>
        <v>Thames Water</v>
      </c>
      <c r="D130" s="19" t="str">
        <f>_xlfn.XLOOKUP($B130,FD_Lists!$B$4:$B$25,FD_Lists!D$4:D$25)</f>
        <v>England</v>
      </c>
      <c r="E130" s="19" t="str">
        <f>_xlfn.XLOOKUP($B130,FD_Lists!$B$4:$B$25,FD_Lists!E$4:E$25)</f>
        <v>Company</v>
      </c>
      <c r="F130" s="19" t="str">
        <f>_xlfn.XLOOKUP($B130,FD_Lists!$B$4:$B$25,FD_Lists!F$4:F$25)</f>
        <v>WaSC</v>
      </c>
      <c r="G130" s="56" t="s">
        <v>127</v>
      </c>
      <c r="H130" s="7" t="s">
        <v>108</v>
      </c>
      <c r="I130" s="55" t="str">
        <f t="shared" si="2"/>
        <v>TMSC_OUT5_05_J_PR24_OFWAT</v>
      </c>
      <c r="J130" s="55" t="s">
        <v>137</v>
      </c>
      <c r="K130" s="55" t="s">
        <v>138</v>
      </c>
      <c r="L130" s="55" t="s">
        <v>139</v>
      </c>
      <c r="M130" s="18" t="s">
        <v>179</v>
      </c>
      <c r="N130" s="18" t="s">
        <v>150</v>
      </c>
      <c r="O130" s="55">
        <v>0</v>
      </c>
      <c r="P130" s="57" cm="1">
        <f t="array" ref="P130">IFERROR(ROUND(INDEX(F_Inputs!$A$2:$BC$162, MATCH(F_Inputs_Formatted!$B130&amp;F_Inputs_Formatted!$H130, F_Inputs!$A$2:$A$162&amp;F_Inputs!$B$2:$B$162, 0), MATCH(F_Inputs_Formatted!P$4, F_Inputs!$A$2:$BC$2, 0)),$O130),"-")</f>
        <v>259</v>
      </c>
      <c r="Q130" s="57" cm="1">
        <f t="array" ref="Q130">IFERROR(ROUND(INDEX(F_Inputs!$A$2:$BC$162, MATCH(F_Inputs_Formatted!$B130&amp;F_Inputs_Formatted!$H130, F_Inputs!$A$2:$A$162&amp;F_Inputs!$B$2:$B$162, 0), MATCH(F_Inputs_Formatted!Q$4, F_Inputs!$A$2:$BC$2, 0)),$O130),"-")</f>
        <v>475</v>
      </c>
      <c r="R130" s="57" cm="1">
        <f t="array" ref="R130">IFERROR(ROUND(INDEX(F_Inputs!$A$2:$BC$162, MATCH(F_Inputs_Formatted!$B130&amp;F_Inputs_Formatted!$H130, F_Inputs!$A$2:$A$162&amp;F_Inputs!$B$2:$B$162, 0), MATCH(F_Inputs_Formatted!R$4, F_Inputs!$A$2:$BC$2, 0)),$O130),"-")</f>
        <v>614</v>
      </c>
      <c r="S130" s="57" cm="1">
        <f t="array" ref="S130">IFERROR(ROUND(INDEX(F_Inputs!$A$2:$BC$162, MATCH(F_Inputs_Formatted!$B130&amp;F_Inputs_Formatted!$H130, F_Inputs!$A$2:$A$162&amp;F_Inputs!$B$2:$B$162, 0), MATCH(F_Inputs_Formatted!S$4, F_Inputs!$A$2:$BC$2, 0)),$O130),"-")</f>
        <v>522</v>
      </c>
      <c r="T130" s="57" cm="1">
        <f t="array" ref="T130">IFERROR(ROUND(INDEX(F_Inputs!$A$2:$BC$162, MATCH(F_Inputs_Formatted!$B130&amp;F_Inputs_Formatted!$H130, F_Inputs!$A$2:$A$162&amp;F_Inputs!$B$2:$B$162, 0), MATCH(F_Inputs_Formatted!T$4, F_Inputs!$A$2:$BC$2, 0)),$O130),"-")</f>
        <v>265</v>
      </c>
      <c r="U130" s="57" cm="1">
        <f t="array" ref="U130">IFERROR(ROUND(INDEX(F_Inputs!$A$2:$BC$162, MATCH(F_Inputs_Formatted!$B130&amp;F_Inputs_Formatted!$H130, F_Inputs!$A$2:$A$162&amp;F_Inputs!$B$2:$B$162, 0), MATCH(F_Inputs_Formatted!U$4, F_Inputs!$A$2:$BC$2, 0)),$O130),"-")</f>
        <v>357</v>
      </c>
      <c r="V130" s="57" cm="1">
        <f t="array" ref="V130">IFERROR(ROUND(INDEX(F_Inputs!$A$2:$BC$162, MATCH(F_Inputs_Formatted!$B130&amp;F_Inputs_Formatted!$H130, F_Inputs!$A$2:$A$162&amp;F_Inputs!$B$2:$B$162, 0), MATCH(F_Inputs_Formatted!V$4, F_Inputs!$A$2:$BC$2, 0)),$O130),"-")</f>
        <v>303</v>
      </c>
      <c r="W130" s="57" cm="1">
        <f t="array" ref="W130">IFERROR(ROUND(INDEX(F_Inputs!$A$2:$BC$162, MATCH(F_Inputs_Formatted!$B130&amp;F_Inputs_Formatted!$H130, F_Inputs!$A$2:$A$162&amp;F_Inputs!$B$2:$B$162, 0), MATCH(F_Inputs_Formatted!W$4, F_Inputs!$A$2:$BC$2, 0)),$O130),"-")</f>
        <v>297</v>
      </c>
      <c r="X130" s="57" cm="1">
        <f t="array" ref="X130">IFERROR(ROUND(INDEX(F_Inputs!$A$2:$BC$162, MATCH(F_Inputs_Formatted!$B130&amp;F_Inputs_Formatted!$H130, F_Inputs!$A$2:$A$162&amp;F_Inputs!$B$2:$B$162, 0), MATCH(F_Inputs_Formatted!X$4, F_Inputs!$A$2:$BC$2, 0)),$O130),"-")</f>
        <v>325</v>
      </c>
      <c r="Y130" s="57" cm="1">
        <f t="array" ref="Y130">IFERROR(ROUND(INDEX(F_Inputs!$A$2:$BC$162, MATCH(F_Inputs_Formatted!$B130&amp;F_Inputs_Formatted!$H130, F_Inputs!$A$2:$A$162&amp;F_Inputs!$B$2:$B$162, 0), MATCH(F_Inputs_Formatted!Y$4, F_Inputs!$A$2:$BC$2, 0)),$O130),"-")</f>
        <v>292</v>
      </c>
      <c r="Z130" s="57" cm="1">
        <f t="array" ref="Z130">IFERROR(ROUND(INDEX(F_Inputs!$A$2:$BC$162, MATCH(F_Inputs_Formatted!$B130&amp;F_Inputs_Formatted!$H130, F_Inputs!$A$2:$A$162&amp;F_Inputs!$B$2:$B$162, 0), MATCH(F_Inputs_Formatted!Z$4, F_Inputs!$A$2:$BC$2, 0)),$O130),"-")</f>
        <v>271</v>
      </c>
      <c r="AA130" s="57" cm="1">
        <f t="array" ref="AA130">IFERROR(ROUND(INDEX(F_Inputs!$A$2:$BC$162, MATCH(F_Inputs_Formatted!$B130&amp;F_Inputs_Formatted!$H130, F_Inputs!$A$2:$A$162&amp;F_Inputs!$B$2:$B$162, 0), MATCH(F_Inputs_Formatted!AA$4, F_Inputs!$A$2:$BC$2, 0)),$O130),"-")</f>
        <v>331</v>
      </c>
      <c r="AB130" s="57" cm="1">
        <f t="array" ref="AB130">IFERROR(ROUND(INDEX(F_Inputs!$A$2:$BC$162, MATCH(F_Inputs_Formatted!$B130&amp;F_Inputs_Formatted!$H130, F_Inputs!$A$2:$A$162&amp;F_Inputs!$B$2:$B$162, 0), MATCH(F_Inputs_Formatted!AB$4, F_Inputs!$A$2:$BC$2, 0)),$O130),"-")</f>
        <v>350</v>
      </c>
      <c r="AC130" s="57" cm="1">
        <f t="array" ref="AC130">IFERROR(ROUND(INDEX(F_Inputs!$A$2:$BC$162, MATCH(F_Inputs_Formatted!$B130&amp;F_Inputs_Formatted!$H130, F_Inputs!$A$2:$A$162&amp;F_Inputs!$B$2:$B$162, 0), MATCH(F_Inputs_Formatted!AC$4, F_Inputs!$A$2:$BC$2, 0)),$O130),"-")</f>
        <v>359</v>
      </c>
      <c r="AD130" s="57" cm="1">
        <f t="array" ref="AD130">IFERROR(ROUND(INDEX(F_Inputs!$A$2:$BC$162, MATCH(F_Inputs_Formatted!$B130&amp;F_Inputs_Formatted!$H130, F_Inputs!$A$2:$A$162&amp;F_Inputs!$B$2:$B$162, 0), MATCH(F_Inputs_Formatted!AD$4, F_Inputs!$A$2:$BC$2, 0)),$O130),"-")</f>
        <v>345</v>
      </c>
      <c r="AE130" s="57" cm="1">
        <f t="array" ref="AE130">IFERROR(ROUND(INDEX(F_Inputs!$A$2:$BC$162, MATCH(F_Inputs_Formatted!$B130&amp;F_Inputs_Formatted!$H130, F_Inputs!$A$2:$A$162&amp;F_Inputs!$B$2:$B$162, 0), MATCH(F_Inputs_Formatted!AE$4, F_Inputs!$A$2:$BC$2, 0)),$O130),"-")</f>
        <v>323</v>
      </c>
      <c r="AF130" s="57" cm="1">
        <f t="array" ref="AF130">IFERROR(ROUND(INDEX(F_Inputs!$A$2:$BC$162, MATCH(F_Inputs_Formatted!$B130&amp;F_Inputs_Formatted!$H130, F_Inputs!$A$2:$A$162&amp;F_Inputs!$B$2:$B$162, 0), MATCH(F_Inputs_Formatted!AF$4, F_Inputs!$A$2:$BC$2, 0)),$O130),"-")</f>
        <v>301</v>
      </c>
      <c r="AG130" s="57" cm="1">
        <f t="array" ref="AG130">IFERROR(ROUND(INDEX(F_Inputs!$A$2:$BC$162, MATCH(F_Inputs_Formatted!$B130&amp;F_Inputs_Formatted!$H130, F_Inputs!$A$2:$A$162&amp;F_Inputs!$B$2:$B$162, 0), MATCH(F_Inputs_Formatted!AG$4, F_Inputs!$A$2:$BC$2, 0)),$O130),"-")</f>
        <v>280</v>
      </c>
      <c r="AH130" s="57" cm="1">
        <f t="array" ref="AH130">IFERROR(ROUND(INDEX(F_Inputs!$A$2:$BC$162, MATCH(F_Inputs_Formatted!$B130&amp;F_Inputs_Formatted!$H130, F_Inputs!$A$2:$A$162&amp;F_Inputs!$B$2:$B$162, 0), MATCH(F_Inputs_Formatted!AH$4, F_Inputs!$A$2:$BC$2, 0)),$O130),"-")</f>
        <v>255</v>
      </c>
      <c r="AI130" s="57" cm="1">
        <f t="array" ref="AI130">IFERROR(ROUND(INDEX(F_Inputs!$A$2:$BC$162, MATCH(F_Inputs_Formatted!$B130&amp;F_Inputs_Formatted!$H130, F_Inputs!$A$2:$A$162&amp;F_Inputs!$B$2:$B$162, 0), MATCH(F_Inputs_Formatted!AI$4, F_Inputs!$A$2:$BC$2, 0)),$O130),"-")</f>
        <v>248</v>
      </c>
      <c r="AJ130" s="57" cm="1">
        <f t="array" ref="AJ130">IFERROR(ROUND(INDEX(F_Inputs!$A$2:$BC$162, MATCH(F_Inputs_Formatted!$B130&amp;F_Inputs_Formatted!$H130, F_Inputs!$A$2:$A$162&amp;F_Inputs!$B$2:$B$162, 0), MATCH(F_Inputs_Formatted!AJ$4, F_Inputs!$A$2:$BC$2, 0)),$O130),"-")</f>
        <v>240</v>
      </c>
      <c r="AK130" s="57" cm="1">
        <f t="array" ref="AK130">IFERROR(ROUND(INDEX(F_Inputs!$A$2:$BC$162, MATCH(F_Inputs_Formatted!$B130&amp;F_Inputs_Formatted!$H130, F_Inputs!$A$2:$A$162&amp;F_Inputs!$B$2:$B$162, 0), MATCH(F_Inputs_Formatted!AK$4, F_Inputs!$A$2:$BC$2, 0)),$O130),"-")</f>
        <v>233</v>
      </c>
      <c r="AL130" s="57" cm="1">
        <f t="array" ref="AL130">IFERROR(ROUND(INDEX(F_Inputs!$A$2:$BC$162, MATCH(F_Inputs_Formatted!$B130&amp;F_Inputs_Formatted!$H130, F_Inputs!$A$2:$A$162&amp;F_Inputs!$B$2:$B$162, 0), MATCH(F_Inputs_Formatted!AL$4, F_Inputs!$A$2:$BC$2, 0)),$O130),"-")</f>
        <v>225</v>
      </c>
      <c r="AM130" s="57" cm="1">
        <f t="array" ref="AM130">IFERROR(ROUND(INDEX(F_Inputs!$A$2:$BC$162, MATCH(F_Inputs_Formatted!$B130&amp;F_Inputs_Formatted!$H130, F_Inputs!$A$2:$A$162&amp;F_Inputs!$B$2:$B$162, 0), MATCH(F_Inputs_Formatted!AM$4, F_Inputs!$A$2:$BC$2, 0)),$O130),"-")</f>
        <v>217</v>
      </c>
    </row>
    <row r="131" spans="2:39" s="5" customFormat="1" ht="15">
      <c r="B131" s="19" t="s">
        <v>118</v>
      </c>
      <c r="C131" s="19" t="str">
        <f>_xlfn.XLOOKUP($B131,FD_Lists!$B$4:$B$25,FD_Lists!C$4:C$25)</f>
        <v xml:space="preserve">United Utilities </v>
      </c>
      <c r="D131" s="19" t="str">
        <f>_xlfn.XLOOKUP($B131,FD_Lists!$B$4:$B$25,FD_Lists!D$4:D$25)</f>
        <v>England</v>
      </c>
      <c r="E131" s="19" t="str">
        <f>_xlfn.XLOOKUP($B131,FD_Lists!$B$4:$B$25,FD_Lists!E$4:E$25)</f>
        <v>Company</v>
      </c>
      <c r="F131" s="19" t="str">
        <f>_xlfn.XLOOKUP($B131,FD_Lists!$B$4:$B$25,FD_Lists!F$4:F$25)</f>
        <v>WaSC</v>
      </c>
      <c r="G131" s="56" t="s">
        <v>127</v>
      </c>
      <c r="H131" s="7" t="s">
        <v>108</v>
      </c>
      <c r="I131" s="55" t="str">
        <f t="shared" si="2"/>
        <v>NWTC_OUT5_05_J_PR24_OFWAT</v>
      </c>
      <c r="J131" s="55" t="s">
        <v>137</v>
      </c>
      <c r="K131" s="55" t="s">
        <v>138</v>
      </c>
      <c r="L131" s="55" t="s">
        <v>139</v>
      </c>
      <c r="M131" s="18" t="s">
        <v>179</v>
      </c>
      <c r="N131" s="18" t="s">
        <v>150</v>
      </c>
      <c r="O131" s="55">
        <v>0</v>
      </c>
      <c r="P131" s="57" cm="1">
        <f t="array" ref="P131">IFERROR(ROUND(INDEX(F_Inputs!$A$2:$BC$162, MATCH(F_Inputs_Formatted!$B131&amp;F_Inputs_Formatted!$H131, F_Inputs!$A$2:$A$162&amp;F_Inputs!$B$2:$B$162, 0), MATCH(F_Inputs_Formatted!P$4, F_Inputs!$A$2:$BC$2, 0)),$O131),"-")</f>
        <v>323</v>
      </c>
      <c r="Q131" s="57" cm="1">
        <f t="array" ref="Q131">IFERROR(ROUND(INDEX(F_Inputs!$A$2:$BC$162, MATCH(F_Inputs_Formatted!$B131&amp;F_Inputs_Formatted!$H131, F_Inputs!$A$2:$A$162&amp;F_Inputs!$B$2:$B$162, 0), MATCH(F_Inputs_Formatted!Q$4, F_Inputs!$A$2:$BC$2, 0)),$O131),"-")</f>
        <v>332</v>
      </c>
      <c r="R131" s="57" cm="1">
        <f t="array" ref="R131">IFERROR(ROUND(INDEX(F_Inputs!$A$2:$BC$162, MATCH(F_Inputs_Formatted!$B131&amp;F_Inputs_Formatted!$H131, F_Inputs!$A$2:$A$162&amp;F_Inputs!$B$2:$B$162, 0), MATCH(F_Inputs_Formatted!R$4, F_Inputs!$A$2:$BC$2, 0)),$O131),"-")</f>
        <v>211</v>
      </c>
      <c r="S131" s="57" cm="1">
        <f t="array" ref="S131">IFERROR(ROUND(INDEX(F_Inputs!$A$2:$BC$162, MATCH(F_Inputs_Formatted!$B131&amp;F_Inputs_Formatted!$H131, F_Inputs!$A$2:$A$162&amp;F_Inputs!$B$2:$B$162, 0), MATCH(F_Inputs_Formatted!S$4, F_Inputs!$A$2:$BC$2, 0)),$O131),"-")</f>
        <v>217</v>
      </c>
      <c r="T131" s="57" cm="1">
        <f t="array" ref="T131">IFERROR(ROUND(INDEX(F_Inputs!$A$2:$BC$162, MATCH(F_Inputs_Formatted!$B131&amp;F_Inputs_Formatted!$H131, F_Inputs!$A$2:$A$162&amp;F_Inputs!$B$2:$B$162, 0), MATCH(F_Inputs_Formatted!T$4, F_Inputs!$A$2:$BC$2, 0)),$O131),"-")</f>
        <v>180</v>
      </c>
      <c r="U131" s="57" cm="1">
        <f t="array" ref="U131">IFERROR(ROUND(INDEX(F_Inputs!$A$2:$BC$162, MATCH(F_Inputs_Formatted!$B131&amp;F_Inputs_Formatted!$H131, F_Inputs!$A$2:$A$162&amp;F_Inputs!$B$2:$B$162, 0), MATCH(F_Inputs_Formatted!U$4, F_Inputs!$A$2:$BC$2, 0)),$O131),"-")</f>
        <v>172</v>
      </c>
      <c r="V131" s="57" cm="1">
        <f t="array" ref="V131">IFERROR(ROUND(INDEX(F_Inputs!$A$2:$BC$162, MATCH(F_Inputs_Formatted!$B131&amp;F_Inputs_Formatted!$H131, F_Inputs!$A$2:$A$162&amp;F_Inputs!$B$2:$B$162, 0), MATCH(F_Inputs_Formatted!V$4, F_Inputs!$A$2:$BC$2, 0)),$O131),"-")</f>
        <v>171</v>
      </c>
      <c r="W131" s="57" cm="1">
        <f t="array" ref="W131">IFERROR(ROUND(INDEX(F_Inputs!$A$2:$BC$162, MATCH(F_Inputs_Formatted!$B131&amp;F_Inputs_Formatted!$H131, F_Inputs!$A$2:$A$162&amp;F_Inputs!$B$2:$B$162, 0), MATCH(F_Inputs_Formatted!W$4, F_Inputs!$A$2:$BC$2, 0)),$O131),"-")</f>
        <v>185</v>
      </c>
      <c r="X131" s="57" cm="1">
        <f t="array" ref="X131">IFERROR(ROUND(INDEX(F_Inputs!$A$2:$BC$162, MATCH(F_Inputs_Formatted!$B131&amp;F_Inputs_Formatted!$H131, F_Inputs!$A$2:$A$162&amp;F_Inputs!$B$2:$B$162, 0), MATCH(F_Inputs_Formatted!X$4, F_Inputs!$A$2:$BC$2, 0)),$O131),"-")</f>
        <v>207</v>
      </c>
      <c r="Y131" s="57" cm="1">
        <f t="array" ref="Y131">IFERROR(ROUND(INDEX(F_Inputs!$A$2:$BC$162, MATCH(F_Inputs_Formatted!$B131&amp;F_Inputs_Formatted!$H131, F_Inputs!$A$2:$A$162&amp;F_Inputs!$B$2:$B$162, 0), MATCH(F_Inputs_Formatted!Y$4, F_Inputs!$A$2:$BC$2, 0)),$O131),"-")</f>
        <v>141</v>
      </c>
      <c r="Z131" s="57" cm="1">
        <f t="array" ref="Z131">IFERROR(ROUND(INDEX(F_Inputs!$A$2:$BC$162, MATCH(F_Inputs_Formatted!$B131&amp;F_Inputs_Formatted!$H131, F_Inputs!$A$2:$A$162&amp;F_Inputs!$B$2:$B$162, 0), MATCH(F_Inputs_Formatted!Z$4, F_Inputs!$A$2:$BC$2, 0)),$O131),"-")</f>
        <v>137</v>
      </c>
      <c r="AA131" s="57" cm="1">
        <f t="array" ref="AA131">IFERROR(ROUND(INDEX(F_Inputs!$A$2:$BC$162, MATCH(F_Inputs_Formatted!$B131&amp;F_Inputs_Formatted!$H131, F_Inputs!$A$2:$A$162&amp;F_Inputs!$B$2:$B$162, 0), MATCH(F_Inputs_Formatted!AA$4, F_Inputs!$A$2:$BC$2, 0)),$O131),"-")</f>
        <v>126</v>
      </c>
      <c r="AB131" s="57" cm="1">
        <f t="array" ref="AB131">IFERROR(ROUND(INDEX(F_Inputs!$A$2:$BC$162, MATCH(F_Inputs_Formatted!$B131&amp;F_Inputs_Formatted!$H131, F_Inputs!$A$2:$A$162&amp;F_Inputs!$B$2:$B$162, 0), MATCH(F_Inputs_Formatted!AB$4, F_Inputs!$A$2:$BC$2, 0)),$O131),"-")</f>
        <v>216</v>
      </c>
      <c r="AC131" s="57" cm="1">
        <f t="array" ref="AC131">IFERROR(ROUND(INDEX(F_Inputs!$A$2:$BC$162, MATCH(F_Inputs_Formatted!$B131&amp;F_Inputs_Formatted!$H131, F_Inputs!$A$2:$A$162&amp;F_Inputs!$B$2:$B$162, 0), MATCH(F_Inputs_Formatted!AC$4, F_Inputs!$A$2:$BC$2, 0)),$O131),"-")</f>
        <v>151</v>
      </c>
      <c r="AD131" s="57" cm="1">
        <f t="array" ref="AD131">IFERROR(ROUND(INDEX(F_Inputs!$A$2:$BC$162, MATCH(F_Inputs_Formatted!$B131&amp;F_Inputs_Formatted!$H131, F_Inputs!$A$2:$A$162&amp;F_Inputs!$B$2:$B$162, 0), MATCH(F_Inputs_Formatted!AD$4, F_Inputs!$A$2:$BC$2, 0)),$O131),"-")</f>
        <v>142</v>
      </c>
      <c r="AE131" s="57" cm="1">
        <f t="array" ref="AE131">IFERROR(ROUND(INDEX(F_Inputs!$A$2:$BC$162, MATCH(F_Inputs_Formatted!$B131&amp;F_Inputs_Formatted!$H131, F_Inputs!$A$2:$A$162&amp;F_Inputs!$B$2:$B$162, 0), MATCH(F_Inputs_Formatted!AE$4, F_Inputs!$A$2:$BC$2, 0)),$O131),"-")</f>
        <v>133</v>
      </c>
      <c r="AF131" s="57" cm="1">
        <f t="array" ref="AF131">IFERROR(ROUND(INDEX(F_Inputs!$A$2:$BC$162, MATCH(F_Inputs_Formatted!$B131&amp;F_Inputs_Formatted!$H131, F_Inputs!$A$2:$A$162&amp;F_Inputs!$B$2:$B$162, 0), MATCH(F_Inputs_Formatted!AF$4, F_Inputs!$A$2:$BC$2, 0)),$O131),"-")</f>
        <v>124</v>
      </c>
      <c r="AG131" s="57" cm="1">
        <f t="array" ref="AG131">IFERROR(ROUND(INDEX(F_Inputs!$A$2:$BC$162, MATCH(F_Inputs_Formatted!$B131&amp;F_Inputs_Formatted!$H131, F_Inputs!$A$2:$A$162&amp;F_Inputs!$B$2:$B$162, 0), MATCH(F_Inputs_Formatted!AG$4, F_Inputs!$A$2:$BC$2, 0)),$O131),"-")</f>
        <v>115</v>
      </c>
      <c r="AH131" s="57" cm="1">
        <f t="array" ref="AH131">IFERROR(ROUND(INDEX(F_Inputs!$A$2:$BC$162, MATCH(F_Inputs_Formatted!$B131&amp;F_Inputs_Formatted!$H131, F_Inputs!$A$2:$A$162&amp;F_Inputs!$B$2:$B$162, 0), MATCH(F_Inputs_Formatted!AH$4, F_Inputs!$A$2:$BC$2, 0)),$O131),"-")</f>
        <v>106</v>
      </c>
      <c r="AI131" s="57" cm="1">
        <f t="array" ref="AI131">IFERROR(ROUND(INDEX(F_Inputs!$A$2:$BC$162, MATCH(F_Inputs_Formatted!$B131&amp;F_Inputs_Formatted!$H131, F_Inputs!$A$2:$A$162&amp;F_Inputs!$B$2:$B$162, 0), MATCH(F_Inputs_Formatted!AI$4, F_Inputs!$A$2:$BC$2, 0)),$O131),"-")</f>
        <v>93</v>
      </c>
      <c r="AJ131" s="57" cm="1">
        <f t="array" ref="AJ131">IFERROR(ROUND(INDEX(F_Inputs!$A$2:$BC$162, MATCH(F_Inputs_Formatted!$B131&amp;F_Inputs_Formatted!$H131, F_Inputs!$A$2:$A$162&amp;F_Inputs!$B$2:$B$162, 0), MATCH(F_Inputs_Formatted!AJ$4, F_Inputs!$A$2:$BC$2, 0)),$O131),"-")</f>
        <v>93</v>
      </c>
      <c r="AK131" s="57" cm="1">
        <f t="array" ref="AK131">IFERROR(ROUND(INDEX(F_Inputs!$A$2:$BC$162, MATCH(F_Inputs_Formatted!$B131&amp;F_Inputs_Formatted!$H131, F_Inputs!$A$2:$A$162&amp;F_Inputs!$B$2:$B$162, 0), MATCH(F_Inputs_Formatted!AK$4, F_Inputs!$A$2:$BC$2, 0)),$O131),"-")</f>
        <v>93</v>
      </c>
      <c r="AL131" s="57" cm="1">
        <f t="array" ref="AL131">IFERROR(ROUND(INDEX(F_Inputs!$A$2:$BC$162, MATCH(F_Inputs_Formatted!$B131&amp;F_Inputs_Formatted!$H131, F_Inputs!$A$2:$A$162&amp;F_Inputs!$B$2:$B$162, 0), MATCH(F_Inputs_Formatted!AL$4, F_Inputs!$A$2:$BC$2, 0)),$O131),"-")</f>
        <v>93</v>
      </c>
      <c r="AM131" s="57" cm="1">
        <f t="array" ref="AM131">IFERROR(ROUND(INDEX(F_Inputs!$A$2:$BC$162, MATCH(F_Inputs_Formatted!$B131&amp;F_Inputs_Formatted!$H131, F_Inputs!$A$2:$A$162&amp;F_Inputs!$B$2:$B$162, 0), MATCH(F_Inputs_Formatted!AM$4, F_Inputs!$A$2:$BC$2, 0)),$O131),"-")</f>
        <v>93</v>
      </c>
    </row>
    <row r="132" spans="2:39" s="5" customFormat="1" ht="15">
      <c r="B132" s="19" t="s">
        <v>119</v>
      </c>
      <c r="C132" s="19" t="str">
        <f>_xlfn.XLOOKUP($B132,FD_Lists!$B$4:$B$25,FD_Lists!C$4:C$25)</f>
        <v>Wessex Water</v>
      </c>
      <c r="D132" s="19" t="str">
        <f>_xlfn.XLOOKUP($B132,FD_Lists!$B$4:$B$25,FD_Lists!D$4:D$25)</f>
        <v>England</v>
      </c>
      <c r="E132" s="19" t="str">
        <f>_xlfn.XLOOKUP($B132,FD_Lists!$B$4:$B$25,FD_Lists!E$4:E$25)</f>
        <v>Company</v>
      </c>
      <c r="F132" s="19" t="str">
        <f>_xlfn.XLOOKUP($B132,FD_Lists!$B$4:$B$25,FD_Lists!F$4:F$25)</f>
        <v>WaSC</v>
      </c>
      <c r="G132" s="56" t="s">
        <v>127</v>
      </c>
      <c r="H132" s="7" t="s">
        <v>108</v>
      </c>
      <c r="I132" s="55" t="str">
        <f t="shared" si="2"/>
        <v>WSXC_OUT5_05_J_PR24_OFWAT</v>
      </c>
      <c r="J132" s="55" t="s">
        <v>137</v>
      </c>
      <c r="K132" s="55" t="s">
        <v>138</v>
      </c>
      <c r="L132" s="55" t="s">
        <v>139</v>
      </c>
      <c r="M132" s="18" t="s">
        <v>179</v>
      </c>
      <c r="N132" s="18" t="s">
        <v>150</v>
      </c>
      <c r="O132" s="55">
        <v>0</v>
      </c>
      <c r="P132" s="57" cm="1">
        <f t="array" ref="P132">IFERROR(ROUND(INDEX(F_Inputs!$A$2:$BC$162, MATCH(F_Inputs_Formatted!$B132&amp;F_Inputs_Formatted!$H132, F_Inputs!$A$2:$A$162&amp;F_Inputs!$B$2:$B$162, 0), MATCH(F_Inputs_Formatted!P$4, F_Inputs!$A$2:$BC$2, 0)),$O132),"-")</f>
        <v>58</v>
      </c>
      <c r="Q132" s="57" cm="1">
        <f t="array" ref="Q132">IFERROR(ROUND(INDEX(F_Inputs!$A$2:$BC$162, MATCH(F_Inputs_Formatted!$B132&amp;F_Inputs_Formatted!$H132, F_Inputs!$A$2:$A$162&amp;F_Inputs!$B$2:$B$162, 0), MATCH(F_Inputs_Formatted!Q$4, F_Inputs!$A$2:$BC$2, 0)),$O132),"-")</f>
        <v>61</v>
      </c>
      <c r="R132" s="57" cm="1">
        <f t="array" ref="R132">IFERROR(ROUND(INDEX(F_Inputs!$A$2:$BC$162, MATCH(F_Inputs_Formatted!$B132&amp;F_Inputs_Formatted!$H132, F_Inputs!$A$2:$A$162&amp;F_Inputs!$B$2:$B$162, 0), MATCH(F_Inputs_Formatted!R$4, F_Inputs!$A$2:$BC$2, 0)),$O132),"-")</f>
        <v>83</v>
      </c>
      <c r="S132" s="57" cm="1">
        <f t="array" ref="S132">IFERROR(ROUND(INDEX(F_Inputs!$A$2:$BC$162, MATCH(F_Inputs_Formatted!$B132&amp;F_Inputs_Formatted!$H132, F_Inputs!$A$2:$A$162&amp;F_Inputs!$B$2:$B$162, 0), MATCH(F_Inputs_Formatted!S$4, F_Inputs!$A$2:$BC$2, 0)),$O132),"-")</f>
        <v>76</v>
      </c>
      <c r="T132" s="57" cm="1">
        <f t="array" ref="T132">IFERROR(ROUND(INDEX(F_Inputs!$A$2:$BC$162, MATCH(F_Inputs_Formatted!$B132&amp;F_Inputs_Formatted!$H132, F_Inputs!$A$2:$A$162&amp;F_Inputs!$B$2:$B$162, 0), MATCH(F_Inputs_Formatted!T$4, F_Inputs!$A$2:$BC$2, 0)),$O132),"-")</f>
        <v>83</v>
      </c>
      <c r="U132" s="57" cm="1">
        <f t="array" ref="U132">IFERROR(ROUND(INDEX(F_Inputs!$A$2:$BC$162, MATCH(F_Inputs_Formatted!$B132&amp;F_Inputs_Formatted!$H132, F_Inputs!$A$2:$A$162&amp;F_Inputs!$B$2:$B$162, 0), MATCH(F_Inputs_Formatted!U$4, F_Inputs!$A$2:$BC$2, 0)),$O132),"-")</f>
        <v>75</v>
      </c>
      <c r="V132" s="57" cm="1">
        <f t="array" ref="V132">IFERROR(ROUND(INDEX(F_Inputs!$A$2:$BC$162, MATCH(F_Inputs_Formatted!$B132&amp;F_Inputs_Formatted!$H132, F_Inputs!$A$2:$A$162&amp;F_Inputs!$B$2:$B$162, 0), MATCH(F_Inputs_Formatted!V$4, F_Inputs!$A$2:$BC$2, 0)),$O132),"-")</f>
        <v>80</v>
      </c>
      <c r="W132" s="57" cm="1">
        <f t="array" ref="W132">IFERROR(ROUND(INDEX(F_Inputs!$A$2:$BC$162, MATCH(F_Inputs_Formatted!$B132&amp;F_Inputs_Formatted!$H132, F_Inputs!$A$2:$A$162&amp;F_Inputs!$B$2:$B$162, 0), MATCH(F_Inputs_Formatted!W$4, F_Inputs!$A$2:$BC$2, 0)),$O132),"-")</f>
        <v>82</v>
      </c>
      <c r="X132" s="57" cm="1">
        <f t="array" ref="X132">IFERROR(ROUND(INDEX(F_Inputs!$A$2:$BC$162, MATCH(F_Inputs_Formatted!$B132&amp;F_Inputs_Formatted!$H132, F_Inputs!$A$2:$A$162&amp;F_Inputs!$B$2:$B$162, 0), MATCH(F_Inputs_Formatted!X$4, F_Inputs!$A$2:$BC$2, 0)),$O132),"-")</f>
        <v>76</v>
      </c>
      <c r="Y132" s="57" cm="1">
        <f t="array" ref="Y132">IFERROR(ROUND(INDEX(F_Inputs!$A$2:$BC$162, MATCH(F_Inputs_Formatted!$B132&amp;F_Inputs_Formatted!$H132, F_Inputs!$A$2:$A$162&amp;F_Inputs!$B$2:$B$162, 0), MATCH(F_Inputs_Formatted!Y$4, F_Inputs!$A$2:$BC$2, 0)),$O132),"-")</f>
        <v>87</v>
      </c>
      <c r="Z132" s="57" cm="1">
        <f t="array" ref="Z132">IFERROR(ROUND(INDEX(F_Inputs!$A$2:$BC$162, MATCH(F_Inputs_Formatted!$B132&amp;F_Inputs_Formatted!$H132, F_Inputs!$A$2:$A$162&amp;F_Inputs!$B$2:$B$162, 0), MATCH(F_Inputs_Formatted!Z$4, F_Inputs!$A$2:$BC$2, 0)),$O132),"-")</f>
        <v>72</v>
      </c>
      <c r="AA132" s="57" cm="1">
        <f t="array" ref="AA132">IFERROR(ROUND(INDEX(F_Inputs!$A$2:$BC$162, MATCH(F_Inputs_Formatted!$B132&amp;F_Inputs_Formatted!$H132, F_Inputs!$A$2:$A$162&amp;F_Inputs!$B$2:$B$162, 0), MATCH(F_Inputs_Formatted!AA$4, F_Inputs!$A$2:$BC$2, 0)),$O132),"-")</f>
        <v>110</v>
      </c>
      <c r="AB132" s="57" cm="1">
        <f t="array" ref="AB132">IFERROR(ROUND(INDEX(F_Inputs!$A$2:$BC$162, MATCH(F_Inputs_Formatted!$B132&amp;F_Inputs_Formatted!$H132, F_Inputs!$A$2:$A$162&amp;F_Inputs!$B$2:$B$162, 0), MATCH(F_Inputs_Formatted!AB$4, F_Inputs!$A$2:$BC$2, 0)),$O132),"-")</f>
        <v>126</v>
      </c>
      <c r="AC132" s="57" cm="1">
        <f t="array" ref="AC132">IFERROR(ROUND(INDEX(F_Inputs!$A$2:$BC$162, MATCH(F_Inputs_Formatted!$B132&amp;F_Inputs_Formatted!$H132, F_Inputs!$A$2:$A$162&amp;F_Inputs!$B$2:$B$162, 0), MATCH(F_Inputs_Formatted!AC$4, F_Inputs!$A$2:$BC$2, 0)),$O132),"-")</f>
        <v>124</v>
      </c>
      <c r="AD132" s="57" cm="1">
        <f t="array" ref="AD132">IFERROR(ROUND(INDEX(F_Inputs!$A$2:$BC$162, MATCH(F_Inputs_Formatted!$B132&amp;F_Inputs_Formatted!$H132, F_Inputs!$A$2:$A$162&amp;F_Inputs!$B$2:$B$162, 0), MATCH(F_Inputs_Formatted!AD$4, F_Inputs!$A$2:$BC$2, 0)),$O132),"-")</f>
        <v>109</v>
      </c>
      <c r="AE132" s="57" cm="1">
        <f t="array" ref="AE132">IFERROR(ROUND(INDEX(F_Inputs!$A$2:$BC$162, MATCH(F_Inputs_Formatted!$B132&amp;F_Inputs_Formatted!$H132, F_Inputs!$A$2:$A$162&amp;F_Inputs!$B$2:$B$162, 0), MATCH(F_Inputs_Formatted!AE$4, F_Inputs!$A$2:$BC$2, 0)),$O132),"-")</f>
        <v>94</v>
      </c>
      <c r="AF132" s="57" cm="1">
        <f t="array" ref="AF132">IFERROR(ROUND(INDEX(F_Inputs!$A$2:$BC$162, MATCH(F_Inputs_Formatted!$B132&amp;F_Inputs_Formatted!$H132, F_Inputs!$A$2:$A$162&amp;F_Inputs!$B$2:$B$162, 0), MATCH(F_Inputs_Formatted!AF$4, F_Inputs!$A$2:$BC$2, 0)),$O132),"-")</f>
        <v>79</v>
      </c>
      <c r="AG132" s="57" cm="1">
        <f t="array" ref="AG132">IFERROR(ROUND(INDEX(F_Inputs!$A$2:$BC$162, MATCH(F_Inputs_Formatted!$B132&amp;F_Inputs_Formatted!$H132, F_Inputs!$A$2:$A$162&amp;F_Inputs!$B$2:$B$162, 0), MATCH(F_Inputs_Formatted!AG$4, F_Inputs!$A$2:$BC$2, 0)),$O132),"-")</f>
        <v>63</v>
      </c>
      <c r="AH132" s="57" cm="1">
        <f t="array" ref="AH132">IFERROR(ROUND(INDEX(F_Inputs!$A$2:$BC$162, MATCH(F_Inputs_Formatted!$B132&amp;F_Inputs_Formatted!$H132, F_Inputs!$A$2:$A$162&amp;F_Inputs!$B$2:$B$162, 0), MATCH(F_Inputs_Formatted!AH$4, F_Inputs!$A$2:$BC$2, 0)),$O132),"-")</f>
        <v>48</v>
      </c>
      <c r="AI132" s="57" cm="1">
        <f t="array" ref="AI132">IFERROR(ROUND(INDEX(F_Inputs!$A$2:$BC$162, MATCH(F_Inputs_Formatted!$B132&amp;F_Inputs_Formatted!$H132, F_Inputs!$A$2:$A$162&amp;F_Inputs!$B$2:$B$162, 0), MATCH(F_Inputs_Formatted!AI$4, F_Inputs!$A$2:$BC$2, 0)),$O132),"-")</f>
        <v>48</v>
      </c>
      <c r="AJ132" s="57" cm="1">
        <f t="array" ref="AJ132">IFERROR(ROUND(INDEX(F_Inputs!$A$2:$BC$162, MATCH(F_Inputs_Formatted!$B132&amp;F_Inputs_Formatted!$H132, F_Inputs!$A$2:$A$162&amp;F_Inputs!$B$2:$B$162, 0), MATCH(F_Inputs_Formatted!AJ$4, F_Inputs!$A$2:$BC$2, 0)),$O132),"-")</f>
        <v>48</v>
      </c>
      <c r="AK132" s="57" cm="1">
        <f t="array" ref="AK132">IFERROR(ROUND(INDEX(F_Inputs!$A$2:$BC$162, MATCH(F_Inputs_Formatted!$B132&amp;F_Inputs_Formatted!$H132, F_Inputs!$A$2:$A$162&amp;F_Inputs!$B$2:$B$162, 0), MATCH(F_Inputs_Formatted!AK$4, F_Inputs!$A$2:$BC$2, 0)),$O132),"-")</f>
        <v>48</v>
      </c>
      <c r="AL132" s="57" cm="1">
        <f t="array" ref="AL132">IFERROR(ROUND(INDEX(F_Inputs!$A$2:$BC$162, MATCH(F_Inputs_Formatted!$B132&amp;F_Inputs_Formatted!$H132, F_Inputs!$A$2:$A$162&amp;F_Inputs!$B$2:$B$162, 0), MATCH(F_Inputs_Formatted!AL$4, F_Inputs!$A$2:$BC$2, 0)),$O132),"-")</f>
        <v>48</v>
      </c>
      <c r="AM132" s="57" cm="1">
        <f t="array" ref="AM132">IFERROR(ROUND(INDEX(F_Inputs!$A$2:$BC$162, MATCH(F_Inputs_Formatted!$B132&amp;F_Inputs_Formatted!$H132, F_Inputs!$A$2:$A$162&amp;F_Inputs!$B$2:$B$162, 0), MATCH(F_Inputs_Formatted!AM$4, F_Inputs!$A$2:$BC$2, 0)),$O132),"-")</f>
        <v>48</v>
      </c>
    </row>
    <row r="133" spans="2:39" s="5" customFormat="1" ht="15">
      <c r="B133" s="19" t="s">
        <v>120</v>
      </c>
      <c r="C133" s="19" t="str">
        <f>_xlfn.XLOOKUP($B133,FD_Lists!$B$4:$B$25,FD_Lists!C$4:C$25)</f>
        <v>Yorkshire Water</v>
      </c>
      <c r="D133" s="19" t="str">
        <f>_xlfn.XLOOKUP($B133,FD_Lists!$B$4:$B$25,FD_Lists!D$4:D$25)</f>
        <v>England</v>
      </c>
      <c r="E133" s="19" t="str">
        <f>_xlfn.XLOOKUP($B133,FD_Lists!$B$4:$B$25,FD_Lists!E$4:E$25)</f>
        <v>Company</v>
      </c>
      <c r="F133" s="19" t="str">
        <f>_xlfn.XLOOKUP($B133,FD_Lists!$B$4:$B$25,FD_Lists!F$4:F$25)</f>
        <v>WaSC</v>
      </c>
      <c r="G133" s="56" t="s">
        <v>127</v>
      </c>
      <c r="H133" s="7" t="s">
        <v>108</v>
      </c>
      <c r="I133" s="55" t="str">
        <f t="shared" si="2"/>
        <v>YKYC_OUT5_05_J_PR24_OFWAT</v>
      </c>
      <c r="J133" s="55" t="s">
        <v>137</v>
      </c>
      <c r="K133" s="55" t="s">
        <v>138</v>
      </c>
      <c r="L133" s="55" t="s">
        <v>139</v>
      </c>
      <c r="M133" s="18" t="s">
        <v>179</v>
      </c>
      <c r="N133" s="18" t="s">
        <v>150</v>
      </c>
      <c r="O133" s="55">
        <v>0</v>
      </c>
      <c r="P133" s="57" cm="1">
        <f t="array" ref="P133">IFERROR(ROUND(INDEX(F_Inputs!$A$2:$BC$162, MATCH(F_Inputs_Formatted!$B133&amp;F_Inputs_Formatted!$H133, F_Inputs!$A$2:$A$162&amp;F_Inputs!$B$2:$B$162, 0), MATCH(F_Inputs_Formatted!P$4, F_Inputs!$A$2:$BC$2, 0)),$O133),"-")</f>
        <v>289</v>
      </c>
      <c r="Q133" s="57" cm="1">
        <f t="array" ref="Q133">IFERROR(ROUND(INDEX(F_Inputs!$A$2:$BC$162, MATCH(F_Inputs_Formatted!$B133&amp;F_Inputs_Formatted!$H133, F_Inputs!$A$2:$A$162&amp;F_Inputs!$B$2:$B$162, 0), MATCH(F_Inputs_Formatted!Q$4, F_Inputs!$A$2:$BC$2, 0)),$O133),"-")</f>
        <v>253</v>
      </c>
      <c r="R133" s="57" cm="1">
        <f t="array" ref="R133">IFERROR(ROUND(INDEX(F_Inputs!$A$2:$BC$162, MATCH(F_Inputs_Formatted!$B133&amp;F_Inputs_Formatted!$H133, F_Inputs!$A$2:$A$162&amp;F_Inputs!$B$2:$B$162, 0), MATCH(F_Inputs_Formatted!R$4, F_Inputs!$A$2:$BC$2, 0)),$O133),"-")</f>
        <v>239</v>
      </c>
      <c r="S133" s="57" cm="1">
        <f t="array" ref="S133">IFERROR(ROUND(INDEX(F_Inputs!$A$2:$BC$162, MATCH(F_Inputs_Formatted!$B133&amp;F_Inputs_Formatted!$H133, F_Inputs!$A$2:$A$162&amp;F_Inputs!$B$2:$B$162, 0), MATCH(F_Inputs_Formatted!S$4, F_Inputs!$A$2:$BC$2, 0)),$O133),"-")</f>
        <v>180</v>
      </c>
      <c r="T133" s="57" cm="1">
        <f t="array" ref="T133">IFERROR(ROUND(INDEX(F_Inputs!$A$2:$BC$162, MATCH(F_Inputs_Formatted!$B133&amp;F_Inputs_Formatted!$H133, F_Inputs!$A$2:$A$162&amp;F_Inputs!$B$2:$B$162, 0), MATCH(F_Inputs_Formatted!T$4, F_Inputs!$A$2:$BC$2, 0)),$O133),"-")</f>
        <v>219</v>
      </c>
      <c r="U133" s="57" cm="1">
        <f t="array" ref="U133">IFERROR(ROUND(INDEX(F_Inputs!$A$2:$BC$162, MATCH(F_Inputs_Formatted!$B133&amp;F_Inputs_Formatted!$H133, F_Inputs!$A$2:$A$162&amp;F_Inputs!$B$2:$B$162, 0), MATCH(F_Inputs_Formatted!U$4, F_Inputs!$A$2:$BC$2, 0)),$O133),"-")</f>
        <v>239</v>
      </c>
      <c r="V133" s="57" cm="1">
        <f t="array" ref="V133">IFERROR(ROUND(INDEX(F_Inputs!$A$2:$BC$162, MATCH(F_Inputs_Formatted!$B133&amp;F_Inputs_Formatted!$H133, F_Inputs!$A$2:$A$162&amp;F_Inputs!$B$2:$B$162, 0), MATCH(F_Inputs_Formatted!V$4, F_Inputs!$A$2:$BC$2, 0)),$O133),"-")</f>
        <v>225</v>
      </c>
      <c r="W133" s="57" cm="1">
        <f t="array" ref="W133">IFERROR(ROUND(INDEX(F_Inputs!$A$2:$BC$162, MATCH(F_Inputs_Formatted!$B133&amp;F_Inputs_Formatted!$H133, F_Inputs!$A$2:$A$162&amp;F_Inputs!$B$2:$B$162, 0), MATCH(F_Inputs_Formatted!W$4, F_Inputs!$A$2:$BC$2, 0)),$O133),"-")</f>
        <v>229</v>
      </c>
      <c r="X133" s="57" cm="1">
        <f t="array" ref="X133">IFERROR(ROUND(INDEX(F_Inputs!$A$2:$BC$162, MATCH(F_Inputs_Formatted!$B133&amp;F_Inputs_Formatted!$H133, F_Inputs!$A$2:$A$162&amp;F_Inputs!$B$2:$B$162, 0), MATCH(F_Inputs_Formatted!X$4, F_Inputs!$A$2:$BC$2, 0)),$O133),"-")</f>
        <v>181</v>
      </c>
      <c r="Y133" s="57" cm="1">
        <f t="array" ref="Y133">IFERROR(ROUND(INDEX(F_Inputs!$A$2:$BC$162, MATCH(F_Inputs_Formatted!$B133&amp;F_Inputs_Formatted!$H133, F_Inputs!$A$2:$A$162&amp;F_Inputs!$B$2:$B$162, 0), MATCH(F_Inputs_Formatted!Y$4, F_Inputs!$A$2:$BC$2, 0)),$O133),"-")</f>
        <v>125</v>
      </c>
      <c r="Z133" s="57" cm="1">
        <f t="array" ref="Z133">IFERROR(ROUND(INDEX(F_Inputs!$A$2:$BC$162, MATCH(F_Inputs_Formatted!$B133&amp;F_Inputs_Formatted!$H133, F_Inputs!$A$2:$A$162&amp;F_Inputs!$B$2:$B$162, 0), MATCH(F_Inputs_Formatted!Z$4, F_Inputs!$A$2:$BC$2, 0)),$O133),"-")</f>
        <v>143</v>
      </c>
      <c r="AA133" s="57" cm="1">
        <f t="array" ref="AA133">IFERROR(ROUND(INDEX(F_Inputs!$A$2:$BC$162, MATCH(F_Inputs_Formatted!$B133&amp;F_Inputs_Formatted!$H133, F_Inputs!$A$2:$A$162&amp;F_Inputs!$B$2:$B$162, 0), MATCH(F_Inputs_Formatted!AA$4, F_Inputs!$A$2:$BC$2, 0)),$O133),"-")</f>
        <v>117</v>
      </c>
      <c r="AB133" s="57" cm="1">
        <f t="array" ref="AB133">IFERROR(ROUND(INDEX(F_Inputs!$A$2:$BC$162, MATCH(F_Inputs_Formatted!$B133&amp;F_Inputs_Formatted!$H133, F_Inputs!$A$2:$A$162&amp;F_Inputs!$B$2:$B$162, 0), MATCH(F_Inputs_Formatted!AB$4, F_Inputs!$A$2:$BC$2, 0)),$O133),"-")</f>
        <v>137</v>
      </c>
      <c r="AC133" s="57" cm="1">
        <f t="array" ref="AC133">IFERROR(ROUND(INDEX(F_Inputs!$A$2:$BC$162, MATCH(F_Inputs_Formatted!$B133&amp;F_Inputs_Formatted!$H133, F_Inputs!$A$2:$A$162&amp;F_Inputs!$B$2:$B$162, 0), MATCH(F_Inputs_Formatted!AC$4, F_Inputs!$A$2:$BC$2, 0)),$O133),"-")</f>
        <v>162</v>
      </c>
      <c r="AD133" s="57" cm="1">
        <f t="array" ref="AD133">IFERROR(ROUND(INDEX(F_Inputs!$A$2:$BC$162, MATCH(F_Inputs_Formatted!$B133&amp;F_Inputs_Formatted!$H133, F_Inputs!$A$2:$A$162&amp;F_Inputs!$B$2:$B$162, 0), MATCH(F_Inputs_Formatted!AD$4, F_Inputs!$A$2:$BC$2, 0)),$O133),"-")</f>
        <v>119</v>
      </c>
      <c r="AE133" s="57" cm="1">
        <f t="array" ref="AE133">IFERROR(ROUND(INDEX(F_Inputs!$A$2:$BC$162, MATCH(F_Inputs_Formatted!$B133&amp;F_Inputs_Formatted!$H133, F_Inputs!$A$2:$A$162&amp;F_Inputs!$B$2:$B$162, 0), MATCH(F_Inputs_Formatted!AE$4, F_Inputs!$A$2:$BC$2, 0)),$O133),"-")</f>
        <v>107</v>
      </c>
      <c r="AF133" s="57" cm="1">
        <f t="array" ref="AF133">IFERROR(ROUND(INDEX(F_Inputs!$A$2:$BC$162, MATCH(F_Inputs_Formatted!$B133&amp;F_Inputs_Formatted!$H133, F_Inputs!$A$2:$A$162&amp;F_Inputs!$B$2:$B$162, 0), MATCH(F_Inputs_Formatted!AF$4, F_Inputs!$A$2:$BC$2, 0)),$O133),"-")</f>
        <v>97</v>
      </c>
      <c r="AG133" s="57" cm="1">
        <f t="array" ref="AG133">IFERROR(ROUND(INDEX(F_Inputs!$A$2:$BC$162, MATCH(F_Inputs_Formatted!$B133&amp;F_Inputs_Formatted!$H133, F_Inputs!$A$2:$A$162&amp;F_Inputs!$B$2:$B$162, 0), MATCH(F_Inputs_Formatted!AG$4, F_Inputs!$A$2:$BC$2, 0)),$O133),"-")</f>
        <v>83</v>
      </c>
      <c r="AH133" s="57" cm="1">
        <f t="array" ref="AH133">IFERROR(ROUND(INDEX(F_Inputs!$A$2:$BC$162, MATCH(F_Inputs_Formatted!$B133&amp;F_Inputs_Formatted!$H133, F_Inputs!$A$2:$A$162&amp;F_Inputs!$B$2:$B$162, 0), MATCH(F_Inputs_Formatted!AH$4, F_Inputs!$A$2:$BC$2, 0)),$O133),"-")</f>
        <v>71</v>
      </c>
      <c r="AI133" s="57" cm="1">
        <f t="array" ref="AI133">IFERROR(ROUND(INDEX(F_Inputs!$A$2:$BC$162, MATCH(F_Inputs_Formatted!$B133&amp;F_Inputs_Formatted!$H133, F_Inputs!$A$2:$A$162&amp;F_Inputs!$B$2:$B$162, 0), MATCH(F_Inputs_Formatted!AI$4, F_Inputs!$A$2:$BC$2, 0)),$O133),"-")</f>
        <v>64</v>
      </c>
      <c r="AJ133" s="57" cm="1">
        <f t="array" ref="AJ133">IFERROR(ROUND(INDEX(F_Inputs!$A$2:$BC$162, MATCH(F_Inputs_Formatted!$B133&amp;F_Inputs_Formatted!$H133, F_Inputs!$A$2:$A$162&amp;F_Inputs!$B$2:$B$162, 0), MATCH(F_Inputs_Formatted!AJ$4, F_Inputs!$A$2:$BC$2, 0)),$O133),"-")</f>
        <v>59</v>
      </c>
      <c r="AK133" s="57" cm="1">
        <f t="array" ref="AK133">IFERROR(ROUND(INDEX(F_Inputs!$A$2:$BC$162, MATCH(F_Inputs_Formatted!$B133&amp;F_Inputs_Formatted!$H133, F_Inputs!$A$2:$A$162&amp;F_Inputs!$B$2:$B$162, 0), MATCH(F_Inputs_Formatted!AK$4, F_Inputs!$A$2:$BC$2, 0)),$O133),"-")</f>
        <v>54</v>
      </c>
      <c r="AL133" s="57" cm="1">
        <f t="array" ref="AL133">IFERROR(ROUND(INDEX(F_Inputs!$A$2:$BC$162, MATCH(F_Inputs_Formatted!$B133&amp;F_Inputs_Formatted!$H133, F_Inputs!$A$2:$A$162&amp;F_Inputs!$B$2:$B$162, 0), MATCH(F_Inputs_Formatted!AL$4, F_Inputs!$A$2:$BC$2, 0)),$O133),"-")</f>
        <v>49</v>
      </c>
      <c r="AM133" s="57" cm="1">
        <f t="array" ref="AM133">IFERROR(ROUND(INDEX(F_Inputs!$A$2:$BC$162, MATCH(F_Inputs_Formatted!$B133&amp;F_Inputs_Formatted!$H133, F_Inputs!$A$2:$A$162&amp;F_Inputs!$B$2:$B$162, 0), MATCH(F_Inputs_Formatted!AM$4, F_Inputs!$A$2:$BC$2, 0)),$O133),"-")</f>
        <v>44</v>
      </c>
    </row>
    <row r="134" spans="2:39" s="5" customFormat="1" ht="15">
      <c r="B134" s="19" t="s">
        <v>142</v>
      </c>
      <c r="C134" s="19" t="str">
        <f>_xlfn.XLOOKUP($B134,FD_Lists!$B$4:$B$25,FD_Lists!C$4:C$25)</f>
        <v>Affinity Water</v>
      </c>
      <c r="D134" s="19" t="str">
        <f>_xlfn.XLOOKUP($B134,FD_Lists!$B$4:$B$25,FD_Lists!D$4:D$25)</f>
        <v>England</v>
      </c>
      <c r="E134" s="19" t="str">
        <f>_xlfn.XLOOKUP($B134,FD_Lists!$B$4:$B$25,FD_Lists!E$4:E$25)</f>
        <v>Company</v>
      </c>
      <c r="F134" s="19" t="str">
        <f>_xlfn.XLOOKUP($B134,FD_Lists!$B$4:$B$25,FD_Lists!F$4:F$25)</f>
        <v>WoC</v>
      </c>
      <c r="G134" s="56" t="s">
        <v>127</v>
      </c>
      <c r="H134" s="7" t="s">
        <v>108</v>
      </c>
      <c r="I134" s="55" t="str">
        <f t="shared" si="2"/>
        <v>AFWC_OUT5_05_J_PR24_OFWAT</v>
      </c>
      <c r="J134" s="55" t="s">
        <v>137</v>
      </c>
      <c r="K134" s="55" t="s">
        <v>138</v>
      </c>
      <c r="L134" s="55" t="s">
        <v>139</v>
      </c>
      <c r="M134" s="18" t="s">
        <v>179</v>
      </c>
      <c r="N134" s="18" t="s">
        <v>150</v>
      </c>
      <c r="O134" s="55">
        <v>0</v>
      </c>
      <c r="P134" s="57" t="str" cm="1">
        <f t="array" ref="P134">IFERROR(ROUND(INDEX(F_Inputs!$A$2:$BC$162, MATCH(F_Inputs_Formatted!$B134&amp;F_Inputs_Formatted!$H134, F_Inputs!$A$2:$A$162&amp;F_Inputs!$B$2:$B$162, 0), MATCH(F_Inputs_Formatted!P$4, F_Inputs!$A$2:$BC$2, 0)),$O134),"-")</f>
        <v>-</v>
      </c>
      <c r="Q134" s="57" t="str" cm="1">
        <f t="array" ref="Q134">IFERROR(ROUND(INDEX(F_Inputs!$A$2:$BC$162, MATCH(F_Inputs_Formatted!$B134&amp;F_Inputs_Formatted!$H134, F_Inputs!$A$2:$A$162&amp;F_Inputs!$B$2:$B$162, 0), MATCH(F_Inputs_Formatted!Q$4, F_Inputs!$A$2:$BC$2, 0)),$O134),"-")</f>
        <v>-</v>
      </c>
      <c r="R134" s="57" t="str" cm="1">
        <f t="array" ref="R134">IFERROR(ROUND(INDEX(F_Inputs!$A$2:$BC$162, MATCH(F_Inputs_Formatted!$B134&amp;F_Inputs_Formatted!$H134, F_Inputs!$A$2:$A$162&amp;F_Inputs!$B$2:$B$162, 0), MATCH(F_Inputs_Formatted!R$4, F_Inputs!$A$2:$BC$2, 0)),$O134),"-")</f>
        <v>-</v>
      </c>
      <c r="S134" s="57" t="str" cm="1">
        <f t="array" ref="S134">IFERROR(ROUND(INDEX(F_Inputs!$A$2:$BC$162, MATCH(F_Inputs_Formatted!$B134&amp;F_Inputs_Formatted!$H134, F_Inputs!$A$2:$A$162&amp;F_Inputs!$B$2:$B$162, 0), MATCH(F_Inputs_Formatted!S$4, F_Inputs!$A$2:$BC$2, 0)),$O134),"-")</f>
        <v>-</v>
      </c>
      <c r="T134" s="57" t="str" cm="1">
        <f t="array" ref="T134">IFERROR(ROUND(INDEX(F_Inputs!$A$2:$BC$162, MATCH(F_Inputs_Formatted!$B134&amp;F_Inputs_Formatted!$H134, F_Inputs!$A$2:$A$162&amp;F_Inputs!$B$2:$B$162, 0), MATCH(F_Inputs_Formatted!T$4, F_Inputs!$A$2:$BC$2, 0)),$O134),"-")</f>
        <v>-</v>
      </c>
      <c r="U134" s="57" t="str" cm="1">
        <f t="array" ref="U134">IFERROR(ROUND(INDEX(F_Inputs!$A$2:$BC$162, MATCH(F_Inputs_Formatted!$B134&amp;F_Inputs_Formatted!$H134, F_Inputs!$A$2:$A$162&amp;F_Inputs!$B$2:$B$162, 0), MATCH(F_Inputs_Formatted!U$4, F_Inputs!$A$2:$BC$2, 0)),$O134),"-")</f>
        <v>-</v>
      </c>
      <c r="V134" s="57" t="str" cm="1">
        <f t="array" ref="V134">IFERROR(ROUND(INDEX(F_Inputs!$A$2:$BC$162, MATCH(F_Inputs_Formatted!$B134&amp;F_Inputs_Formatted!$H134, F_Inputs!$A$2:$A$162&amp;F_Inputs!$B$2:$B$162, 0), MATCH(F_Inputs_Formatted!V$4, F_Inputs!$A$2:$BC$2, 0)),$O134),"-")</f>
        <v>-</v>
      </c>
      <c r="W134" s="57" t="str" cm="1">
        <f t="array" ref="W134">IFERROR(ROUND(INDEX(F_Inputs!$A$2:$BC$162, MATCH(F_Inputs_Formatted!$B134&amp;F_Inputs_Formatted!$H134, F_Inputs!$A$2:$A$162&amp;F_Inputs!$B$2:$B$162, 0), MATCH(F_Inputs_Formatted!W$4, F_Inputs!$A$2:$BC$2, 0)),$O134),"-")</f>
        <v>-</v>
      </c>
      <c r="X134" s="57" t="str" cm="1">
        <f t="array" ref="X134">IFERROR(ROUND(INDEX(F_Inputs!$A$2:$BC$162, MATCH(F_Inputs_Formatted!$B134&amp;F_Inputs_Formatted!$H134, F_Inputs!$A$2:$A$162&amp;F_Inputs!$B$2:$B$162, 0), MATCH(F_Inputs_Formatted!X$4, F_Inputs!$A$2:$BC$2, 0)),$O134),"-")</f>
        <v>-</v>
      </c>
      <c r="Y134" s="57" t="str" cm="1">
        <f t="array" ref="Y134">IFERROR(ROUND(INDEX(F_Inputs!$A$2:$BC$162, MATCH(F_Inputs_Formatted!$B134&amp;F_Inputs_Formatted!$H134, F_Inputs!$A$2:$A$162&amp;F_Inputs!$B$2:$B$162, 0), MATCH(F_Inputs_Formatted!Y$4, F_Inputs!$A$2:$BC$2, 0)),$O134),"-")</f>
        <v>-</v>
      </c>
      <c r="Z134" s="57" t="str" cm="1">
        <f t="array" ref="Z134">IFERROR(ROUND(INDEX(F_Inputs!$A$2:$BC$162, MATCH(F_Inputs_Formatted!$B134&amp;F_Inputs_Formatted!$H134, F_Inputs!$A$2:$A$162&amp;F_Inputs!$B$2:$B$162, 0), MATCH(F_Inputs_Formatted!Z$4, F_Inputs!$A$2:$BC$2, 0)),$O134),"-")</f>
        <v>-</v>
      </c>
      <c r="AA134" s="57" t="str" cm="1">
        <f t="array" ref="AA134">IFERROR(ROUND(INDEX(F_Inputs!$A$2:$BC$162, MATCH(F_Inputs_Formatted!$B134&amp;F_Inputs_Formatted!$H134, F_Inputs!$A$2:$A$162&amp;F_Inputs!$B$2:$B$162, 0), MATCH(F_Inputs_Formatted!AA$4, F_Inputs!$A$2:$BC$2, 0)),$O134),"-")</f>
        <v>-</v>
      </c>
      <c r="AB134" s="57" t="str" cm="1">
        <f t="array" ref="AB134">IFERROR(ROUND(INDEX(F_Inputs!$A$2:$BC$162, MATCH(F_Inputs_Formatted!$B134&amp;F_Inputs_Formatted!$H134, F_Inputs!$A$2:$A$162&amp;F_Inputs!$B$2:$B$162, 0), MATCH(F_Inputs_Formatted!AB$4, F_Inputs!$A$2:$BC$2, 0)),$O134),"-")</f>
        <v>-</v>
      </c>
      <c r="AC134" s="57" t="str" cm="1">
        <f t="array" ref="AC134">IFERROR(ROUND(INDEX(F_Inputs!$A$2:$BC$162, MATCH(F_Inputs_Formatted!$B134&amp;F_Inputs_Formatted!$H134, F_Inputs!$A$2:$A$162&amp;F_Inputs!$B$2:$B$162, 0), MATCH(F_Inputs_Formatted!AC$4, F_Inputs!$A$2:$BC$2, 0)),$O134),"-")</f>
        <v>-</v>
      </c>
      <c r="AD134" s="57" t="str" cm="1">
        <f t="array" ref="AD134">IFERROR(ROUND(INDEX(F_Inputs!$A$2:$BC$162, MATCH(F_Inputs_Formatted!$B134&amp;F_Inputs_Formatted!$H134, F_Inputs!$A$2:$A$162&amp;F_Inputs!$B$2:$B$162, 0), MATCH(F_Inputs_Formatted!AD$4, F_Inputs!$A$2:$BC$2, 0)),$O134),"-")</f>
        <v>-</v>
      </c>
      <c r="AE134" s="57" t="str" cm="1">
        <f t="array" ref="AE134">IFERROR(ROUND(INDEX(F_Inputs!$A$2:$BC$162, MATCH(F_Inputs_Formatted!$B134&amp;F_Inputs_Formatted!$H134, F_Inputs!$A$2:$A$162&amp;F_Inputs!$B$2:$B$162, 0), MATCH(F_Inputs_Formatted!AE$4, F_Inputs!$A$2:$BC$2, 0)),$O134),"-")</f>
        <v>-</v>
      </c>
      <c r="AF134" s="57" t="str" cm="1">
        <f t="array" ref="AF134">IFERROR(ROUND(INDEX(F_Inputs!$A$2:$BC$162, MATCH(F_Inputs_Formatted!$B134&amp;F_Inputs_Formatted!$H134, F_Inputs!$A$2:$A$162&amp;F_Inputs!$B$2:$B$162, 0), MATCH(F_Inputs_Formatted!AF$4, F_Inputs!$A$2:$BC$2, 0)),$O134),"-")</f>
        <v>-</v>
      </c>
      <c r="AG134" s="57" t="str" cm="1">
        <f t="array" ref="AG134">IFERROR(ROUND(INDEX(F_Inputs!$A$2:$BC$162, MATCH(F_Inputs_Formatted!$B134&amp;F_Inputs_Formatted!$H134, F_Inputs!$A$2:$A$162&amp;F_Inputs!$B$2:$B$162, 0), MATCH(F_Inputs_Formatted!AG$4, F_Inputs!$A$2:$BC$2, 0)),$O134),"-")</f>
        <v>-</v>
      </c>
      <c r="AH134" s="57" t="str" cm="1">
        <f t="array" ref="AH134">IFERROR(ROUND(INDEX(F_Inputs!$A$2:$BC$162, MATCH(F_Inputs_Formatted!$B134&amp;F_Inputs_Formatted!$H134, F_Inputs!$A$2:$A$162&amp;F_Inputs!$B$2:$B$162, 0), MATCH(F_Inputs_Formatted!AH$4, F_Inputs!$A$2:$BC$2, 0)),$O134),"-")</f>
        <v>-</v>
      </c>
      <c r="AI134" s="57" t="str" cm="1">
        <f t="array" ref="AI134">IFERROR(ROUND(INDEX(F_Inputs!$A$2:$BC$162, MATCH(F_Inputs_Formatted!$B134&amp;F_Inputs_Formatted!$H134, F_Inputs!$A$2:$A$162&amp;F_Inputs!$B$2:$B$162, 0), MATCH(F_Inputs_Formatted!AI$4, F_Inputs!$A$2:$BC$2, 0)),$O134),"-")</f>
        <v>-</v>
      </c>
      <c r="AJ134" s="57" t="str" cm="1">
        <f t="array" ref="AJ134">IFERROR(ROUND(INDEX(F_Inputs!$A$2:$BC$162, MATCH(F_Inputs_Formatted!$B134&amp;F_Inputs_Formatted!$H134, F_Inputs!$A$2:$A$162&amp;F_Inputs!$B$2:$B$162, 0), MATCH(F_Inputs_Formatted!AJ$4, F_Inputs!$A$2:$BC$2, 0)),$O134),"-")</f>
        <v>-</v>
      </c>
      <c r="AK134" s="57" t="str" cm="1">
        <f t="array" ref="AK134">IFERROR(ROUND(INDEX(F_Inputs!$A$2:$BC$162, MATCH(F_Inputs_Formatted!$B134&amp;F_Inputs_Formatted!$H134, F_Inputs!$A$2:$A$162&amp;F_Inputs!$B$2:$B$162, 0), MATCH(F_Inputs_Formatted!AK$4, F_Inputs!$A$2:$BC$2, 0)),$O134),"-")</f>
        <v>-</v>
      </c>
      <c r="AL134" s="57" t="str" cm="1">
        <f t="array" ref="AL134">IFERROR(ROUND(INDEX(F_Inputs!$A$2:$BC$162, MATCH(F_Inputs_Formatted!$B134&amp;F_Inputs_Formatted!$H134, F_Inputs!$A$2:$A$162&amp;F_Inputs!$B$2:$B$162, 0), MATCH(F_Inputs_Formatted!AL$4, F_Inputs!$A$2:$BC$2, 0)),$O134),"-")</f>
        <v>-</v>
      </c>
      <c r="AM134" s="57" t="str" cm="1">
        <f t="array" ref="AM134">IFERROR(ROUND(INDEX(F_Inputs!$A$2:$BC$162, MATCH(F_Inputs_Formatted!$B134&amp;F_Inputs_Formatted!$H134, F_Inputs!$A$2:$A$162&amp;F_Inputs!$B$2:$B$162, 0), MATCH(F_Inputs_Formatted!AM$4, F_Inputs!$A$2:$BC$2, 0)),$O134),"-")</f>
        <v>-</v>
      </c>
    </row>
    <row r="135" spans="2:39" s="5" customFormat="1" ht="15">
      <c r="B135" s="19" t="s">
        <v>143</v>
      </c>
      <c r="C135" s="19" t="str">
        <f>_xlfn.XLOOKUP($B135,FD_Lists!$B$4:$B$25,FD_Lists!C$4:C$25)</f>
        <v>Portsmouth Water</v>
      </c>
      <c r="D135" s="19" t="str">
        <f>_xlfn.XLOOKUP($B135,FD_Lists!$B$4:$B$25,FD_Lists!D$4:D$25)</f>
        <v>England</v>
      </c>
      <c r="E135" s="19" t="str">
        <f>_xlfn.XLOOKUP($B135,FD_Lists!$B$4:$B$25,FD_Lists!E$4:E$25)</f>
        <v>Company</v>
      </c>
      <c r="F135" s="19" t="str">
        <f>_xlfn.XLOOKUP($B135,FD_Lists!$B$4:$B$25,FD_Lists!F$4:F$25)</f>
        <v>WoC</v>
      </c>
      <c r="G135" s="56" t="s">
        <v>127</v>
      </c>
      <c r="H135" s="7" t="s">
        <v>108</v>
      </c>
      <c r="I135" s="55" t="str">
        <f t="shared" si="2"/>
        <v>PRTC_OUT5_05_J_PR24_OFWAT</v>
      </c>
      <c r="J135" s="55" t="s">
        <v>137</v>
      </c>
      <c r="K135" s="55" t="s">
        <v>138</v>
      </c>
      <c r="L135" s="55" t="s">
        <v>139</v>
      </c>
      <c r="M135" s="18" t="s">
        <v>179</v>
      </c>
      <c r="N135" s="18" t="s">
        <v>150</v>
      </c>
      <c r="O135" s="55">
        <v>0</v>
      </c>
      <c r="P135" s="57" t="str" cm="1">
        <f t="array" ref="P135">IFERROR(ROUND(INDEX(F_Inputs!$A$2:$BC$162, MATCH(F_Inputs_Formatted!$B135&amp;F_Inputs_Formatted!$H135, F_Inputs!$A$2:$A$162&amp;F_Inputs!$B$2:$B$162, 0), MATCH(F_Inputs_Formatted!P$4, F_Inputs!$A$2:$BC$2, 0)),$O135),"-")</f>
        <v>-</v>
      </c>
      <c r="Q135" s="57" t="str" cm="1">
        <f t="array" ref="Q135">IFERROR(ROUND(INDEX(F_Inputs!$A$2:$BC$162, MATCH(F_Inputs_Formatted!$B135&amp;F_Inputs_Formatted!$H135, F_Inputs!$A$2:$A$162&amp;F_Inputs!$B$2:$B$162, 0), MATCH(F_Inputs_Formatted!Q$4, F_Inputs!$A$2:$BC$2, 0)),$O135),"-")</f>
        <v>-</v>
      </c>
      <c r="R135" s="57" t="str" cm="1">
        <f t="array" ref="R135">IFERROR(ROUND(INDEX(F_Inputs!$A$2:$BC$162, MATCH(F_Inputs_Formatted!$B135&amp;F_Inputs_Formatted!$H135, F_Inputs!$A$2:$A$162&amp;F_Inputs!$B$2:$B$162, 0), MATCH(F_Inputs_Formatted!R$4, F_Inputs!$A$2:$BC$2, 0)),$O135),"-")</f>
        <v>-</v>
      </c>
      <c r="S135" s="57" t="str" cm="1">
        <f t="array" ref="S135">IFERROR(ROUND(INDEX(F_Inputs!$A$2:$BC$162, MATCH(F_Inputs_Formatted!$B135&amp;F_Inputs_Formatted!$H135, F_Inputs!$A$2:$A$162&amp;F_Inputs!$B$2:$B$162, 0), MATCH(F_Inputs_Formatted!S$4, F_Inputs!$A$2:$BC$2, 0)),$O135),"-")</f>
        <v>-</v>
      </c>
      <c r="T135" s="57" t="str" cm="1">
        <f t="array" ref="T135">IFERROR(ROUND(INDEX(F_Inputs!$A$2:$BC$162, MATCH(F_Inputs_Formatted!$B135&amp;F_Inputs_Formatted!$H135, F_Inputs!$A$2:$A$162&amp;F_Inputs!$B$2:$B$162, 0), MATCH(F_Inputs_Formatted!T$4, F_Inputs!$A$2:$BC$2, 0)),$O135),"-")</f>
        <v>-</v>
      </c>
      <c r="U135" s="57" t="str" cm="1">
        <f t="array" ref="U135">IFERROR(ROUND(INDEX(F_Inputs!$A$2:$BC$162, MATCH(F_Inputs_Formatted!$B135&amp;F_Inputs_Formatted!$H135, F_Inputs!$A$2:$A$162&amp;F_Inputs!$B$2:$B$162, 0), MATCH(F_Inputs_Formatted!U$4, F_Inputs!$A$2:$BC$2, 0)),$O135),"-")</f>
        <v>-</v>
      </c>
      <c r="V135" s="57" t="str" cm="1">
        <f t="array" ref="V135">IFERROR(ROUND(INDEX(F_Inputs!$A$2:$BC$162, MATCH(F_Inputs_Formatted!$B135&amp;F_Inputs_Formatted!$H135, F_Inputs!$A$2:$A$162&amp;F_Inputs!$B$2:$B$162, 0), MATCH(F_Inputs_Formatted!V$4, F_Inputs!$A$2:$BC$2, 0)),$O135),"-")</f>
        <v>-</v>
      </c>
      <c r="W135" s="57" t="str" cm="1">
        <f t="array" ref="W135">IFERROR(ROUND(INDEX(F_Inputs!$A$2:$BC$162, MATCH(F_Inputs_Formatted!$B135&amp;F_Inputs_Formatted!$H135, F_Inputs!$A$2:$A$162&amp;F_Inputs!$B$2:$B$162, 0), MATCH(F_Inputs_Formatted!W$4, F_Inputs!$A$2:$BC$2, 0)),$O135),"-")</f>
        <v>-</v>
      </c>
      <c r="X135" s="57" t="str" cm="1">
        <f t="array" ref="X135">IFERROR(ROUND(INDEX(F_Inputs!$A$2:$BC$162, MATCH(F_Inputs_Formatted!$B135&amp;F_Inputs_Formatted!$H135, F_Inputs!$A$2:$A$162&amp;F_Inputs!$B$2:$B$162, 0), MATCH(F_Inputs_Formatted!X$4, F_Inputs!$A$2:$BC$2, 0)),$O135),"-")</f>
        <v>-</v>
      </c>
      <c r="Y135" s="57" t="str" cm="1">
        <f t="array" ref="Y135">IFERROR(ROUND(INDEX(F_Inputs!$A$2:$BC$162, MATCH(F_Inputs_Formatted!$B135&amp;F_Inputs_Formatted!$H135, F_Inputs!$A$2:$A$162&amp;F_Inputs!$B$2:$B$162, 0), MATCH(F_Inputs_Formatted!Y$4, F_Inputs!$A$2:$BC$2, 0)),$O135),"-")</f>
        <v>-</v>
      </c>
      <c r="Z135" s="57" t="str" cm="1">
        <f t="array" ref="Z135">IFERROR(ROUND(INDEX(F_Inputs!$A$2:$BC$162, MATCH(F_Inputs_Formatted!$B135&amp;F_Inputs_Formatted!$H135, F_Inputs!$A$2:$A$162&amp;F_Inputs!$B$2:$B$162, 0), MATCH(F_Inputs_Formatted!Z$4, F_Inputs!$A$2:$BC$2, 0)),$O135),"-")</f>
        <v>-</v>
      </c>
      <c r="AA135" s="57" t="str" cm="1">
        <f t="array" ref="AA135">IFERROR(ROUND(INDEX(F_Inputs!$A$2:$BC$162, MATCH(F_Inputs_Formatted!$B135&amp;F_Inputs_Formatted!$H135, F_Inputs!$A$2:$A$162&amp;F_Inputs!$B$2:$B$162, 0), MATCH(F_Inputs_Formatted!AA$4, F_Inputs!$A$2:$BC$2, 0)),$O135),"-")</f>
        <v>-</v>
      </c>
      <c r="AB135" s="57" t="str" cm="1">
        <f t="array" ref="AB135">IFERROR(ROUND(INDEX(F_Inputs!$A$2:$BC$162, MATCH(F_Inputs_Formatted!$B135&amp;F_Inputs_Formatted!$H135, F_Inputs!$A$2:$A$162&amp;F_Inputs!$B$2:$B$162, 0), MATCH(F_Inputs_Formatted!AB$4, F_Inputs!$A$2:$BC$2, 0)),$O135),"-")</f>
        <v>-</v>
      </c>
      <c r="AC135" s="57" t="str" cm="1">
        <f t="array" ref="AC135">IFERROR(ROUND(INDEX(F_Inputs!$A$2:$BC$162, MATCH(F_Inputs_Formatted!$B135&amp;F_Inputs_Formatted!$H135, F_Inputs!$A$2:$A$162&amp;F_Inputs!$B$2:$B$162, 0), MATCH(F_Inputs_Formatted!AC$4, F_Inputs!$A$2:$BC$2, 0)),$O135),"-")</f>
        <v>-</v>
      </c>
      <c r="AD135" s="57" t="str" cm="1">
        <f t="array" ref="AD135">IFERROR(ROUND(INDEX(F_Inputs!$A$2:$BC$162, MATCH(F_Inputs_Formatted!$B135&amp;F_Inputs_Formatted!$H135, F_Inputs!$A$2:$A$162&amp;F_Inputs!$B$2:$B$162, 0), MATCH(F_Inputs_Formatted!AD$4, F_Inputs!$A$2:$BC$2, 0)),$O135),"-")</f>
        <v>-</v>
      </c>
      <c r="AE135" s="57" t="str" cm="1">
        <f t="array" ref="AE135">IFERROR(ROUND(INDEX(F_Inputs!$A$2:$BC$162, MATCH(F_Inputs_Formatted!$B135&amp;F_Inputs_Formatted!$H135, F_Inputs!$A$2:$A$162&amp;F_Inputs!$B$2:$B$162, 0), MATCH(F_Inputs_Formatted!AE$4, F_Inputs!$A$2:$BC$2, 0)),$O135),"-")</f>
        <v>-</v>
      </c>
      <c r="AF135" s="57" t="str" cm="1">
        <f t="array" ref="AF135">IFERROR(ROUND(INDEX(F_Inputs!$A$2:$BC$162, MATCH(F_Inputs_Formatted!$B135&amp;F_Inputs_Formatted!$H135, F_Inputs!$A$2:$A$162&amp;F_Inputs!$B$2:$B$162, 0), MATCH(F_Inputs_Formatted!AF$4, F_Inputs!$A$2:$BC$2, 0)),$O135),"-")</f>
        <v>-</v>
      </c>
      <c r="AG135" s="57" t="str" cm="1">
        <f t="array" ref="AG135">IFERROR(ROUND(INDEX(F_Inputs!$A$2:$BC$162, MATCH(F_Inputs_Formatted!$B135&amp;F_Inputs_Formatted!$H135, F_Inputs!$A$2:$A$162&amp;F_Inputs!$B$2:$B$162, 0), MATCH(F_Inputs_Formatted!AG$4, F_Inputs!$A$2:$BC$2, 0)),$O135),"-")</f>
        <v>-</v>
      </c>
      <c r="AH135" s="57" t="str" cm="1">
        <f t="array" ref="AH135">IFERROR(ROUND(INDEX(F_Inputs!$A$2:$BC$162, MATCH(F_Inputs_Formatted!$B135&amp;F_Inputs_Formatted!$H135, F_Inputs!$A$2:$A$162&amp;F_Inputs!$B$2:$B$162, 0), MATCH(F_Inputs_Formatted!AH$4, F_Inputs!$A$2:$BC$2, 0)),$O135),"-")</f>
        <v>-</v>
      </c>
      <c r="AI135" s="57" t="str" cm="1">
        <f t="array" ref="AI135">IFERROR(ROUND(INDEX(F_Inputs!$A$2:$BC$162, MATCH(F_Inputs_Formatted!$B135&amp;F_Inputs_Formatted!$H135, F_Inputs!$A$2:$A$162&amp;F_Inputs!$B$2:$B$162, 0), MATCH(F_Inputs_Formatted!AI$4, F_Inputs!$A$2:$BC$2, 0)),$O135),"-")</f>
        <v>-</v>
      </c>
      <c r="AJ135" s="57" t="str" cm="1">
        <f t="array" ref="AJ135">IFERROR(ROUND(INDEX(F_Inputs!$A$2:$BC$162, MATCH(F_Inputs_Formatted!$B135&amp;F_Inputs_Formatted!$H135, F_Inputs!$A$2:$A$162&amp;F_Inputs!$B$2:$B$162, 0), MATCH(F_Inputs_Formatted!AJ$4, F_Inputs!$A$2:$BC$2, 0)),$O135),"-")</f>
        <v>-</v>
      </c>
      <c r="AK135" s="57" t="str" cm="1">
        <f t="array" ref="AK135">IFERROR(ROUND(INDEX(F_Inputs!$A$2:$BC$162, MATCH(F_Inputs_Formatted!$B135&amp;F_Inputs_Formatted!$H135, F_Inputs!$A$2:$A$162&amp;F_Inputs!$B$2:$B$162, 0), MATCH(F_Inputs_Formatted!AK$4, F_Inputs!$A$2:$BC$2, 0)),$O135),"-")</f>
        <v>-</v>
      </c>
      <c r="AL135" s="57" t="str" cm="1">
        <f t="array" ref="AL135">IFERROR(ROUND(INDEX(F_Inputs!$A$2:$BC$162, MATCH(F_Inputs_Formatted!$B135&amp;F_Inputs_Formatted!$H135, F_Inputs!$A$2:$A$162&amp;F_Inputs!$B$2:$B$162, 0), MATCH(F_Inputs_Formatted!AL$4, F_Inputs!$A$2:$BC$2, 0)),$O135),"-")</f>
        <v>-</v>
      </c>
      <c r="AM135" s="57" t="str" cm="1">
        <f t="array" ref="AM135">IFERROR(ROUND(INDEX(F_Inputs!$A$2:$BC$162, MATCH(F_Inputs_Formatted!$B135&amp;F_Inputs_Formatted!$H135, F_Inputs!$A$2:$A$162&amp;F_Inputs!$B$2:$B$162, 0), MATCH(F_Inputs_Formatted!AM$4, F_Inputs!$A$2:$BC$2, 0)),$O135),"-")</f>
        <v>-</v>
      </c>
    </row>
    <row r="136" spans="2:39" s="5" customFormat="1" ht="15">
      <c r="B136" s="19" t="s">
        <v>144</v>
      </c>
      <c r="C136" s="19" t="str">
        <f>_xlfn.XLOOKUP($B136,FD_Lists!$B$4:$B$25,FD_Lists!C$4:C$25)</f>
        <v>South East Water</v>
      </c>
      <c r="D136" s="19" t="str">
        <f>_xlfn.XLOOKUP($B136,FD_Lists!$B$4:$B$25,FD_Lists!D$4:D$25)</f>
        <v>England</v>
      </c>
      <c r="E136" s="19" t="str">
        <f>_xlfn.XLOOKUP($B136,FD_Lists!$B$4:$B$25,FD_Lists!E$4:E$25)</f>
        <v>Company</v>
      </c>
      <c r="F136" s="19" t="str">
        <f>_xlfn.XLOOKUP($B136,FD_Lists!$B$4:$B$25,FD_Lists!F$4:F$25)</f>
        <v>WoC</v>
      </c>
      <c r="G136" s="56" t="s">
        <v>127</v>
      </c>
      <c r="H136" s="7" t="s">
        <v>108</v>
      </c>
      <c r="I136" s="55" t="str">
        <f t="shared" si="2"/>
        <v>SEWC_OUT5_05_J_PR24_OFWAT</v>
      </c>
      <c r="J136" s="55" t="s">
        <v>137</v>
      </c>
      <c r="K136" s="55" t="s">
        <v>138</v>
      </c>
      <c r="L136" s="55" t="s">
        <v>139</v>
      </c>
      <c r="M136" s="18" t="s">
        <v>179</v>
      </c>
      <c r="N136" s="18" t="s">
        <v>150</v>
      </c>
      <c r="O136" s="55">
        <v>0</v>
      </c>
      <c r="P136" s="57" t="str" cm="1">
        <f t="array" ref="P136">IFERROR(ROUND(INDEX(F_Inputs!$A$2:$BC$162, MATCH(F_Inputs_Formatted!$B136&amp;F_Inputs_Formatted!$H136, F_Inputs!$A$2:$A$162&amp;F_Inputs!$B$2:$B$162, 0), MATCH(F_Inputs_Formatted!P$4, F_Inputs!$A$2:$BC$2, 0)),$O136),"-")</f>
        <v>-</v>
      </c>
      <c r="Q136" s="57" t="str" cm="1">
        <f t="array" ref="Q136">IFERROR(ROUND(INDEX(F_Inputs!$A$2:$BC$162, MATCH(F_Inputs_Formatted!$B136&amp;F_Inputs_Formatted!$H136, F_Inputs!$A$2:$A$162&amp;F_Inputs!$B$2:$B$162, 0), MATCH(F_Inputs_Formatted!Q$4, F_Inputs!$A$2:$BC$2, 0)),$O136),"-")</f>
        <v>-</v>
      </c>
      <c r="R136" s="57" t="str" cm="1">
        <f t="array" ref="R136">IFERROR(ROUND(INDEX(F_Inputs!$A$2:$BC$162, MATCH(F_Inputs_Formatted!$B136&amp;F_Inputs_Formatted!$H136, F_Inputs!$A$2:$A$162&amp;F_Inputs!$B$2:$B$162, 0), MATCH(F_Inputs_Formatted!R$4, F_Inputs!$A$2:$BC$2, 0)),$O136),"-")</f>
        <v>-</v>
      </c>
      <c r="S136" s="57" t="str" cm="1">
        <f t="array" ref="S136">IFERROR(ROUND(INDEX(F_Inputs!$A$2:$BC$162, MATCH(F_Inputs_Formatted!$B136&amp;F_Inputs_Formatted!$H136, F_Inputs!$A$2:$A$162&amp;F_Inputs!$B$2:$B$162, 0), MATCH(F_Inputs_Formatted!S$4, F_Inputs!$A$2:$BC$2, 0)),$O136),"-")</f>
        <v>-</v>
      </c>
      <c r="T136" s="57" t="str" cm="1">
        <f t="array" ref="T136">IFERROR(ROUND(INDEX(F_Inputs!$A$2:$BC$162, MATCH(F_Inputs_Formatted!$B136&amp;F_Inputs_Formatted!$H136, F_Inputs!$A$2:$A$162&amp;F_Inputs!$B$2:$B$162, 0), MATCH(F_Inputs_Formatted!T$4, F_Inputs!$A$2:$BC$2, 0)),$O136),"-")</f>
        <v>-</v>
      </c>
      <c r="U136" s="57" t="str" cm="1">
        <f t="array" ref="U136">IFERROR(ROUND(INDEX(F_Inputs!$A$2:$BC$162, MATCH(F_Inputs_Formatted!$B136&amp;F_Inputs_Formatted!$H136, F_Inputs!$A$2:$A$162&amp;F_Inputs!$B$2:$B$162, 0), MATCH(F_Inputs_Formatted!U$4, F_Inputs!$A$2:$BC$2, 0)),$O136),"-")</f>
        <v>-</v>
      </c>
      <c r="V136" s="57" t="str" cm="1">
        <f t="array" ref="V136">IFERROR(ROUND(INDEX(F_Inputs!$A$2:$BC$162, MATCH(F_Inputs_Formatted!$B136&amp;F_Inputs_Formatted!$H136, F_Inputs!$A$2:$A$162&amp;F_Inputs!$B$2:$B$162, 0), MATCH(F_Inputs_Formatted!V$4, F_Inputs!$A$2:$BC$2, 0)),$O136),"-")</f>
        <v>-</v>
      </c>
      <c r="W136" s="57" t="str" cm="1">
        <f t="array" ref="W136">IFERROR(ROUND(INDEX(F_Inputs!$A$2:$BC$162, MATCH(F_Inputs_Formatted!$B136&amp;F_Inputs_Formatted!$H136, F_Inputs!$A$2:$A$162&amp;F_Inputs!$B$2:$B$162, 0), MATCH(F_Inputs_Formatted!W$4, F_Inputs!$A$2:$BC$2, 0)),$O136),"-")</f>
        <v>-</v>
      </c>
      <c r="X136" s="57" t="str" cm="1">
        <f t="array" ref="X136">IFERROR(ROUND(INDEX(F_Inputs!$A$2:$BC$162, MATCH(F_Inputs_Formatted!$B136&amp;F_Inputs_Formatted!$H136, F_Inputs!$A$2:$A$162&amp;F_Inputs!$B$2:$B$162, 0), MATCH(F_Inputs_Formatted!X$4, F_Inputs!$A$2:$BC$2, 0)),$O136),"-")</f>
        <v>-</v>
      </c>
      <c r="Y136" s="57" t="str" cm="1">
        <f t="array" ref="Y136">IFERROR(ROUND(INDEX(F_Inputs!$A$2:$BC$162, MATCH(F_Inputs_Formatted!$B136&amp;F_Inputs_Formatted!$H136, F_Inputs!$A$2:$A$162&amp;F_Inputs!$B$2:$B$162, 0), MATCH(F_Inputs_Formatted!Y$4, F_Inputs!$A$2:$BC$2, 0)),$O136),"-")</f>
        <v>-</v>
      </c>
      <c r="Z136" s="57" t="str" cm="1">
        <f t="array" ref="Z136">IFERROR(ROUND(INDEX(F_Inputs!$A$2:$BC$162, MATCH(F_Inputs_Formatted!$B136&amp;F_Inputs_Formatted!$H136, F_Inputs!$A$2:$A$162&amp;F_Inputs!$B$2:$B$162, 0), MATCH(F_Inputs_Formatted!Z$4, F_Inputs!$A$2:$BC$2, 0)),$O136),"-")</f>
        <v>-</v>
      </c>
      <c r="AA136" s="57" t="str" cm="1">
        <f t="array" ref="AA136">IFERROR(ROUND(INDEX(F_Inputs!$A$2:$BC$162, MATCH(F_Inputs_Formatted!$B136&amp;F_Inputs_Formatted!$H136, F_Inputs!$A$2:$A$162&amp;F_Inputs!$B$2:$B$162, 0), MATCH(F_Inputs_Formatted!AA$4, F_Inputs!$A$2:$BC$2, 0)),$O136),"-")</f>
        <v>-</v>
      </c>
      <c r="AB136" s="57" t="str" cm="1">
        <f t="array" ref="AB136">IFERROR(ROUND(INDEX(F_Inputs!$A$2:$BC$162, MATCH(F_Inputs_Formatted!$B136&amp;F_Inputs_Formatted!$H136, F_Inputs!$A$2:$A$162&amp;F_Inputs!$B$2:$B$162, 0), MATCH(F_Inputs_Formatted!AB$4, F_Inputs!$A$2:$BC$2, 0)),$O136),"-")</f>
        <v>-</v>
      </c>
      <c r="AC136" s="57" t="str" cm="1">
        <f t="array" ref="AC136">IFERROR(ROUND(INDEX(F_Inputs!$A$2:$BC$162, MATCH(F_Inputs_Formatted!$B136&amp;F_Inputs_Formatted!$H136, F_Inputs!$A$2:$A$162&amp;F_Inputs!$B$2:$B$162, 0), MATCH(F_Inputs_Formatted!AC$4, F_Inputs!$A$2:$BC$2, 0)),$O136),"-")</f>
        <v>-</v>
      </c>
      <c r="AD136" s="57" t="str" cm="1">
        <f t="array" ref="AD136">IFERROR(ROUND(INDEX(F_Inputs!$A$2:$BC$162, MATCH(F_Inputs_Formatted!$B136&amp;F_Inputs_Formatted!$H136, F_Inputs!$A$2:$A$162&amp;F_Inputs!$B$2:$B$162, 0), MATCH(F_Inputs_Formatted!AD$4, F_Inputs!$A$2:$BC$2, 0)),$O136),"-")</f>
        <v>-</v>
      </c>
      <c r="AE136" s="57" t="str" cm="1">
        <f t="array" ref="AE136">IFERROR(ROUND(INDEX(F_Inputs!$A$2:$BC$162, MATCH(F_Inputs_Formatted!$B136&amp;F_Inputs_Formatted!$H136, F_Inputs!$A$2:$A$162&amp;F_Inputs!$B$2:$B$162, 0), MATCH(F_Inputs_Formatted!AE$4, F_Inputs!$A$2:$BC$2, 0)),$O136),"-")</f>
        <v>-</v>
      </c>
      <c r="AF136" s="57" t="str" cm="1">
        <f t="array" ref="AF136">IFERROR(ROUND(INDEX(F_Inputs!$A$2:$BC$162, MATCH(F_Inputs_Formatted!$B136&amp;F_Inputs_Formatted!$H136, F_Inputs!$A$2:$A$162&amp;F_Inputs!$B$2:$B$162, 0), MATCH(F_Inputs_Formatted!AF$4, F_Inputs!$A$2:$BC$2, 0)),$O136),"-")</f>
        <v>-</v>
      </c>
      <c r="AG136" s="57" t="str" cm="1">
        <f t="array" ref="AG136">IFERROR(ROUND(INDEX(F_Inputs!$A$2:$BC$162, MATCH(F_Inputs_Formatted!$B136&amp;F_Inputs_Formatted!$H136, F_Inputs!$A$2:$A$162&amp;F_Inputs!$B$2:$B$162, 0), MATCH(F_Inputs_Formatted!AG$4, F_Inputs!$A$2:$BC$2, 0)),$O136),"-")</f>
        <v>-</v>
      </c>
      <c r="AH136" s="57" t="str" cm="1">
        <f t="array" ref="AH136">IFERROR(ROUND(INDEX(F_Inputs!$A$2:$BC$162, MATCH(F_Inputs_Formatted!$B136&amp;F_Inputs_Formatted!$H136, F_Inputs!$A$2:$A$162&amp;F_Inputs!$B$2:$B$162, 0), MATCH(F_Inputs_Formatted!AH$4, F_Inputs!$A$2:$BC$2, 0)),$O136),"-")</f>
        <v>-</v>
      </c>
      <c r="AI136" s="57" t="str" cm="1">
        <f t="array" ref="AI136">IFERROR(ROUND(INDEX(F_Inputs!$A$2:$BC$162, MATCH(F_Inputs_Formatted!$B136&amp;F_Inputs_Formatted!$H136, F_Inputs!$A$2:$A$162&amp;F_Inputs!$B$2:$B$162, 0), MATCH(F_Inputs_Formatted!AI$4, F_Inputs!$A$2:$BC$2, 0)),$O136),"-")</f>
        <v>-</v>
      </c>
      <c r="AJ136" s="57" t="str" cm="1">
        <f t="array" ref="AJ136">IFERROR(ROUND(INDEX(F_Inputs!$A$2:$BC$162, MATCH(F_Inputs_Formatted!$B136&amp;F_Inputs_Formatted!$H136, F_Inputs!$A$2:$A$162&amp;F_Inputs!$B$2:$B$162, 0), MATCH(F_Inputs_Formatted!AJ$4, F_Inputs!$A$2:$BC$2, 0)),$O136),"-")</f>
        <v>-</v>
      </c>
      <c r="AK136" s="57" t="str" cm="1">
        <f t="array" ref="AK136">IFERROR(ROUND(INDEX(F_Inputs!$A$2:$BC$162, MATCH(F_Inputs_Formatted!$B136&amp;F_Inputs_Formatted!$H136, F_Inputs!$A$2:$A$162&amp;F_Inputs!$B$2:$B$162, 0), MATCH(F_Inputs_Formatted!AK$4, F_Inputs!$A$2:$BC$2, 0)),$O136),"-")</f>
        <v>-</v>
      </c>
      <c r="AL136" s="57" t="str" cm="1">
        <f t="array" ref="AL136">IFERROR(ROUND(INDEX(F_Inputs!$A$2:$BC$162, MATCH(F_Inputs_Formatted!$B136&amp;F_Inputs_Formatted!$H136, F_Inputs!$A$2:$A$162&amp;F_Inputs!$B$2:$B$162, 0), MATCH(F_Inputs_Formatted!AL$4, F_Inputs!$A$2:$BC$2, 0)),$O136),"-")</f>
        <v>-</v>
      </c>
      <c r="AM136" s="57" t="str" cm="1">
        <f t="array" ref="AM136">IFERROR(ROUND(INDEX(F_Inputs!$A$2:$BC$162, MATCH(F_Inputs_Formatted!$B136&amp;F_Inputs_Formatted!$H136, F_Inputs!$A$2:$A$162&amp;F_Inputs!$B$2:$B$162, 0), MATCH(F_Inputs_Formatted!AM$4, F_Inputs!$A$2:$BC$2, 0)),$O136),"-")</f>
        <v>-</v>
      </c>
    </row>
    <row r="137" spans="2:39" s="5" customFormat="1" ht="15">
      <c r="B137" s="19" t="s">
        <v>145</v>
      </c>
      <c r="C137" s="19" t="str">
        <f>_xlfn.XLOOKUP($B137,FD_Lists!$B$4:$B$25,FD_Lists!C$4:C$25)</f>
        <v>South Staffordshire Water</v>
      </c>
      <c r="D137" s="19" t="str">
        <f>_xlfn.XLOOKUP($B137,FD_Lists!$B$4:$B$25,FD_Lists!D$4:D$25)</f>
        <v>England</v>
      </c>
      <c r="E137" s="19" t="str">
        <f>_xlfn.XLOOKUP($B137,FD_Lists!$B$4:$B$25,FD_Lists!E$4:E$25)</f>
        <v>Company</v>
      </c>
      <c r="F137" s="19" t="str">
        <f>_xlfn.XLOOKUP($B137,FD_Lists!$B$4:$B$25,FD_Lists!F$4:F$25)</f>
        <v>WoC</v>
      </c>
      <c r="G137" s="56" t="s">
        <v>127</v>
      </c>
      <c r="H137" s="7" t="s">
        <v>108</v>
      </c>
      <c r="I137" s="55" t="str">
        <f t="shared" si="2"/>
        <v>SSCC_OUT5_05_J_PR24_OFWAT</v>
      </c>
      <c r="J137" s="55" t="s">
        <v>137</v>
      </c>
      <c r="K137" s="55" t="s">
        <v>138</v>
      </c>
      <c r="L137" s="55" t="s">
        <v>139</v>
      </c>
      <c r="M137" s="18" t="s">
        <v>179</v>
      </c>
      <c r="N137" s="18" t="s">
        <v>150</v>
      </c>
      <c r="O137" s="55">
        <v>0</v>
      </c>
      <c r="P137" s="57" t="str" cm="1">
        <f t="array" ref="P137">IFERROR(ROUND(INDEX(F_Inputs!$A$2:$BC$162, MATCH(F_Inputs_Formatted!$B137&amp;F_Inputs_Formatted!$H137, F_Inputs!$A$2:$A$162&amp;F_Inputs!$B$2:$B$162, 0), MATCH(F_Inputs_Formatted!P$4, F_Inputs!$A$2:$BC$2, 0)),$O137),"-")</f>
        <v>-</v>
      </c>
      <c r="Q137" s="57" t="str" cm="1">
        <f t="array" ref="Q137">IFERROR(ROUND(INDEX(F_Inputs!$A$2:$BC$162, MATCH(F_Inputs_Formatted!$B137&amp;F_Inputs_Formatted!$H137, F_Inputs!$A$2:$A$162&amp;F_Inputs!$B$2:$B$162, 0), MATCH(F_Inputs_Formatted!Q$4, F_Inputs!$A$2:$BC$2, 0)),$O137),"-")</f>
        <v>-</v>
      </c>
      <c r="R137" s="57" t="str" cm="1">
        <f t="array" ref="R137">IFERROR(ROUND(INDEX(F_Inputs!$A$2:$BC$162, MATCH(F_Inputs_Formatted!$B137&amp;F_Inputs_Formatted!$H137, F_Inputs!$A$2:$A$162&amp;F_Inputs!$B$2:$B$162, 0), MATCH(F_Inputs_Formatted!R$4, F_Inputs!$A$2:$BC$2, 0)),$O137),"-")</f>
        <v>-</v>
      </c>
      <c r="S137" s="57" t="str" cm="1">
        <f t="array" ref="S137">IFERROR(ROUND(INDEX(F_Inputs!$A$2:$BC$162, MATCH(F_Inputs_Formatted!$B137&amp;F_Inputs_Formatted!$H137, F_Inputs!$A$2:$A$162&amp;F_Inputs!$B$2:$B$162, 0), MATCH(F_Inputs_Formatted!S$4, F_Inputs!$A$2:$BC$2, 0)),$O137),"-")</f>
        <v>-</v>
      </c>
      <c r="T137" s="57" t="str" cm="1">
        <f t="array" ref="T137">IFERROR(ROUND(INDEX(F_Inputs!$A$2:$BC$162, MATCH(F_Inputs_Formatted!$B137&amp;F_Inputs_Formatted!$H137, F_Inputs!$A$2:$A$162&amp;F_Inputs!$B$2:$B$162, 0), MATCH(F_Inputs_Formatted!T$4, F_Inputs!$A$2:$BC$2, 0)),$O137),"-")</f>
        <v>-</v>
      </c>
      <c r="U137" s="57" t="str" cm="1">
        <f t="array" ref="U137">IFERROR(ROUND(INDEX(F_Inputs!$A$2:$BC$162, MATCH(F_Inputs_Formatted!$B137&amp;F_Inputs_Formatted!$H137, F_Inputs!$A$2:$A$162&amp;F_Inputs!$B$2:$B$162, 0), MATCH(F_Inputs_Formatted!U$4, F_Inputs!$A$2:$BC$2, 0)),$O137),"-")</f>
        <v>-</v>
      </c>
      <c r="V137" s="57" t="str" cm="1">
        <f t="array" ref="V137">IFERROR(ROUND(INDEX(F_Inputs!$A$2:$BC$162, MATCH(F_Inputs_Formatted!$B137&amp;F_Inputs_Formatted!$H137, F_Inputs!$A$2:$A$162&amp;F_Inputs!$B$2:$B$162, 0), MATCH(F_Inputs_Formatted!V$4, F_Inputs!$A$2:$BC$2, 0)),$O137),"-")</f>
        <v>-</v>
      </c>
      <c r="W137" s="57" t="str" cm="1">
        <f t="array" ref="W137">IFERROR(ROUND(INDEX(F_Inputs!$A$2:$BC$162, MATCH(F_Inputs_Formatted!$B137&amp;F_Inputs_Formatted!$H137, F_Inputs!$A$2:$A$162&amp;F_Inputs!$B$2:$B$162, 0), MATCH(F_Inputs_Formatted!W$4, F_Inputs!$A$2:$BC$2, 0)),$O137),"-")</f>
        <v>-</v>
      </c>
      <c r="X137" s="57" t="str" cm="1">
        <f t="array" ref="X137">IFERROR(ROUND(INDEX(F_Inputs!$A$2:$BC$162, MATCH(F_Inputs_Formatted!$B137&amp;F_Inputs_Formatted!$H137, F_Inputs!$A$2:$A$162&amp;F_Inputs!$B$2:$B$162, 0), MATCH(F_Inputs_Formatted!X$4, F_Inputs!$A$2:$BC$2, 0)),$O137),"-")</f>
        <v>-</v>
      </c>
      <c r="Y137" s="57" t="str" cm="1">
        <f t="array" ref="Y137">IFERROR(ROUND(INDEX(F_Inputs!$A$2:$BC$162, MATCH(F_Inputs_Formatted!$B137&amp;F_Inputs_Formatted!$H137, F_Inputs!$A$2:$A$162&amp;F_Inputs!$B$2:$B$162, 0), MATCH(F_Inputs_Formatted!Y$4, F_Inputs!$A$2:$BC$2, 0)),$O137),"-")</f>
        <v>-</v>
      </c>
      <c r="Z137" s="57" t="str" cm="1">
        <f t="array" ref="Z137">IFERROR(ROUND(INDEX(F_Inputs!$A$2:$BC$162, MATCH(F_Inputs_Formatted!$B137&amp;F_Inputs_Formatted!$H137, F_Inputs!$A$2:$A$162&amp;F_Inputs!$B$2:$B$162, 0), MATCH(F_Inputs_Formatted!Z$4, F_Inputs!$A$2:$BC$2, 0)),$O137),"-")</f>
        <v>-</v>
      </c>
      <c r="AA137" s="57" t="str" cm="1">
        <f t="array" ref="AA137">IFERROR(ROUND(INDEX(F_Inputs!$A$2:$BC$162, MATCH(F_Inputs_Formatted!$B137&amp;F_Inputs_Formatted!$H137, F_Inputs!$A$2:$A$162&amp;F_Inputs!$B$2:$B$162, 0), MATCH(F_Inputs_Formatted!AA$4, F_Inputs!$A$2:$BC$2, 0)),$O137),"-")</f>
        <v>-</v>
      </c>
      <c r="AB137" s="57" t="str" cm="1">
        <f t="array" ref="AB137">IFERROR(ROUND(INDEX(F_Inputs!$A$2:$BC$162, MATCH(F_Inputs_Formatted!$B137&amp;F_Inputs_Formatted!$H137, F_Inputs!$A$2:$A$162&amp;F_Inputs!$B$2:$B$162, 0), MATCH(F_Inputs_Formatted!AB$4, F_Inputs!$A$2:$BC$2, 0)),$O137),"-")</f>
        <v>-</v>
      </c>
      <c r="AC137" s="57" t="str" cm="1">
        <f t="array" ref="AC137">IFERROR(ROUND(INDEX(F_Inputs!$A$2:$BC$162, MATCH(F_Inputs_Formatted!$B137&amp;F_Inputs_Formatted!$H137, F_Inputs!$A$2:$A$162&amp;F_Inputs!$B$2:$B$162, 0), MATCH(F_Inputs_Formatted!AC$4, F_Inputs!$A$2:$BC$2, 0)),$O137),"-")</f>
        <v>-</v>
      </c>
      <c r="AD137" s="57" t="str" cm="1">
        <f t="array" ref="AD137">IFERROR(ROUND(INDEX(F_Inputs!$A$2:$BC$162, MATCH(F_Inputs_Formatted!$B137&amp;F_Inputs_Formatted!$H137, F_Inputs!$A$2:$A$162&amp;F_Inputs!$B$2:$B$162, 0), MATCH(F_Inputs_Formatted!AD$4, F_Inputs!$A$2:$BC$2, 0)),$O137),"-")</f>
        <v>-</v>
      </c>
      <c r="AE137" s="57" t="str" cm="1">
        <f t="array" ref="AE137">IFERROR(ROUND(INDEX(F_Inputs!$A$2:$BC$162, MATCH(F_Inputs_Formatted!$B137&amp;F_Inputs_Formatted!$H137, F_Inputs!$A$2:$A$162&amp;F_Inputs!$B$2:$B$162, 0), MATCH(F_Inputs_Formatted!AE$4, F_Inputs!$A$2:$BC$2, 0)),$O137),"-")</f>
        <v>-</v>
      </c>
      <c r="AF137" s="57" t="str" cm="1">
        <f t="array" ref="AF137">IFERROR(ROUND(INDEX(F_Inputs!$A$2:$BC$162, MATCH(F_Inputs_Formatted!$B137&amp;F_Inputs_Formatted!$H137, F_Inputs!$A$2:$A$162&amp;F_Inputs!$B$2:$B$162, 0), MATCH(F_Inputs_Formatted!AF$4, F_Inputs!$A$2:$BC$2, 0)),$O137),"-")</f>
        <v>-</v>
      </c>
      <c r="AG137" s="57" t="str" cm="1">
        <f t="array" ref="AG137">IFERROR(ROUND(INDEX(F_Inputs!$A$2:$BC$162, MATCH(F_Inputs_Formatted!$B137&amp;F_Inputs_Formatted!$H137, F_Inputs!$A$2:$A$162&amp;F_Inputs!$B$2:$B$162, 0), MATCH(F_Inputs_Formatted!AG$4, F_Inputs!$A$2:$BC$2, 0)),$O137),"-")</f>
        <v>-</v>
      </c>
      <c r="AH137" s="57" t="str" cm="1">
        <f t="array" ref="AH137">IFERROR(ROUND(INDEX(F_Inputs!$A$2:$BC$162, MATCH(F_Inputs_Formatted!$B137&amp;F_Inputs_Formatted!$H137, F_Inputs!$A$2:$A$162&amp;F_Inputs!$B$2:$B$162, 0), MATCH(F_Inputs_Formatted!AH$4, F_Inputs!$A$2:$BC$2, 0)),$O137),"-")</f>
        <v>-</v>
      </c>
      <c r="AI137" s="57" t="str" cm="1">
        <f t="array" ref="AI137">IFERROR(ROUND(INDEX(F_Inputs!$A$2:$BC$162, MATCH(F_Inputs_Formatted!$B137&amp;F_Inputs_Formatted!$H137, F_Inputs!$A$2:$A$162&amp;F_Inputs!$B$2:$B$162, 0), MATCH(F_Inputs_Formatted!AI$4, F_Inputs!$A$2:$BC$2, 0)),$O137),"-")</f>
        <v>-</v>
      </c>
      <c r="AJ137" s="57" t="str" cm="1">
        <f t="array" ref="AJ137">IFERROR(ROUND(INDEX(F_Inputs!$A$2:$BC$162, MATCH(F_Inputs_Formatted!$B137&amp;F_Inputs_Formatted!$H137, F_Inputs!$A$2:$A$162&amp;F_Inputs!$B$2:$B$162, 0), MATCH(F_Inputs_Formatted!AJ$4, F_Inputs!$A$2:$BC$2, 0)),$O137),"-")</f>
        <v>-</v>
      </c>
      <c r="AK137" s="57" t="str" cm="1">
        <f t="array" ref="AK137">IFERROR(ROUND(INDEX(F_Inputs!$A$2:$BC$162, MATCH(F_Inputs_Formatted!$B137&amp;F_Inputs_Formatted!$H137, F_Inputs!$A$2:$A$162&amp;F_Inputs!$B$2:$B$162, 0), MATCH(F_Inputs_Formatted!AK$4, F_Inputs!$A$2:$BC$2, 0)),$O137),"-")</f>
        <v>-</v>
      </c>
      <c r="AL137" s="57" t="str" cm="1">
        <f t="array" ref="AL137">IFERROR(ROUND(INDEX(F_Inputs!$A$2:$BC$162, MATCH(F_Inputs_Formatted!$B137&amp;F_Inputs_Formatted!$H137, F_Inputs!$A$2:$A$162&amp;F_Inputs!$B$2:$B$162, 0), MATCH(F_Inputs_Formatted!AL$4, F_Inputs!$A$2:$BC$2, 0)),$O137),"-")</f>
        <v>-</v>
      </c>
      <c r="AM137" s="57" t="str" cm="1">
        <f t="array" ref="AM137">IFERROR(ROUND(INDEX(F_Inputs!$A$2:$BC$162, MATCH(F_Inputs_Formatted!$B137&amp;F_Inputs_Formatted!$H137, F_Inputs!$A$2:$A$162&amp;F_Inputs!$B$2:$B$162, 0), MATCH(F_Inputs_Formatted!AM$4, F_Inputs!$A$2:$BC$2, 0)),$O137),"-")</f>
        <v>-</v>
      </c>
    </row>
    <row r="138" spans="2:39" s="5" customFormat="1" ht="15">
      <c r="B138" s="19" t="s">
        <v>146</v>
      </c>
      <c r="C138" s="19" t="str">
        <f>_xlfn.XLOOKUP($B138,FD_Lists!$B$4:$B$25,FD_Lists!C$4:C$25)</f>
        <v>SES Water</v>
      </c>
      <c r="D138" s="19" t="str">
        <f>_xlfn.XLOOKUP($B138,FD_Lists!$B$4:$B$25,FD_Lists!D$4:D$25)</f>
        <v>England</v>
      </c>
      <c r="E138" s="19" t="str">
        <f>_xlfn.XLOOKUP($B138,FD_Lists!$B$4:$B$25,FD_Lists!E$4:E$25)</f>
        <v>Company</v>
      </c>
      <c r="F138" s="19" t="str">
        <f>_xlfn.XLOOKUP($B138,FD_Lists!$B$4:$B$25,FD_Lists!F$4:F$25)</f>
        <v>WoC</v>
      </c>
      <c r="G138" s="56" t="s">
        <v>127</v>
      </c>
      <c r="H138" s="7" t="s">
        <v>108</v>
      </c>
      <c r="I138" s="55" t="str">
        <f t="shared" si="2"/>
        <v>SESC_OUT5_05_J_PR24_OFWAT</v>
      </c>
      <c r="J138" s="55" t="s">
        <v>137</v>
      </c>
      <c r="K138" s="55" t="s">
        <v>138</v>
      </c>
      <c r="L138" s="55" t="s">
        <v>139</v>
      </c>
      <c r="M138" s="18" t="s">
        <v>179</v>
      </c>
      <c r="N138" s="18" t="s">
        <v>150</v>
      </c>
      <c r="O138" s="55">
        <v>0</v>
      </c>
      <c r="P138" s="57" t="str" cm="1">
        <f t="array" ref="P138">IFERROR(ROUND(INDEX(F_Inputs!$A$2:$BC$162, MATCH(F_Inputs_Formatted!$B138&amp;F_Inputs_Formatted!$H138, F_Inputs!$A$2:$A$162&amp;F_Inputs!$B$2:$B$162, 0), MATCH(F_Inputs_Formatted!P$4, F_Inputs!$A$2:$BC$2, 0)),$O138),"-")</f>
        <v>-</v>
      </c>
      <c r="Q138" s="57" t="str" cm="1">
        <f t="array" ref="Q138">IFERROR(ROUND(INDEX(F_Inputs!$A$2:$BC$162, MATCH(F_Inputs_Formatted!$B138&amp;F_Inputs_Formatted!$H138, F_Inputs!$A$2:$A$162&amp;F_Inputs!$B$2:$B$162, 0), MATCH(F_Inputs_Formatted!Q$4, F_Inputs!$A$2:$BC$2, 0)),$O138),"-")</f>
        <v>-</v>
      </c>
      <c r="R138" s="57" t="str" cm="1">
        <f t="array" ref="R138">IFERROR(ROUND(INDEX(F_Inputs!$A$2:$BC$162, MATCH(F_Inputs_Formatted!$B138&amp;F_Inputs_Formatted!$H138, F_Inputs!$A$2:$A$162&amp;F_Inputs!$B$2:$B$162, 0), MATCH(F_Inputs_Formatted!R$4, F_Inputs!$A$2:$BC$2, 0)),$O138),"-")</f>
        <v>-</v>
      </c>
      <c r="S138" s="57" t="str" cm="1">
        <f t="array" ref="S138">IFERROR(ROUND(INDEX(F_Inputs!$A$2:$BC$162, MATCH(F_Inputs_Formatted!$B138&amp;F_Inputs_Formatted!$H138, F_Inputs!$A$2:$A$162&amp;F_Inputs!$B$2:$B$162, 0), MATCH(F_Inputs_Formatted!S$4, F_Inputs!$A$2:$BC$2, 0)),$O138),"-")</f>
        <v>-</v>
      </c>
      <c r="T138" s="57" t="str" cm="1">
        <f t="array" ref="T138">IFERROR(ROUND(INDEX(F_Inputs!$A$2:$BC$162, MATCH(F_Inputs_Formatted!$B138&amp;F_Inputs_Formatted!$H138, F_Inputs!$A$2:$A$162&amp;F_Inputs!$B$2:$B$162, 0), MATCH(F_Inputs_Formatted!T$4, F_Inputs!$A$2:$BC$2, 0)),$O138),"-")</f>
        <v>-</v>
      </c>
      <c r="U138" s="57" t="str" cm="1">
        <f t="array" ref="U138">IFERROR(ROUND(INDEX(F_Inputs!$A$2:$BC$162, MATCH(F_Inputs_Formatted!$B138&amp;F_Inputs_Formatted!$H138, F_Inputs!$A$2:$A$162&amp;F_Inputs!$B$2:$B$162, 0), MATCH(F_Inputs_Formatted!U$4, F_Inputs!$A$2:$BC$2, 0)),$O138),"-")</f>
        <v>-</v>
      </c>
      <c r="V138" s="57" t="str" cm="1">
        <f t="array" ref="V138">IFERROR(ROUND(INDEX(F_Inputs!$A$2:$BC$162, MATCH(F_Inputs_Formatted!$B138&amp;F_Inputs_Formatted!$H138, F_Inputs!$A$2:$A$162&amp;F_Inputs!$B$2:$B$162, 0), MATCH(F_Inputs_Formatted!V$4, F_Inputs!$A$2:$BC$2, 0)),$O138),"-")</f>
        <v>-</v>
      </c>
      <c r="W138" s="57" t="str" cm="1">
        <f t="array" ref="W138">IFERROR(ROUND(INDEX(F_Inputs!$A$2:$BC$162, MATCH(F_Inputs_Formatted!$B138&amp;F_Inputs_Formatted!$H138, F_Inputs!$A$2:$A$162&amp;F_Inputs!$B$2:$B$162, 0), MATCH(F_Inputs_Formatted!W$4, F_Inputs!$A$2:$BC$2, 0)),$O138),"-")</f>
        <v>-</v>
      </c>
      <c r="X138" s="57" t="str" cm="1">
        <f t="array" ref="X138">IFERROR(ROUND(INDEX(F_Inputs!$A$2:$BC$162, MATCH(F_Inputs_Formatted!$B138&amp;F_Inputs_Formatted!$H138, F_Inputs!$A$2:$A$162&amp;F_Inputs!$B$2:$B$162, 0), MATCH(F_Inputs_Formatted!X$4, F_Inputs!$A$2:$BC$2, 0)),$O138),"-")</f>
        <v>-</v>
      </c>
      <c r="Y138" s="57" t="str" cm="1">
        <f t="array" ref="Y138">IFERROR(ROUND(INDEX(F_Inputs!$A$2:$BC$162, MATCH(F_Inputs_Formatted!$B138&amp;F_Inputs_Formatted!$H138, F_Inputs!$A$2:$A$162&amp;F_Inputs!$B$2:$B$162, 0), MATCH(F_Inputs_Formatted!Y$4, F_Inputs!$A$2:$BC$2, 0)),$O138),"-")</f>
        <v>-</v>
      </c>
      <c r="Z138" s="57" t="str" cm="1">
        <f t="array" ref="Z138">IFERROR(ROUND(INDEX(F_Inputs!$A$2:$BC$162, MATCH(F_Inputs_Formatted!$B138&amp;F_Inputs_Formatted!$H138, F_Inputs!$A$2:$A$162&amp;F_Inputs!$B$2:$B$162, 0), MATCH(F_Inputs_Formatted!Z$4, F_Inputs!$A$2:$BC$2, 0)),$O138),"-")</f>
        <v>-</v>
      </c>
      <c r="AA138" s="57" t="str" cm="1">
        <f t="array" ref="AA138">IFERROR(ROUND(INDEX(F_Inputs!$A$2:$BC$162, MATCH(F_Inputs_Formatted!$B138&amp;F_Inputs_Formatted!$H138, F_Inputs!$A$2:$A$162&amp;F_Inputs!$B$2:$B$162, 0), MATCH(F_Inputs_Formatted!AA$4, F_Inputs!$A$2:$BC$2, 0)),$O138),"-")</f>
        <v>-</v>
      </c>
      <c r="AB138" s="57" t="str" cm="1">
        <f t="array" ref="AB138">IFERROR(ROUND(INDEX(F_Inputs!$A$2:$BC$162, MATCH(F_Inputs_Formatted!$B138&amp;F_Inputs_Formatted!$H138, F_Inputs!$A$2:$A$162&amp;F_Inputs!$B$2:$B$162, 0), MATCH(F_Inputs_Formatted!AB$4, F_Inputs!$A$2:$BC$2, 0)),$O138),"-")</f>
        <v>-</v>
      </c>
      <c r="AC138" s="57" t="str" cm="1">
        <f t="array" ref="AC138">IFERROR(ROUND(INDEX(F_Inputs!$A$2:$BC$162, MATCH(F_Inputs_Formatted!$B138&amp;F_Inputs_Formatted!$H138, F_Inputs!$A$2:$A$162&amp;F_Inputs!$B$2:$B$162, 0), MATCH(F_Inputs_Formatted!AC$4, F_Inputs!$A$2:$BC$2, 0)),$O138),"-")</f>
        <v>-</v>
      </c>
      <c r="AD138" s="57" t="str" cm="1">
        <f t="array" ref="AD138">IFERROR(ROUND(INDEX(F_Inputs!$A$2:$BC$162, MATCH(F_Inputs_Formatted!$B138&amp;F_Inputs_Formatted!$H138, F_Inputs!$A$2:$A$162&amp;F_Inputs!$B$2:$B$162, 0), MATCH(F_Inputs_Formatted!AD$4, F_Inputs!$A$2:$BC$2, 0)),$O138),"-")</f>
        <v>-</v>
      </c>
      <c r="AE138" s="57" t="str" cm="1">
        <f t="array" ref="AE138">IFERROR(ROUND(INDEX(F_Inputs!$A$2:$BC$162, MATCH(F_Inputs_Formatted!$B138&amp;F_Inputs_Formatted!$H138, F_Inputs!$A$2:$A$162&amp;F_Inputs!$B$2:$B$162, 0), MATCH(F_Inputs_Formatted!AE$4, F_Inputs!$A$2:$BC$2, 0)),$O138),"-")</f>
        <v>-</v>
      </c>
      <c r="AF138" s="57" t="str" cm="1">
        <f t="array" ref="AF138">IFERROR(ROUND(INDEX(F_Inputs!$A$2:$BC$162, MATCH(F_Inputs_Formatted!$B138&amp;F_Inputs_Formatted!$H138, F_Inputs!$A$2:$A$162&amp;F_Inputs!$B$2:$B$162, 0), MATCH(F_Inputs_Formatted!AF$4, F_Inputs!$A$2:$BC$2, 0)),$O138),"-")</f>
        <v>-</v>
      </c>
      <c r="AG138" s="57" t="str" cm="1">
        <f t="array" ref="AG138">IFERROR(ROUND(INDEX(F_Inputs!$A$2:$BC$162, MATCH(F_Inputs_Formatted!$B138&amp;F_Inputs_Formatted!$H138, F_Inputs!$A$2:$A$162&amp;F_Inputs!$B$2:$B$162, 0), MATCH(F_Inputs_Formatted!AG$4, F_Inputs!$A$2:$BC$2, 0)),$O138),"-")</f>
        <v>-</v>
      </c>
      <c r="AH138" s="57" t="str" cm="1">
        <f t="array" ref="AH138">IFERROR(ROUND(INDEX(F_Inputs!$A$2:$BC$162, MATCH(F_Inputs_Formatted!$B138&amp;F_Inputs_Formatted!$H138, F_Inputs!$A$2:$A$162&amp;F_Inputs!$B$2:$B$162, 0), MATCH(F_Inputs_Formatted!AH$4, F_Inputs!$A$2:$BC$2, 0)),$O138),"-")</f>
        <v>-</v>
      </c>
      <c r="AI138" s="57" t="str" cm="1">
        <f t="array" ref="AI138">IFERROR(ROUND(INDEX(F_Inputs!$A$2:$BC$162, MATCH(F_Inputs_Formatted!$B138&amp;F_Inputs_Formatted!$H138, F_Inputs!$A$2:$A$162&amp;F_Inputs!$B$2:$B$162, 0), MATCH(F_Inputs_Formatted!AI$4, F_Inputs!$A$2:$BC$2, 0)),$O138),"-")</f>
        <v>-</v>
      </c>
      <c r="AJ138" s="57" t="str" cm="1">
        <f t="array" ref="AJ138">IFERROR(ROUND(INDEX(F_Inputs!$A$2:$BC$162, MATCH(F_Inputs_Formatted!$B138&amp;F_Inputs_Formatted!$H138, F_Inputs!$A$2:$A$162&amp;F_Inputs!$B$2:$B$162, 0), MATCH(F_Inputs_Formatted!AJ$4, F_Inputs!$A$2:$BC$2, 0)),$O138),"-")</f>
        <v>-</v>
      </c>
      <c r="AK138" s="57" t="str" cm="1">
        <f t="array" ref="AK138">IFERROR(ROUND(INDEX(F_Inputs!$A$2:$BC$162, MATCH(F_Inputs_Formatted!$B138&amp;F_Inputs_Formatted!$H138, F_Inputs!$A$2:$A$162&amp;F_Inputs!$B$2:$B$162, 0), MATCH(F_Inputs_Formatted!AK$4, F_Inputs!$A$2:$BC$2, 0)),$O138),"-")</f>
        <v>-</v>
      </c>
      <c r="AL138" s="57" t="str" cm="1">
        <f t="array" ref="AL138">IFERROR(ROUND(INDEX(F_Inputs!$A$2:$BC$162, MATCH(F_Inputs_Formatted!$B138&amp;F_Inputs_Formatted!$H138, F_Inputs!$A$2:$A$162&amp;F_Inputs!$B$2:$B$162, 0), MATCH(F_Inputs_Formatted!AL$4, F_Inputs!$A$2:$BC$2, 0)),$O138),"-")</f>
        <v>-</v>
      </c>
      <c r="AM138" s="57" t="str" cm="1">
        <f t="array" ref="AM138">IFERROR(ROUND(INDEX(F_Inputs!$A$2:$BC$162, MATCH(F_Inputs_Formatted!$B138&amp;F_Inputs_Formatted!$H138, F_Inputs!$A$2:$A$162&amp;F_Inputs!$B$2:$B$162, 0), MATCH(F_Inputs_Formatted!AM$4, F_Inputs!$A$2:$BC$2, 0)),$O138),"-")</f>
        <v>-</v>
      </c>
    </row>
    <row r="139" spans="2:39" s="5" customFormat="1" ht="15">
      <c r="B139" s="19" t="s">
        <v>114</v>
      </c>
      <c r="C139" s="19" t="str">
        <f>_xlfn.XLOOKUP($B139,FD_Lists!$B$4:$B$25,FD_Lists!C$4:C$25)</f>
        <v>South West Water</v>
      </c>
      <c r="D139" s="19" t="str">
        <f>_xlfn.XLOOKUP($B139,FD_Lists!$B$4:$B$25,FD_Lists!D$4:D$25)</f>
        <v>England</v>
      </c>
      <c r="E139" s="19" t="str">
        <f>_xlfn.XLOOKUP($B139,FD_Lists!$B$4:$B$25,FD_Lists!E$4:E$25)</f>
        <v>Company</v>
      </c>
      <c r="F139" s="19" t="str">
        <f>_xlfn.XLOOKUP($B139,FD_Lists!$B$4:$B$25,FD_Lists!F$4:F$25)</f>
        <v>WaSC</v>
      </c>
      <c r="G139" s="56" t="s">
        <v>127</v>
      </c>
      <c r="H139" s="7" t="s">
        <v>108</v>
      </c>
      <c r="I139" s="55" t="str">
        <f t="shared" si="2"/>
        <v>SWBC_OUT5_05_J_PR24_OFWAT</v>
      </c>
      <c r="J139" s="55" t="s">
        <v>137</v>
      </c>
      <c r="K139" s="55" t="s">
        <v>138</v>
      </c>
      <c r="L139" s="55" t="s">
        <v>139</v>
      </c>
      <c r="M139" s="18" t="s">
        <v>179</v>
      </c>
      <c r="N139" s="18" t="s">
        <v>150</v>
      </c>
      <c r="O139" s="55">
        <v>0</v>
      </c>
      <c r="P139" s="57" cm="1">
        <f t="array" ref="P139">IFERROR(ROUND(INDEX(F_Inputs!$A$2:$BC$162, MATCH(F_Inputs_Formatted!$B139&amp;F_Inputs_Formatted!$H139, F_Inputs!$A$2:$A$162&amp;F_Inputs!$B$2:$B$162, 0), MATCH(F_Inputs_Formatted!P$4, F_Inputs!$A$2:$BC$2, 0)),$O139),"-")</f>
        <v>147</v>
      </c>
      <c r="Q139" s="57" cm="1">
        <f t="array" ref="Q139">IFERROR(ROUND(INDEX(F_Inputs!$A$2:$BC$162, MATCH(F_Inputs_Formatted!$B139&amp;F_Inputs_Formatted!$H139, F_Inputs!$A$2:$A$162&amp;F_Inputs!$B$2:$B$162, 0), MATCH(F_Inputs_Formatted!Q$4, F_Inputs!$A$2:$BC$2, 0)),$O139),"-")</f>
        <v>206</v>
      </c>
      <c r="R139" s="57" cm="1">
        <f t="array" ref="R139">IFERROR(ROUND(INDEX(F_Inputs!$A$2:$BC$162, MATCH(F_Inputs_Formatted!$B139&amp;F_Inputs_Formatted!$H139, F_Inputs!$A$2:$A$162&amp;F_Inputs!$B$2:$B$162, 0), MATCH(F_Inputs_Formatted!R$4, F_Inputs!$A$2:$BC$2, 0)),$O139),"-")</f>
        <v>246</v>
      </c>
      <c r="S139" s="57" cm="1">
        <f t="array" ref="S139">IFERROR(ROUND(INDEX(F_Inputs!$A$2:$BC$162, MATCH(F_Inputs_Formatted!$B139&amp;F_Inputs_Formatted!$H139, F_Inputs!$A$2:$A$162&amp;F_Inputs!$B$2:$B$162, 0), MATCH(F_Inputs_Formatted!S$4, F_Inputs!$A$2:$BC$2, 0)),$O139),"-")</f>
        <v>156</v>
      </c>
      <c r="T139" s="57" cm="1">
        <f t="array" ref="T139">IFERROR(ROUND(INDEX(F_Inputs!$A$2:$BC$162, MATCH(F_Inputs_Formatted!$B139&amp;F_Inputs_Formatted!$H139, F_Inputs!$A$2:$A$162&amp;F_Inputs!$B$2:$B$162, 0), MATCH(F_Inputs_Formatted!T$4, F_Inputs!$A$2:$BC$2, 0)),$O139),"-")</f>
        <v>158</v>
      </c>
      <c r="U139" s="57" cm="1">
        <f t="array" ref="U139">IFERROR(ROUND(INDEX(F_Inputs!$A$2:$BC$162, MATCH(F_Inputs_Formatted!$B139&amp;F_Inputs_Formatted!$H139, F_Inputs!$A$2:$A$162&amp;F_Inputs!$B$2:$B$162, 0), MATCH(F_Inputs_Formatted!U$4, F_Inputs!$A$2:$BC$2, 0)),$O139),"-")</f>
        <v>179</v>
      </c>
      <c r="V139" s="57" cm="1">
        <f t="array" ref="V139">IFERROR(ROUND(INDEX(F_Inputs!$A$2:$BC$162, MATCH(F_Inputs_Formatted!$B139&amp;F_Inputs_Formatted!$H139, F_Inputs!$A$2:$A$162&amp;F_Inputs!$B$2:$B$162, 0), MATCH(F_Inputs_Formatted!V$4, F_Inputs!$A$2:$BC$2, 0)),$O139),"-")</f>
        <v>169</v>
      </c>
      <c r="W139" s="57" cm="1">
        <f t="array" ref="W139">IFERROR(ROUND(INDEX(F_Inputs!$A$2:$BC$162, MATCH(F_Inputs_Formatted!$B139&amp;F_Inputs_Formatted!$H139, F_Inputs!$A$2:$A$162&amp;F_Inputs!$B$2:$B$162, 0), MATCH(F_Inputs_Formatted!W$4, F_Inputs!$A$2:$BC$2, 0)),$O139),"-")</f>
        <v>168</v>
      </c>
      <c r="X139" s="57" cm="1">
        <f t="array" ref="X139">IFERROR(ROUND(INDEX(F_Inputs!$A$2:$BC$162, MATCH(F_Inputs_Formatted!$B139&amp;F_Inputs_Formatted!$H139, F_Inputs!$A$2:$A$162&amp;F_Inputs!$B$2:$B$162, 0), MATCH(F_Inputs_Formatted!X$4, F_Inputs!$A$2:$BC$2, 0)),$O139),"-")</f>
        <v>180</v>
      </c>
      <c r="Y139" s="57" cm="1">
        <f t="array" ref="Y139">IFERROR(ROUND(INDEX(F_Inputs!$A$2:$BC$162, MATCH(F_Inputs_Formatted!$B139&amp;F_Inputs_Formatted!$H139, F_Inputs!$A$2:$A$162&amp;F_Inputs!$B$2:$B$162, 0), MATCH(F_Inputs_Formatted!Y$4, F_Inputs!$A$2:$BC$2, 0)),$O139),"-")</f>
        <v>225</v>
      </c>
      <c r="Z139" s="57" cm="1">
        <f t="array" ref="Z139">IFERROR(ROUND(INDEX(F_Inputs!$A$2:$BC$162, MATCH(F_Inputs_Formatted!$B139&amp;F_Inputs_Formatted!$H139, F_Inputs!$A$2:$A$162&amp;F_Inputs!$B$2:$B$162, 0), MATCH(F_Inputs_Formatted!Z$4, F_Inputs!$A$2:$BC$2, 0)),$O139),"-")</f>
        <v>151</v>
      </c>
      <c r="AA139" s="57" cm="1">
        <f t="array" ref="AA139">IFERROR(ROUND(INDEX(F_Inputs!$A$2:$BC$162, MATCH(F_Inputs_Formatted!$B139&amp;F_Inputs_Formatted!$H139, F_Inputs!$A$2:$A$162&amp;F_Inputs!$B$2:$B$162, 0), MATCH(F_Inputs_Formatted!AA$4, F_Inputs!$A$2:$BC$2, 0)),$O139),"-")</f>
        <v>108</v>
      </c>
      <c r="AB139" s="57" cm="1">
        <f t="array" ref="AB139">IFERROR(ROUND(INDEX(F_Inputs!$A$2:$BC$162, MATCH(F_Inputs_Formatted!$B139&amp;F_Inputs_Formatted!$H139, F_Inputs!$A$2:$A$162&amp;F_Inputs!$B$2:$B$162, 0), MATCH(F_Inputs_Formatted!AB$4, F_Inputs!$A$2:$BC$2, 0)),$O139),"-")</f>
        <v>194</v>
      </c>
      <c r="AC139" s="57" cm="1">
        <f t="array" ref="AC139">IFERROR(ROUND(INDEX(F_Inputs!$A$2:$BC$162, MATCH(F_Inputs_Formatted!$B139&amp;F_Inputs_Formatted!$H139, F_Inputs!$A$2:$A$162&amp;F_Inputs!$B$2:$B$162, 0), MATCH(F_Inputs_Formatted!AC$4, F_Inputs!$A$2:$BC$2, 0)),$O139),"-")</f>
        <v>150</v>
      </c>
      <c r="AD139" s="57" cm="1">
        <f t="array" ref="AD139">IFERROR(ROUND(INDEX(F_Inputs!$A$2:$BC$162, MATCH(F_Inputs_Formatted!$B139&amp;F_Inputs_Formatted!$H139, F_Inputs!$A$2:$A$162&amp;F_Inputs!$B$2:$B$162, 0), MATCH(F_Inputs_Formatted!AD$4, F_Inputs!$A$2:$BC$2, 0)),$O139),"-")</f>
        <v>94</v>
      </c>
      <c r="AE139" s="57" cm="1">
        <f t="array" ref="AE139">IFERROR(ROUND(INDEX(F_Inputs!$A$2:$BC$162, MATCH(F_Inputs_Formatted!$B139&amp;F_Inputs_Formatted!$H139, F_Inputs!$A$2:$A$162&amp;F_Inputs!$B$2:$B$162, 0), MATCH(F_Inputs_Formatted!AE$4, F_Inputs!$A$2:$BC$2, 0)),$O139),"-")</f>
        <v>94</v>
      </c>
      <c r="AF139" s="57" cm="1">
        <f t="array" ref="AF139">IFERROR(ROUND(INDEX(F_Inputs!$A$2:$BC$162, MATCH(F_Inputs_Formatted!$B139&amp;F_Inputs_Formatted!$H139, F_Inputs!$A$2:$A$162&amp;F_Inputs!$B$2:$B$162, 0), MATCH(F_Inputs_Formatted!AF$4, F_Inputs!$A$2:$BC$2, 0)),$O139),"-")</f>
        <v>94</v>
      </c>
      <c r="AG139" s="57" cm="1">
        <f t="array" ref="AG139">IFERROR(ROUND(INDEX(F_Inputs!$A$2:$BC$162, MATCH(F_Inputs_Formatted!$B139&amp;F_Inputs_Formatted!$H139, F_Inputs!$A$2:$A$162&amp;F_Inputs!$B$2:$B$162, 0), MATCH(F_Inputs_Formatted!AG$4, F_Inputs!$A$2:$BC$2, 0)),$O139),"-")</f>
        <v>94</v>
      </c>
      <c r="AH139" s="57" cm="1">
        <f t="array" ref="AH139">IFERROR(ROUND(INDEX(F_Inputs!$A$2:$BC$162, MATCH(F_Inputs_Formatted!$B139&amp;F_Inputs_Formatted!$H139, F_Inputs!$A$2:$A$162&amp;F_Inputs!$B$2:$B$162, 0), MATCH(F_Inputs_Formatted!AH$4, F_Inputs!$A$2:$BC$2, 0)),$O139),"-")</f>
        <v>94</v>
      </c>
      <c r="AI139" s="57" cm="1">
        <f t="array" ref="AI139">IFERROR(ROUND(INDEX(F_Inputs!$A$2:$BC$162, MATCH(F_Inputs_Formatted!$B139&amp;F_Inputs_Formatted!$H139, F_Inputs!$A$2:$A$162&amp;F_Inputs!$B$2:$B$162, 0), MATCH(F_Inputs_Formatted!AI$4, F_Inputs!$A$2:$BC$2, 0)),$O139),"-")</f>
        <v>94</v>
      </c>
      <c r="AJ139" s="57" cm="1">
        <f t="array" ref="AJ139">IFERROR(ROUND(INDEX(F_Inputs!$A$2:$BC$162, MATCH(F_Inputs_Formatted!$B139&amp;F_Inputs_Formatted!$H139, F_Inputs!$A$2:$A$162&amp;F_Inputs!$B$2:$B$162, 0), MATCH(F_Inputs_Formatted!AJ$4, F_Inputs!$A$2:$BC$2, 0)),$O139),"-")</f>
        <v>94</v>
      </c>
      <c r="AK139" s="57" cm="1">
        <f t="array" ref="AK139">IFERROR(ROUND(INDEX(F_Inputs!$A$2:$BC$162, MATCH(F_Inputs_Formatted!$B139&amp;F_Inputs_Formatted!$H139, F_Inputs!$A$2:$A$162&amp;F_Inputs!$B$2:$B$162, 0), MATCH(F_Inputs_Formatted!AK$4, F_Inputs!$A$2:$BC$2, 0)),$O139),"-")</f>
        <v>94</v>
      </c>
      <c r="AL139" s="57" cm="1">
        <f t="array" ref="AL139">IFERROR(ROUND(INDEX(F_Inputs!$A$2:$BC$162, MATCH(F_Inputs_Formatted!$B139&amp;F_Inputs_Formatted!$H139, F_Inputs!$A$2:$A$162&amp;F_Inputs!$B$2:$B$162, 0), MATCH(F_Inputs_Formatted!AL$4, F_Inputs!$A$2:$BC$2, 0)),$O139),"-")</f>
        <v>94</v>
      </c>
      <c r="AM139" s="57" cm="1">
        <f t="array" ref="AM139">IFERROR(ROUND(INDEX(F_Inputs!$A$2:$BC$162, MATCH(F_Inputs_Formatted!$B139&amp;F_Inputs_Formatted!$H139, F_Inputs!$A$2:$A$162&amp;F_Inputs!$B$2:$B$162, 0), MATCH(F_Inputs_Formatted!AM$4, F_Inputs!$A$2:$BC$2, 0)),$O139),"-")</f>
        <v>94</v>
      </c>
    </row>
    <row r="140" spans="2:39" s="5" customFormat="1" ht="15">
      <c r="B140" s="19" t="s">
        <v>147</v>
      </c>
      <c r="C140" s="19" t="str">
        <f>_xlfn.XLOOKUP($B140,FD_Lists!$B$4:$B$25,FD_Lists!C$4:C$25)</f>
        <v>Bristol Water</v>
      </c>
      <c r="D140" s="19" t="str">
        <f>_xlfn.XLOOKUP($B140,FD_Lists!$B$4:$B$25,FD_Lists!D$4:D$25)</f>
        <v>England</v>
      </c>
      <c r="E140" s="19" t="str">
        <f>_xlfn.XLOOKUP($B140,FD_Lists!$B$4:$B$25,FD_Lists!E$4:E$25)</f>
        <v>Company</v>
      </c>
      <c r="F140" s="19" t="str">
        <f>_xlfn.XLOOKUP($B140,FD_Lists!$B$4:$B$25,FD_Lists!F$4:F$25)</f>
        <v>WoC</v>
      </c>
      <c r="G140" s="56" t="s">
        <v>127</v>
      </c>
      <c r="H140" s="7" t="s">
        <v>108</v>
      </c>
      <c r="I140" s="55" t="str">
        <f>B140&amp;H140</f>
        <v>BRLC_OUT5_05_J_PR24_OFWAT</v>
      </c>
      <c r="J140" s="55" t="s">
        <v>137</v>
      </c>
      <c r="K140" s="55" t="s">
        <v>138</v>
      </c>
      <c r="L140" s="55" t="s">
        <v>139</v>
      </c>
      <c r="M140" s="18" t="s">
        <v>179</v>
      </c>
      <c r="N140" s="18" t="s">
        <v>150</v>
      </c>
      <c r="O140" s="55">
        <v>0</v>
      </c>
      <c r="P140" s="57" t="str" cm="1">
        <f t="array" ref="P140">IFERROR(ROUND(INDEX(F_Inputs!$A$2:$BC$162, MATCH(F_Inputs_Formatted!$B140&amp;F_Inputs_Formatted!$H140, F_Inputs!$A$2:$A$162&amp;F_Inputs!$B$2:$B$162, 0), MATCH(F_Inputs_Formatted!P$4, F_Inputs!$A$2:$BC$2, 0)),$O140),"-")</f>
        <v>-</v>
      </c>
      <c r="Q140" s="57" t="str" cm="1">
        <f t="array" ref="Q140">IFERROR(ROUND(INDEX(F_Inputs!$A$2:$BC$162, MATCH(F_Inputs_Formatted!$B140&amp;F_Inputs_Formatted!$H140, F_Inputs!$A$2:$A$162&amp;F_Inputs!$B$2:$B$162, 0), MATCH(F_Inputs_Formatted!Q$4, F_Inputs!$A$2:$BC$2, 0)),$O140),"-")</f>
        <v>-</v>
      </c>
      <c r="R140" s="57" t="str" cm="1">
        <f t="array" ref="R140">IFERROR(ROUND(INDEX(F_Inputs!$A$2:$BC$162, MATCH(F_Inputs_Formatted!$B140&amp;F_Inputs_Formatted!$H140, F_Inputs!$A$2:$A$162&amp;F_Inputs!$B$2:$B$162, 0), MATCH(F_Inputs_Formatted!R$4, F_Inputs!$A$2:$BC$2, 0)),$O140),"-")</f>
        <v>-</v>
      </c>
      <c r="S140" s="57" t="str" cm="1">
        <f t="array" ref="S140">IFERROR(ROUND(INDEX(F_Inputs!$A$2:$BC$162, MATCH(F_Inputs_Formatted!$B140&amp;F_Inputs_Formatted!$H140, F_Inputs!$A$2:$A$162&amp;F_Inputs!$B$2:$B$162, 0), MATCH(F_Inputs_Formatted!S$4, F_Inputs!$A$2:$BC$2, 0)),$O140),"-")</f>
        <v>-</v>
      </c>
      <c r="T140" s="57" t="str" cm="1">
        <f t="array" ref="T140">IFERROR(ROUND(INDEX(F_Inputs!$A$2:$BC$162, MATCH(F_Inputs_Formatted!$B140&amp;F_Inputs_Formatted!$H140, F_Inputs!$A$2:$A$162&amp;F_Inputs!$B$2:$B$162, 0), MATCH(F_Inputs_Formatted!T$4, F_Inputs!$A$2:$BC$2, 0)),$O140),"-")</f>
        <v>-</v>
      </c>
      <c r="U140" s="57" t="str" cm="1">
        <f t="array" ref="U140">IFERROR(ROUND(INDEX(F_Inputs!$A$2:$BC$162, MATCH(F_Inputs_Formatted!$B140&amp;F_Inputs_Formatted!$H140, F_Inputs!$A$2:$A$162&amp;F_Inputs!$B$2:$B$162, 0), MATCH(F_Inputs_Formatted!U$4, F_Inputs!$A$2:$BC$2, 0)),$O140),"-")</f>
        <v>-</v>
      </c>
      <c r="V140" s="57" t="str" cm="1">
        <f t="array" ref="V140">IFERROR(ROUND(INDEX(F_Inputs!$A$2:$BC$162, MATCH(F_Inputs_Formatted!$B140&amp;F_Inputs_Formatted!$H140, F_Inputs!$A$2:$A$162&amp;F_Inputs!$B$2:$B$162, 0), MATCH(F_Inputs_Formatted!V$4, F_Inputs!$A$2:$BC$2, 0)),$O140),"-")</f>
        <v>-</v>
      </c>
      <c r="W140" s="57" t="str" cm="1">
        <f t="array" ref="W140">IFERROR(ROUND(INDEX(F_Inputs!$A$2:$BC$162, MATCH(F_Inputs_Formatted!$B140&amp;F_Inputs_Formatted!$H140, F_Inputs!$A$2:$A$162&amp;F_Inputs!$B$2:$B$162, 0), MATCH(F_Inputs_Formatted!W$4, F_Inputs!$A$2:$BC$2, 0)),$O140),"-")</f>
        <v>-</v>
      </c>
      <c r="X140" s="57" t="str" cm="1">
        <f t="array" ref="X140">IFERROR(ROUND(INDEX(F_Inputs!$A$2:$BC$162, MATCH(F_Inputs_Formatted!$B140&amp;F_Inputs_Formatted!$H140, F_Inputs!$A$2:$A$162&amp;F_Inputs!$B$2:$B$162, 0), MATCH(F_Inputs_Formatted!X$4, F_Inputs!$A$2:$BC$2, 0)),$O140),"-")</f>
        <v>-</v>
      </c>
      <c r="Y140" s="57" t="str" cm="1">
        <f t="array" ref="Y140">IFERROR(ROUND(INDEX(F_Inputs!$A$2:$BC$162, MATCH(F_Inputs_Formatted!$B140&amp;F_Inputs_Formatted!$H140, F_Inputs!$A$2:$A$162&amp;F_Inputs!$B$2:$B$162, 0), MATCH(F_Inputs_Formatted!Y$4, F_Inputs!$A$2:$BC$2, 0)),$O140),"-")</f>
        <v>-</v>
      </c>
      <c r="Z140" s="57" t="str" cm="1">
        <f t="array" ref="Z140">IFERROR(ROUND(INDEX(F_Inputs!$A$2:$BC$162, MATCH(F_Inputs_Formatted!$B140&amp;F_Inputs_Formatted!$H140, F_Inputs!$A$2:$A$162&amp;F_Inputs!$B$2:$B$162, 0), MATCH(F_Inputs_Formatted!Z$4, F_Inputs!$A$2:$BC$2, 0)),$O140),"-")</f>
        <v>-</v>
      </c>
      <c r="AA140" s="57" t="str" cm="1">
        <f t="array" ref="AA140">IFERROR(ROUND(INDEX(F_Inputs!$A$2:$BC$162, MATCH(F_Inputs_Formatted!$B140&amp;F_Inputs_Formatted!$H140, F_Inputs!$A$2:$A$162&amp;F_Inputs!$B$2:$B$162, 0), MATCH(F_Inputs_Formatted!AA$4, F_Inputs!$A$2:$BC$2, 0)),$O140),"-")</f>
        <v>-</v>
      </c>
      <c r="AB140" s="57" t="str" cm="1">
        <f t="array" ref="AB140">IFERROR(ROUND(INDEX(F_Inputs!$A$2:$BC$162, MATCH(F_Inputs_Formatted!$B140&amp;F_Inputs_Formatted!$H140, F_Inputs!$A$2:$A$162&amp;F_Inputs!$B$2:$B$162, 0), MATCH(F_Inputs_Formatted!AB$4, F_Inputs!$A$2:$BC$2, 0)),$O140),"-")</f>
        <v>-</v>
      </c>
      <c r="AC140" s="57" t="str" cm="1">
        <f t="array" ref="AC140">IFERROR(ROUND(INDEX(F_Inputs!$A$2:$BC$162, MATCH(F_Inputs_Formatted!$B140&amp;F_Inputs_Formatted!$H140, F_Inputs!$A$2:$A$162&amp;F_Inputs!$B$2:$B$162, 0), MATCH(F_Inputs_Formatted!AC$4, F_Inputs!$A$2:$BC$2, 0)),$O140),"-")</f>
        <v>-</v>
      </c>
      <c r="AD140" s="57" t="str" cm="1">
        <f t="array" ref="AD140">IFERROR(ROUND(INDEX(F_Inputs!$A$2:$BC$162, MATCH(F_Inputs_Formatted!$B140&amp;F_Inputs_Formatted!$H140, F_Inputs!$A$2:$A$162&amp;F_Inputs!$B$2:$B$162, 0), MATCH(F_Inputs_Formatted!AD$4, F_Inputs!$A$2:$BC$2, 0)),$O140),"-")</f>
        <v>-</v>
      </c>
      <c r="AE140" s="57" t="str" cm="1">
        <f t="array" ref="AE140">IFERROR(ROUND(INDEX(F_Inputs!$A$2:$BC$162, MATCH(F_Inputs_Formatted!$B140&amp;F_Inputs_Formatted!$H140, F_Inputs!$A$2:$A$162&amp;F_Inputs!$B$2:$B$162, 0), MATCH(F_Inputs_Formatted!AE$4, F_Inputs!$A$2:$BC$2, 0)),$O140),"-")</f>
        <v>-</v>
      </c>
      <c r="AF140" s="57" t="str" cm="1">
        <f t="array" ref="AF140">IFERROR(ROUND(INDEX(F_Inputs!$A$2:$BC$162, MATCH(F_Inputs_Formatted!$B140&amp;F_Inputs_Formatted!$H140, F_Inputs!$A$2:$A$162&amp;F_Inputs!$B$2:$B$162, 0), MATCH(F_Inputs_Formatted!AF$4, F_Inputs!$A$2:$BC$2, 0)),$O140),"-")</f>
        <v>-</v>
      </c>
      <c r="AG140" s="57" t="str" cm="1">
        <f t="array" ref="AG140">IFERROR(ROUND(INDEX(F_Inputs!$A$2:$BC$162, MATCH(F_Inputs_Formatted!$B140&amp;F_Inputs_Formatted!$H140, F_Inputs!$A$2:$A$162&amp;F_Inputs!$B$2:$B$162, 0), MATCH(F_Inputs_Formatted!AG$4, F_Inputs!$A$2:$BC$2, 0)),$O140),"-")</f>
        <v>-</v>
      </c>
      <c r="AH140" s="57" t="str" cm="1">
        <f t="array" ref="AH140">IFERROR(ROUND(INDEX(F_Inputs!$A$2:$BC$162, MATCH(F_Inputs_Formatted!$B140&amp;F_Inputs_Formatted!$H140, F_Inputs!$A$2:$A$162&amp;F_Inputs!$B$2:$B$162, 0), MATCH(F_Inputs_Formatted!AH$4, F_Inputs!$A$2:$BC$2, 0)),$O140),"-")</f>
        <v>-</v>
      </c>
      <c r="AI140" s="57" t="str" cm="1">
        <f t="array" ref="AI140">IFERROR(ROUND(INDEX(F_Inputs!$A$2:$BC$162, MATCH(F_Inputs_Formatted!$B140&amp;F_Inputs_Formatted!$H140, F_Inputs!$A$2:$A$162&amp;F_Inputs!$B$2:$B$162, 0), MATCH(F_Inputs_Formatted!AI$4, F_Inputs!$A$2:$BC$2, 0)),$O140),"-")</f>
        <v>-</v>
      </c>
      <c r="AJ140" s="57" t="str" cm="1">
        <f t="array" ref="AJ140">IFERROR(ROUND(INDEX(F_Inputs!$A$2:$BC$162, MATCH(F_Inputs_Formatted!$B140&amp;F_Inputs_Formatted!$H140, F_Inputs!$A$2:$A$162&amp;F_Inputs!$B$2:$B$162, 0), MATCH(F_Inputs_Formatted!AJ$4, F_Inputs!$A$2:$BC$2, 0)),$O140),"-")</f>
        <v>-</v>
      </c>
      <c r="AK140" s="57" t="str" cm="1">
        <f t="array" ref="AK140">IFERROR(ROUND(INDEX(F_Inputs!$A$2:$BC$162, MATCH(F_Inputs_Formatted!$B140&amp;F_Inputs_Formatted!$H140, F_Inputs!$A$2:$A$162&amp;F_Inputs!$B$2:$B$162, 0), MATCH(F_Inputs_Formatted!AK$4, F_Inputs!$A$2:$BC$2, 0)),$O140),"-")</f>
        <v>-</v>
      </c>
      <c r="AL140" s="57" t="str" cm="1">
        <f t="array" ref="AL140">IFERROR(ROUND(INDEX(F_Inputs!$A$2:$BC$162, MATCH(F_Inputs_Formatted!$B140&amp;F_Inputs_Formatted!$H140, F_Inputs!$A$2:$A$162&amp;F_Inputs!$B$2:$B$162, 0), MATCH(F_Inputs_Formatted!AL$4, F_Inputs!$A$2:$BC$2, 0)),$O140),"-")</f>
        <v>-</v>
      </c>
      <c r="AM140" s="57" t="str" cm="1">
        <f t="array" ref="AM140">IFERROR(ROUND(INDEX(F_Inputs!$A$2:$BC$162, MATCH(F_Inputs_Formatted!$B140&amp;F_Inputs_Formatted!$H140, F_Inputs!$A$2:$A$162&amp;F_Inputs!$B$2:$B$162, 0), MATCH(F_Inputs_Formatted!AM$4, F_Inputs!$A$2:$BC$2, 0)),$O140),"-")</f>
        <v>-</v>
      </c>
    </row>
    <row r="141" spans="2:39" s="5" customFormat="1" ht="15">
      <c r="B141" s="129" t="s">
        <v>80</v>
      </c>
      <c r="C141" s="19" t="str">
        <f>_xlfn.XLOOKUP($B141,FD_Lists!$B$4:$B$25,FD_Lists!C$4:C$25)</f>
        <v>Anglian Water</v>
      </c>
      <c r="D141" s="19" t="str">
        <f>_xlfn.XLOOKUP($B141,FD_Lists!$B$4:$B$25,FD_Lists!D$4:D$25)</f>
        <v>England</v>
      </c>
      <c r="E141" s="19" t="str">
        <f>_xlfn.XLOOKUP($B141,FD_Lists!$B$4:$B$25,FD_Lists!E$4:E$25)</f>
        <v>Company</v>
      </c>
      <c r="F141" s="19" t="str">
        <f>_xlfn.XLOOKUP($B141,FD_Lists!$B$4:$B$25,FD_Lists!F$4:F$25)</f>
        <v>WaSC</v>
      </c>
      <c r="G141" s="56" t="s">
        <v>127</v>
      </c>
      <c r="H141" s="150" t="s">
        <v>180</v>
      </c>
      <c r="I141" s="55" t="str">
        <f t="shared" ref="I141:I174" si="9">B141&amp;H141</f>
        <v>ANHC_OUT5_05_A_PR24_OFWAT</v>
      </c>
      <c r="J141" s="55" t="s">
        <v>137</v>
      </c>
      <c r="K141" s="55" t="s">
        <v>138</v>
      </c>
      <c r="L141" s="55" t="s">
        <v>139</v>
      </c>
      <c r="M141" s="153" t="s">
        <v>181</v>
      </c>
      <c r="N141" s="18" t="s">
        <v>153</v>
      </c>
      <c r="O141" s="55">
        <v>0</v>
      </c>
      <c r="P141" s="57" t="str" cm="1">
        <f t="array" ref="P141">IFERROR(ROUND(INDEX(F_Inputs!$A$2:$BC$162, MATCH(F_Inputs_Formatted!$B141&amp;F_Inputs_Formatted!$H141, F_Inputs!$A$2:$A$162&amp;F_Inputs!$B$2:$B$162, 0), MATCH(F_Inputs_Formatted!P$4, F_Inputs!$A$2:$BC$2, 0)),$O141),"-")</f>
        <v>-</v>
      </c>
      <c r="Q141" s="57" t="str" cm="1">
        <f t="array" ref="Q141">IFERROR(ROUND(INDEX(F_Inputs!$A$2:$BC$162, MATCH(F_Inputs_Formatted!$B141&amp;F_Inputs_Formatted!$H141, F_Inputs!$A$2:$A$162&amp;F_Inputs!$B$2:$B$162, 0), MATCH(F_Inputs_Formatted!Q$4, F_Inputs!$A$2:$BC$2, 0)),$O141),"-")</f>
        <v>-</v>
      </c>
      <c r="R141" s="57" t="str" cm="1">
        <f t="array" ref="R141">IFERROR(ROUND(INDEX(F_Inputs!$A$2:$BC$162, MATCH(F_Inputs_Formatted!$B141&amp;F_Inputs_Formatted!$H141, F_Inputs!$A$2:$A$162&amp;F_Inputs!$B$2:$B$162, 0), MATCH(F_Inputs_Formatted!R$4, F_Inputs!$A$2:$BC$2, 0)),$O141),"-")</f>
        <v>-</v>
      </c>
      <c r="S141" s="57" t="str" cm="1">
        <f t="array" ref="S141">IFERROR(ROUND(INDEX(F_Inputs!$A$2:$BC$162, MATCH(F_Inputs_Formatted!$B141&amp;F_Inputs_Formatted!$H141, F_Inputs!$A$2:$A$162&amp;F_Inputs!$B$2:$B$162, 0), MATCH(F_Inputs_Formatted!S$4, F_Inputs!$A$2:$BC$2, 0)),$O141),"-")</f>
        <v>-</v>
      </c>
      <c r="T141" s="57" t="str" cm="1">
        <f t="array" ref="T141">IFERROR(ROUND(INDEX(F_Inputs!$A$2:$BC$162, MATCH(F_Inputs_Formatted!$B141&amp;F_Inputs_Formatted!$H141, F_Inputs!$A$2:$A$162&amp;F_Inputs!$B$2:$B$162, 0), MATCH(F_Inputs_Formatted!T$4, F_Inputs!$A$2:$BC$2, 0)),$O141),"-")</f>
        <v>-</v>
      </c>
      <c r="U141" s="57" t="str" cm="1">
        <f t="array" ref="U141">IFERROR(ROUND(INDEX(F_Inputs!$A$2:$BC$162, MATCH(F_Inputs_Formatted!$B141&amp;F_Inputs_Formatted!$H141, F_Inputs!$A$2:$A$162&amp;F_Inputs!$B$2:$B$162, 0), MATCH(F_Inputs_Formatted!U$4, F_Inputs!$A$2:$BC$2, 0)),$O141),"-")</f>
        <v>-</v>
      </c>
      <c r="V141" s="57" t="str" cm="1">
        <f t="array" ref="V141">IFERROR(ROUND(INDEX(F_Inputs!$A$2:$BC$162, MATCH(F_Inputs_Formatted!$B141&amp;F_Inputs_Formatted!$H141, F_Inputs!$A$2:$A$162&amp;F_Inputs!$B$2:$B$162, 0), MATCH(F_Inputs_Formatted!V$4, F_Inputs!$A$2:$BC$2, 0)),$O141),"-")</f>
        <v>-</v>
      </c>
      <c r="W141" s="57" t="str" cm="1">
        <f t="array" ref="W141">IFERROR(ROUND(INDEX(F_Inputs!$A$2:$BC$162, MATCH(F_Inputs_Formatted!$B141&amp;F_Inputs_Formatted!$H141, F_Inputs!$A$2:$A$162&amp;F_Inputs!$B$2:$B$162, 0), MATCH(F_Inputs_Formatted!W$4, F_Inputs!$A$2:$BC$2, 0)),$O141),"-")</f>
        <v>-</v>
      </c>
      <c r="X141" s="57" t="str" cm="1">
        <f t="array" ref="X141">IFERROR(ROUND(INDEX(F_Inputs!$A$2:$BC$162, MATCH(F_Inputs_Formatted!$B141&amp;F_Inputs_Formatted!$H141, F_Inputs!$A$2:$A$162&amp;F_Inputs!$B$2:$B$162, 0), MATCH(F_Inputs_Formatted!X$4, F_Inputs!$A$2:$BC$2, 0)),$O141),"-")</f>
        <v>-</v>
      </c>
      <c r="Y141" s="57" t="str" cm="1">
        <f t="array" ref="Y141">IFERROR(ROUND(INDEX(F_Inputs!$A$2:$BC$162, MATCH(F_Inputs_Formatted!$B141&amp;F_Inputs_Formatted!$H141, F_Inputs!$A$2:$A$162&amp;F_Inputs!$B$2:$B$162, 0), MATCH(F_Inputs_Formatted!Y$4, F_Inputs!$A$2:$BC$2, 0)),$O141),"-")</f>
        <v>-</v>
      </c>
      <c r="Z141" s="57" t="str" cm="1">
        <f t="array" ref="Z141">IFERROR(ROUND(INDEX(F_Inputs!$A$2:$BC$162, MATCH(F_Inputs_Formatted!$B141&amp;F_Inputs_Formatted!$H141, F_Inputs!$A$2:$A$162&amp;F_Inputs!$B$2:$B$162, 0), MATCH(F_Inputs_Formatted!Z$4, F_Inputs!$A$2:$BC$2, 0)),$O141),"-")</f>
        <v>-</v>
      </c>
      <c r="AA141" s="57" t="str" cm="1">
        <f t="array" ref="AA141">IFERROR(ROUND(INDEX(F_Inputs!$A$2:$BC$162, MATCH(F_Inputs_Formatted!$B141&amp;F_Inputs_Formatted!$H141, F_Inputs!$A$2:$A$162&amp;F_Inputs!$B$2:$B$162, 0), MATCH(F_Inputs_Formatted!AA$4, F_Inputs!$A$2:$BC$2, 0)),$O141),"-")</f>
        <v>-</v>
      </c>
      <c r="AB141" s="57" t="str" cm="1">
        <f t="array" ref="AB141">IFERROR(ROUND(INDEX(F_Inputs!$A$2:$BC$162, MATCH(F_Inputs_Formatted!$B141&amp;F_Inputs_Formatted!$H141, F_Inputs!$A$2:$A$162&amp;F_Inputs!$B$2:$B$162, 0), MATCH(F_Inputs_Formatted!AB$4, F_Inputs!$A$2:$BC$2, 0)),$O141),"-")</f>
        <v>-</v>
      </c>
      <c r="AC141" s="57" t="str" cm="1">
        <f t="array" ref="AC141">IFERROR(ROUND(INDEX(F_Inputs!$A$2:$BC$162, MATCH(F_Inputs_Formatted!$B141&amp;F_Inputs_Formatted!$H141, F_Inputs!$A$2:$A$162&amp;F_Inputs!$B$2:$B$162, 0), MATCH(F_Inputs_Formatted!AC$4, F_Inputs!$A$2:$BC$2, 0)),$O141),"-")</f>
        <v>-</v>
      </c>
      <c r="AD141" s="57" t="str" cm="1">
        <f t="array" ref="AD141">IFERROR(ROUND(INDEX(F_Inputs!$A$2:$BC$162, MATCH(F_Inputs_Formatted!$B141&amp;F_Inputs_Formatted!$H141, F_Inputs!$A$2:$A$162&amp;F_Inputs!$B$2:$B$162, 0), MATCH(F_Inputs_Formatted!AD$4, F_Inputs!$A$2:$BC$2, 0)),$O141),"-")</f>
        <v>-</v>
      </c>
      <c r="AE141" s="57" t="str" cm="1">
        <f t="array" ref="AE141">IFERROR(ROUND(INDEX(F_Inputs!$A$2:$BC$162, MATCH(F_Inputs_Formatted!$B141&amp;F_Inputs_Formatted!$H141, F_Inputs!$A$2:$A$162&amp;F_Inputs!$B$2:$B$162, 0), MATCH(F_Inputs_Formatted!AE$4, F_Inputs!$A$2:$BC$2, 0)),$O141),"-")</f>
        <v>-</v>
      </c>
      <c r="AF141" s="57" t="str" cm="1">
        <f t="array" ref="AF141">IFERROR(ROUND(INDEX(F_Inputs!$A$2:$BC$162, MATCH(F_Inputs_Formatted!$B141&amp;F_Inputs_Formatted!$H141, F_Inputs!$A$2:$A$162&amp;F_Inputs!$B$2:$B$162, 0), MATCH(F_Inputs_Formatted!AF$4, F_Inputs!$A$2:$BC$2, 0)),$O141),"-")</f>
        <v>-</v>
      </c>
      <c r="AG141" s="57" t="str" cm="1">
        <f t="array" ref="AG141">IFERROR(ROUND(INDEX(F_Inputs!$A$2:$BC$162, MATCH(F_Inputs_Formatted!$B141&amp;F_Inputs_Formatted!$H141, F_Inputs!$A$2:$A$162&amp;F_Inputs!$B$2:$B$162, 0), MATCH(F_Inputs_Formatted!AG$4, F_Inputs!$A$2:$BC$2, 0)),$O141),"-")</f>
        <v>-</v>
      </c>
      <c r="AH141" s="57" t="str" cm="1">
        <f t="array" ref="AH141">IFERROR(ROUND(INDEX(F_Inputs!$A$2:$BC$162, MATCH(F_Inputs_Formatted!$B141&amp;F_Inputs_Formatted!$H141, F_Inputs!$A$2:$A$162&amp;F_Inputs!$B$2:$B$162, 0), MATCH(F_Inputs_Formatted!AH$4, F_Inputs!$A$2:$BC$2, 0)),$O141),"-")</f>
        <v>-</v>
      </c>
      <c r="AI141" s="57" t="str" cm="1">
        <f t="array" ref="AI141">IFERROR(ROUND(INDEX(F_Inputs!$A$2:$BC$162, MATCH(F_Inputs_Formatted!$B141&amp;F_Inputs_Formatted!$H141, F_Inputs!$A$2:$A$162&amp;F_Inputs!$B$2:$B$162, 0), MATCH(F_Inputs_Formatted!AI$4, F_Inputs!$A$2:$BC$2, 0)),$O141),"-")</f>
        <v>-</v>
      </c>
      <c r="AJ141" s="57" t="str" cm="1">
        <f t="array" ref="AJ141">IFERROR(ROUND(INDEX(F_Inputs!$A$2:$BC$162, MATCH(F_Inputs_Formatted!$B141&amp;F_Inputs_Formatted!$H141, F_Inputs!$A$2:$A$162&amp;F_Inputs!$B$2:$B$162, 0), MATCH(F_Inputs_Formatted!AJ$4, F_Inputs!$A$2:$BC$2, 0)),$O141),"-")</f>
        <v>-</v>
      </c>
      <c r="AK141" s="57" t="str" cm="1">
        <f t="array" ref="AK141">IFERROR(ROUND(INDEX(F_Inputs!$A$2:$BC$162, MATCH(F_Inputs_Formatted!$B141&amp;F_Inputs_Formatted!$H141, F_Inputs!$A$2:$A$162&amp;F_Inputs!$B$2:$B$162, 0), MATCH(F_Inputs_Formatted!AK$4, F_Inputs!$A$2:$BC$2, 0)),$O141),"-")</f>
        <v>-</v>
      </c>
      <c r="AL141" s="57" t="str" cm="1">
        <f t="array" ref="AL141">IFERROR(ROUND(INDEX(F_Inputs!$A$2:$BC$162, MATCH(F_Inputs_Formatted!$B141&amp;F_Inputs_Formatted!$H141, F_Inputs!$A$2:$A$162&amp;F_Inputs!$B$2:$B$162, 0), MATCH(F_Inputs_Formatted!AL$4, F_Inputs!$A$2:$BC$2, 0)),$O141),"-")</f>
        <v>-</v>
      </c>
      <c r="AM141" s="57" t="str" cm="1">
        <f t="array" ref="AM141">IFERROR(ROUND(INDEX(F_Inputs!$A$2:$BC$162, MATCH(F_Inputs_Formatted!$B141&amp;F_Inputs_Formatted!$H141, F_Inputs!$A$2:$A$162&amp;F_Inputs!$B$2:$B$162, 0), MATCH(F_Inputs_Formatted!AM$4, F_Inputs!$A$2:$BC$2, 0)),$O141),"-")</f>
        <v>-</v>
      </c>
    </row>
    <row r="142" spans="2:39" s="5" customFormat="1" ht="15">
      <c r="B142" s="19" t="s">
        <v>110</v>
      </c>
      <c r="C142" s="19" t="str">
        <f>_xlfn.XLOOKUP($B142,FD_Lists!$B$4:$B$25,FD_Lists!C$4:C$25)</f>
        <v>Dŵr Cymru</v>
      </c>
      <c r="D142" s="19" t="str">
        <f>_xlfn.XLOOKUP($B142,FD_Lists!$B$4:$B$25,FD_Lists!D$4:D$25)</f>
        <v>Wales</v>
      </c>
      <c r="E142" s="19" t="str">
        <f>_xlfn.XLOOKUP($B142,FD_Lists!$B$4:$B$25,FD_Lists!E$4:E$25)</f>
        <v>Company</v>
      </c>
      <c r="F142" s="19" t="str">
        <f>_xlfn.XLOOKUP($B142,FD_Lists!$B$4:$B$25,FD_Lists!F$4:F$25)</f>
        <v>WaSC</v>
      </c>
      <c r="G142" s="56" t="s">
        <v>127</v>
      </c>
      <c r="H142" s="150" t="s">
        <v>180</v>
      </c>
      <c r="I142" s="55" t="str">
        <f t="shared" si="9"/>
        <v>WSHC_OUT5_05_A_PR24_OFWAT</v>
      </c>
      <c r="J142" s="55" t="s">
        <v>137</v>
      </c>
      <c r="K142" s="55" t="s">
        <v>138</v>
      </c>
      <c r="L142" s="55" t="s">
        <v>139</v>
      </c>
      <c r="M142" s="153" t="s">
        <v>181</v>
      </c>
      <c r="N142" s="18" t="s">
        <v>153</v>
      </c>
      <c r="O142" s="55">
        <v>0</v>
      </c>
      <c r="P142" s="57" t="str" cm="1">
        <f t="array" ref="P142">IFERROR(ROUND(INDEX(F_Inputs!$A$2:$BC$162, MATCH(F_Inputs_Formatted!$B142&amp;F_Inputs_Formatted!$H142, F_Inputs!$A$2:$A$162&amp;F_Inputs!$B$2:$B$162, 0), MATCH(F_Inputs_Formatted!P$4, F_Inputs!$A$2:$BC$2, 0)),$O142),"-")</f>
        <v>-</v>
      </c>
      <c r="Q142" s="57" t="str" cm="1">
        <f t="array" ref="Q142">IFERROR(ROUND(INDEX(F_Inputs!$A$2:$BC$162, MATCH(F_Inputs_Formatted!$B142&amp;F_Inputs_Formatted!$H142, F_Inputs!$A$2:$A$162&amp;F_Inputs!$B$2:$B$162, 0), MATCH(F_Inputs_Formatted!Q$4, F_Inputs!$A$2:$BC$2, 0)),$O142),"-")</f>
        <v>-</v>
      </c>
      <c r="R142" s="57" t="str" cm="1">
        <f t="array" ref="R142">IFERROR(ROUND(INDEX(F_Inputs!$A$2:$BC$162, MATCH(F_Inputs_Formatted!$B142&amp;F_Inputs_Formatted!$H142, F_Inputs!$A$2:$A$162&amp;F_Inputs!$B$2:$B$162, 0), MATCH(F_Inputs_Formatted!R$4, F_Inputs!$A$2:$BC$2, 0)),$O142),"-")</f>
        <v>-</v>
      </c>
      <c r="S142" s="57" t="str" cm="1">
        <f t="array" ref="S142">IFERROR(ROUND(INDEX(F_Inputs!$A$2:$BC$162, MATCH(F_Inputs_Formatted!$B142&amp;F_Inputs_Formatted!$H142, F_Inputs!$A$2:$A$162&amp;F_Inputs!$B$2:$B$162, 0), MATCH(F_Inputs_Formatted!S$4, F_Inputs!$A$2:$BC$2, 0)),$O142),"-")</f>
        <v>-</v>
      </c>
      <c r="T142" s="57" t="str" cm="1">
        <f t="array" ref="T142">IFERROR(ROUND(INDEX(F_Inputs!$A$2:$BC$162, MATCH(F_Inputs_Formatted!$B142&amp;F_Inputs_Formatted!$H142, F_Inputs!$A$2:$A$162&amp;F_Inputs!$B$2:$B$162, 0), MATCH(F_Inputs_Formatted!T$4, F_Inputs!$A$2:$BC$2, 0)),$O142),"-")</f>
        <v>-</v>
      </c>
      <c r="U142" s="57" t="str" cm="1">
        <f t="array" ref="U142">IFERROR(ROUND(INDEX(F_Inputs!$A$2:$BC$162, MATCH(F_Inputs_Formatted!$B142&amp;F_Inputs_Formatted!$H142, F_Inputs!$A$2:$A$162&amp;F_Inputs!$B$2:$B$162, 0), MATCH(F_Inputs_Formatted!U$4, F_Inputs!$A$2:$BC$2, 0)),$O142),"-")</f>
        <v>-</v>
      </c>
      <c r="V142" s="57" t="str" cm="1">
        <f t="array" ref="V142">IFERROR(ROUND(INDEX(F_Inputs!$A$2:$BC$162, MATCH(F_Inputs_Formatted!$B142&amp;F_Inputs_Formatted!$H142, F_Inputs!$A$2:$A$162&amp;F_Inputs!$B$2:$B$162, 0), MATCH(F_Inputs_Formatted!V$4, F_Inputs!$A$2:$BC$2, 0)),$O142),"-")</f>
        <v>-</v>
      </c>
      <c r="W142" s="57" t="str" cm="1">
        <f t="array" ref="W142">IFERROR(ROUND(INDEX(F_Inputs!$A$2:$BC$162, MATCH(F_Inputs_Formatted!$B142&amp;F_Inputs_Formatted!$H142, F_Inputs!$A$2:$A$162&amp;F_Inputs!$B$2:$B$162, 0), MATCH(F_Inputs_Formatted!W$4, F_Inputs!$A$2:$BC$2, 0)),$O142),"-")</f>
        <v>-</v>
      </c>
      <c r="X142" s="57" t="str" cm="1">
        <f t="array" ref="X142">IFERROR(ROUND(INDEX(F_Inputs!$A$2:$BC$162, MATCH(F_Inputs_Formatted!$B142&amp;F_Inputs_Formatted!$H142, F_Inputs!$A$2:$A$162&amp;F_Inputs!$B$2:$B$162, 0), MATCH(F_Inputs_Formatted!X$4, F_Inputs!$A$2:$BC$2, 0)),$O142),"-")</f>
        <v>-</v>
      </c>
      <c r="Y142" s="57" t="str" cm="1">
        <f t="array" ref="Y142">IFERROR(ROUND(INDEX(F_Inputs!$A$2:$BC$162, MATCH(F_Inputs_Formatted!$B142&amp;F_Inputs_Formatted!$H142, F_Inputs!$A$2:$A$162&amp;F_Inputs!$B$2:$B$162, 0), MATCH(F_Inputs_Formatted!Y$4, F_Inputs!$A$2:$BC$2, 0)),$O142),"-")</f>
        <v>-</v>
      </c>
      <c r="Z142" s="57" t="str" cm="1">
        <f t="array" ref="Z142">IFERROR(ROUND(INDEX(F_Inputs!$A$2:$BC$162, MATCH(F_Inputs_Formatted!$B142&amp;F_Inputs_Formatted!$H142, F_Inputs!$A$2:$A$162&amp;F_Inputs!$B$2:$B$162, 0), MATCH(F_Inputs_Formatted!Z$4, F_Inputs!$A$2:$BC$2, 0)),$O142),"-")</f>
        <v>-</v>
      </c>
      <c r="AA142" s="57" t="str" cm="1">
        <f t="array" ref="AA142">IFERROR(ROUND(INDEX(F_Inputs!$A$2:$BC$162, MATCH(F_Inputs_Formatted!$B142&amp;F_Inputs_Formatted!$H142, F_Inputs!$A$2:$A$162&amp;F_Inputs!$B$2:$B$162, 0), MATCH(F_Inputs_Formatted!AA$4, F_Inputs!$A$2:$BC$2, 0)),$O142),"-")</f>
        <v>-</v>
      </c>
      <c r="AB142" s="57" t="str" cm="1">
        <f t="array" ref="AB142">IFERROR(ROUND(INDEX(F_Inputs!$A$2:$BC$162, MATCH(F_Inputs_Formatted!$B142&amp;F_Inputs_Formatted!$H142, F_Inputs!$A$2:$A$162&amp;F_Inputs!$B$2:$B$162, 0), MATCH(F_Inputs_Formatted!AB$4, F_Inputs!$A$2:$BC$2, 0)),$O142),"-")</f>
        <v>-</v>
      </c>
      <c r="AC142" s="57" t="str" cm="1">
        <f t="array" ref="AC142">IFERROR(ROUND(INDEX(F_Inputs!$A$2:$BC$162, MATCH(F_Inputs_Formatted!$B142&amp;F_Inputs_Formatted!$H142, F_Inputs!$A$2:$A$162&amp;F_Inputs!$B$2:$B$162, 0), MATCH(F_Inputs_Formatted!AC$4, F_Inputs!$A$2:$BC$2, 0)),$O142),"-")</f>
        <v>-</v>
      </c>
      <c r="AD142" s="57" t="str" cm="1">
        <f t="array" ref="AD142">IFERROR(ROUND(INDEX(F_Inputs!$A$2:$BC$162, MATCH(F_Inputs_Formatted!$B142&amp;F_Inputs_Formatted!$H142, F_Inputs!$A$2:$A$162&amp;F_Inputs!$B$2:$B$162, 0), MATCH(F_Inputs_Formatted!AD$4, F_Inputs!$A$2:$BC$2, 0)),$O142),"-")</f>
        <v>-</v>
      </c>
      <c r="AE142" s="57" t="str" cm="1">
        <f t="array" ref="AE142">IFERROR(ROUND(INDEX(F_Inputs!$A$2:$BC$162, MATCH(F_Inputs_Formatted!$B142&amp;F_Inputs_Formatted!$H142, F_Inputs!$A$2:$A$162&amp;F_Inputs!$B$2:$B$162, 0), MATCH(F_Inputs_Formatted!AE$4, F_Inputs!$A$2:$BC$2, 0)),$O142),"-")</f>
        <v>-</v>
      </c>
      <c r="AF142" s="57" t="str" cm="1">
        <f t="array" ref="AF142">IFERROR(ROUND(INDEX(F_Inputs!$A$2:$BC$162, MATCH(F_Inputs_Formatted!$B142&amp;F_Inputs_Formatted!$H142, F_Inputs!$A$2:$A$162&amp;F_Inputs!$B$2:$B$162, 0), MATCH(F_Inputs_Formatted!AF$4, F_Inputs!$A$2:$BC$2, 0)),$O142),"-")</f>
        <v>-</v>
      </c>
      <c r="AG142" s="57" t="str" cm="1">
        <f t="array" ref="AG142">IFERROR(ROUND(INDEX(F_Inputs!$A$2:$BC$162, MATCH(F_Inputs_Formatted!$B142&amp;F_Inputs_Formatted!$H142, F_Inputs!$A$2:$A$162&amp;F_Inputs!$B$2:$B$162, 0), MATCH(F_Inputs_Formatted!AG$4, F_Inputs!$A$2:$BC$2, 0)),$O142),"-")</f>
        <v>-</v>
      </c>
      <c r="AH142" s="57" t="str" cm="1">
        <f t="array" ref="AH142">IFERROR(ROUND(INDEX(F_Inputs!$A$2:$BC$162, MATCH(F_Inputs_Formatted!$B142&amp;F_Inputs_Formatted!$H142, F_Inputs!$A$2:$A$162&amp;F_Inputs!$B$2:$B$162, 0), MATCH(F_Inputs_Formatted!AH$4, F_Inputs!$A$2:$BC$2, 0)),$O142),"-")</f>
        <v>-</v>
      </c>
      <c r="AI142" s="57" t="str" cm="1">
        <f t="array" ref="AI142">IFERROR(ROUND(INDEX(F_Inputs!$A$2:$BC$162, MATCH(F_Inputs_Formatted!$B142&amp;F_Inputs_Formatted!$H142, F_Inputs!$A$2:$A$162&amp;F_Inputs!$B$2:$B$162, 0), MATCH(F_Inputs_Formatted!AI$4, F_Inputs!$A$2:$BC$2, 0)),$O142),"-")</f>
        <v>-</v>
      </c>
      <c r="AJ142" s="57" t="str" cm="1">
        <f t="array" ref="AJ142">IFERROR(ROUND(INDEX(F_Inputs!$A$2:$BC$162, MATCH(F_Inputs_Formatted!$B142&amp;F_Inputs_Formatted!$H142, F_Inputs!$A$2:$A$162&amp;F_Inputs!$B$2:$B$162, 0), MATCH(F_Inputs_Formatted!AJ$4, F_Inputs!$A$2:$BC$2, 0)),$O142),"-")</f>
        <v>-</v>
      </c>
      <c r="AK142" s="57" t="str" cm="1">
        <f t="array" ref="AK142">IFERROR(ROUND(INDEX(F_Inputs!$A$2:$BC$162, MATCH(F_Inputs_Formatted!$B142&amp;F_Inputs_Formatted!$H142, F_Inputs!$A$2:$A$162&amp;F_Inputs!$B$2:$B$162, 0), MATCH(F_Inputs_Formatted!AK$4, F_Inputs!$A$2:$BC$2, 0)),$O142),"-")</f>
        <v>-</v>
      </c>
      <c r="AL142" s="57" t="str" cm="1">
        <f t="array" ref="AL142">IFERROR(ROUND(INDEX(F_Inputs!$A$2:$BC$162, MATCH(F_Inputs_Formatted!$B142&amp;F_Inputs_Formatted!$H142, F_Inputs!$A$2:$A$162&amp;F_Inputs!$B$2:$B$162, 0), MATCH(F_Inputs_Formatted!AL$4, F_Inputs!$A$2:$BC$2, 0)),$O142),"-")</f>
        <v>-</v>
      </c>
      <c r="AM142" s="57" t="str" cm="1">
        <f t="array" ref="AM142">IFERROR(ROUND(INDEX(F_Inputs!$A$2:$BC$162, MATCH(F_Inputs_Formatted!$B142&amp;F_Inputs_Formatted!$H142, F_Inputs!$A$2:$A$162&amp;F_Inputs!$B$2:$B$162, 0), MATCH(F_Inputs_Formatted!AM$4, F_Inputs!$A$2:$BC$2, 0)),$O142),"-")</f>
        <v>-</v>
      </c>
    </row>
    <row r="143" spans="2:39" s="5" customFormat="1" ht="15">
      <c r="B143" s="19" t="s">
        <v>111</v>
      </c>
      <c r="C143" s="19" t="str">
        <f>_xlfn.XLOOKUP($B143,FD_Lists!$B$4:$B$25,FD_Lists!C$4:C$25)</f>
        <v>Hafren Dyfrdwy</v>
      </c>
      <c r="D143" s="19" t="str">
        <f>_xlfn.XLOOKUP($B143,FD_Lists!$B$4:$B$25,FD_Lists!D$4:D$25)</f>
        <v>Wales</v>
      </c>
      <c r="E143" s="19" t="str">
        <f>_xlfn.XLOOKUP($B143,FD_Lists!$B$4:$B$25,FD_Lists!E$4:E$25)</f>
        <v>Company</v>
      </c>
      <c r="F143" s="19" t="str">
        <f>_xlfn.XLOOKUP($B143,FD_Lists!$B$4:$B$25,FD_Lists!F$4:F$25)</f>
        <v>WaSC</v>
      </c>
      <c r="G143" s="56" t="s">
        <v>127</v>
      </c>
      <c r="H143" s="150" t="s">
        <v>180</v>
      </c>
      <c r="I143" s="55" t="str">
        <f t="shared" si="9"/>
        <v>HDDC_OUT5_05_A_PR24_OFWAT</v>
      </c>
      <c r="J143" s="55" t="s">
        <v>137</v>
      </c>
      <c r="K143" s="55" t="s">
        <v>138</v>
      </c>
      <c r="L143" s="55" t="s">
        <v>139</v>
      </c>
      <c r="M143" s="153" t="s">
        <v>181</v>
      </c>
      <c r="N143" s="18" t="s">
        <v>153</v>
      </c>
      <c r="O143" s="55">
        <v>0</v>
      </c>
      <c r="P143" s="57" t="str" cm="1">
        <f t="array" ref="P143">IFERROR(ROUND(INDEX(F_Inputs!$A$2:$BC$162, MATCH(F_Inputs_Formatted!$B143&amp;F_Inputs_Formatted!$H143, F_Inputs!$A$2:$A$162&amp;F_Inputs!$B$2:$B$162, 0), MATCH(F_Inputs_Formatted!P$4, F_Inputs!$A$2:$BC$2, 0)),$O143),"-")</f>
        <v>-</v>
      </c>
      <c r="Q143" s="57" t="str" cm="1">
        <f t="array" ref="Q143">IFERROR(ROUND(INDEX(F_Inputs!$A$2:$BC$162, MATCH(F_Inputs_Formatted!$B143&amp;F_Inputs_Formatted!$H143, F_Inputs!$A$2:$A$162&amp;F_Inputs!$B$2:$B$162, 0), MATCH(F_Inputs_Formatted!Q$4, F_Inputs!$A$2:$BC$2, 0)),$O143),"-")</f>
        <v>-</v>
      </c>
      <c r="R143" s="57" t="str" cm="1">
        <f t="array" ref="R143">IFERROR(ROUND(INDEX(F_Inputs!$A$2:$BC$162, MATCH(F_Inputs_Formatted!$B143&amp;F_Inputs_Formatted!$H143, F_Inputs!$A$2:$A$162&amp;F_Inputs!$B$2:$B$162, 0), MATCH(F_Inputs_Formatted!R$4, F_Inputs!$A$2:$BC$2, 0)),$O143),"-")</f>
        <v>-</v>
      </c>
      <c r="S143" s="57" t="str" cm="1">
        <f t="array" ref="S143">IFERROR(ROUND(INDEX(F_Inputs!$A$2:$BC$162, MATCH(F_Inputs_Formatted!$B143&amp;F_Inputs_Formatted!$H143, F_Inputs!$A$2:$A$162&amp;F_Inputs!$B$2:$B$162, 0), MATCH(F_Inputs_Formatted!S$4, F_Inputs!$A$2:$BC$2, 0)),$O143),"-")</f>
        <v>-</v>
      </c>
      <c r="T143" s="57" t="str" cm="1">
        <f t="array" ref="T143">IFERROR(ROUND(INDEX(F_Inputs!$A$2:$BC$162, MATCH(F_Inputs_Formatted!$B143&amp;F_Inputs_Formatted!$H143, F_Inputs!$A$2:$A$162&amp;F_Inputs!$B$2:$B$162, 0), MATCH(F_Inputs_Formatted!T$4, F_Inputs!$A$2:$BC$2, 0)),$O143),"-")</f>
        <v>-</v>
      </c>
      <c r="U143" s="57" t="str" cm="1">
        <f t="array" ref="U143">IFERROR(ROUND(INDEX(F_Inputs!$A$2:$BC$162, MATCH(F_Inputs_Formatted!$B143&amp;F_Inputs_Formatted!$H143, F_Inputs!$A$2:$A$162&amp;F_Inputs!$B$2:$B$162, 0), MATCH(F_Inputs_Formatted!U$4, F_Inputs!$A$2:$BC$2, 0)),$O143),"-")</f>
        <v>-</v>
      </c>
      <c r="V143" s="57" t="str" cm="1">
        <f t="array" ref="V143">IFERROR(ROUND(INDEX(F_Inputs!$A$2:$BC$162, MATCH(F_Inputs_Formatted!$B143&amp;F_Inputs_Formatted!$H143, F_Inputs!$A$2:$A$162&amp;F_Inputs!$B$2:$B$162, 0), MATCH(F_Inputs_Formatted!V$4, F_Inputs!$A$2:$BC$2, 0)),$O143),"-")</f>
        <v>-</v>
      </c>
      <c r="W143" s="57" t="str" cm="1">
        <f t="array" ref="W143">IFERROR(ROUND(INDEX(F_Inputs!$A$2:$BC$162, MATCH(F_Inputs_Formatted!$B143&amp;F_Inputs_Formatted!$H143, F_Inputs!$A$2:$A$162&amp;F_Inputs!$B$2:$B$162, 0), MATCH(F_Inputs_Formatted!W$4, F_Inputs!$A$2:$BC$2, 0)),$O143),"-")</f>
        <v>-</v>
      </c>
      <c r="X143" s="57" t="str" cm="1">
        <f t="array" ref="X143">IFERROR(ROUND(INDEX(F_Inputs!$A$2:$BC$162, MATCH(F_Inputs_Formatted!$B143&amp;F_Inputs_Formatted!$H143, F_Inputs!$A$2:$A$162&amp;F_Inputs!$B$2:$B$162, 0), MATCH(F_Inputs_Formatted!X$4, F_Inputs!$A$2:$BC$2, 0)),$O143),"-")</f>
        <v>-</v>
      </c>
      <c r="Y143" s="57" t="str" cm="1">
        <f t="array" ref="Y143">IFERROR(ROUND(INDEX(F_Inputs!$A$2:$BC$162, MATCH(F_Inputs_Formatted!$B143&amp;F_Inputs_Formatted!$H143, F_Inputs!$A$2:$A$162&amp;F_Inputs!$B$2:$B$162, 0), MATCH(F_Inputs_Formatted!Y$4, F_Inputs!$A$2:$BC$2, 0)),$O143),"-")</f>
        <v>-</v>
      </c>
      <c r="Z143" s="57" t="str" cm="1">
        <f t="array" ref="Z143">IFERROR(ROUND(INDEX(F_Inputs!$A$2:$BC$162, MATCH(F_Inputs_Formatted!$B143&amp;F_Inputs_Formatted!$H143, F_Inputs!$A$2:$A$162&amp;F_Inputs!$B$2:$B$162, 0), MATCH(F_Inputs_Formatted!Z$4, F_Inputs!$A$2:$BC$2, 0)),$O143),"-")</f>
        <v>-</v>
      </c>
      <c r="AA143" s="57" t="str" cm="1">
        <f t="array" ref="AA143">IFERROR(ROUND(INDEX(F_Inputs!$A$2:$BC$162, MATCH(F_Inputs_Formatted!$B143&amp;F_Inputs_Formatted!$H143, F_Inputs!$A$2:$A$162&amp;F_Inputs!$B$2:$B$162, 0), MATCH(F_Inputs_Formatted!AA$4, F_Inputs!$A$2:$BC$2, 0)),$O143),"-")</f>
        <v>-</v>
      </c>
      <c r="AB143" s="57" t="str" cm="1">
        <f t="array" ref="AB143">IFERROR(ROUND(INDEX(F_Inputs!$A$2:$BC$162, MATCH(F_Inputs_Formatted!$B143&amp;F_Inputs_Formatted!$H143, F_Inputs!$A$2:$A$162&amp;F_Inputs!$B$2:$B$162, 0), MATCH(F_Inputs_Formatted!AB$4, F_Inputs!$A$2:$BC$2, 0)),$O143),"-")</f>
        <v>-</v>
      </c>
      <c r="AC143" s="57" t="str" cm="1">
        <f t="array" ref="AC143">IFERROR(ROUND(INDEX(F_Inputs!$A$2:$BC$162, MATCH(F_Inputs_Formatted!$B143&amp;F_Inputs_Formatted!$H143, F_Inputs!$A$2:$A$162&amp;F_Inputs!$B$2:$B$162, 0), MATCH(F_Inputs_Formatted!AC$4, F_Inputs!$A$2:$BC$2, 0)),$O143),"-")</f>
        <v>-</v>
      </c>
      <c r="AD143" s="57" t="str" cm="1">
        <f t="array" ref="AD143">IFERROR(ROUND(INDEX(F_Inputs!$A$2:$BC$162, MATCH(F_Inputs_Formatted!$B143&amp;F_Inputs_Formatted!$H143, F_Inputs!$A$2:$A$162&amp;F_Inputs!$B$2:$B$162, 0), MATCH(F_Inputs_Formatted!AD$4, F_Inputs!$A$2:$BC$2, 0)),$O143),"-")</f>
        <v>-</v>
      </c>
      <c r="AE143" s="57" t="str" cm="1">
        <f t="array" ref="AE143">IFERROR(ROUND(INDEX(F_Inputs!$A$2:$BC$162, MATCH(F_Inputs_Formatted!$B143&amp;F_Inputs_Formatted!$H143, F_Inputs!$A$2:$A$162&amp;F_Inputs!$B$2:$B$162, 0), MATCH(F_Inputs_Formatted!AE$4, F_Inputs!$A$2:$BC$2, 0)),$O143),"-")</f>
        <v>-</v>
      </c>
      <c r="AF143" s="57" t="str" cm="1">
        <f t="array" ref="AF143">IFERROR(ROUND(INDEX(F_Inputs!$A$2:$BC$162, MATCH(F_Inputs_Formatted!$B143&amp;F_Inputs_Formatted!$H143, F_Inputs!$A$2:$A$162&amp;F_Inputs!$B$2:$B$162, 0), MATCH(F_Inputs_Formatted!AF$4, F_Inputs!$A$2:$BC$2, 0)),$O143),"-")</f>
        <v>-</v>
      </c>
      <c r="AG143" s="57" t="str" cm="1">
        <f t="array" ref="AG143">IFERROR(ROUND(INDEX(F_Inputs!$A$2:$BC$162, MATCH(F_Inputs_Formatted!$B143&amp;F_Inputs_Formatted!$H143, F_Inputs!$A$2:$A$162&amp;F_Inputs!$B$2:$B$162, 0), MATCH(F_Inputs_Formatted!AG$4, F_Inputs!$A$2:$BC$2, 0)),$O143),"-")</f>
        <v>-</v>
      </c>
      <c r="AH143" s="57" t="str" cm="1">
        <f t="array" ref="AH143">IFERROR(ROUND(INDEX(F_Inputs!$A$2:$BC$162, MATCH(F_Inputs_Formatted!$B143&amp;F_Inputs_Formatted!$H143, F_Inputs!$A$2:$A$162&amp;F_Inputs!$B$2:$B$162, 0), MATCH(F_Inputs_Formatted!AH$4, F_Inputs!$A$2:$BC$2, 0)),$O143),"-")</f>
        <v>-</v>
      </c>
      <c r="AI143" s="57" t="str" cm="1">
        <f t="array" ref="AI143">IFERROR(ROUND(INDEX(F_Inputs!$A$2:$BC$162, MATCH(F_Inputs_Formatted!$B143&amp;F_Inputs_Formatted!$H143, F_Inputs!$A$2:$A$162&amp;F_Inputs!$B$2:$B$162, 0), MATCH(F_Inputs_Formatted!AI$4, F_Inputs!$A$2:$BC$2, 0)),$O143),"-")</f>
        <v>-</v>
      </c>
      <c r="AJ143" s="57" t="str" cm="1">
        <f t="array" ref="AJ143">IFERROR(ROUND(INDEX(F_Inputs!$A$2:$BC$162, MATCH(F_Inputs_Formatted!$B143&amp;F_Inputs_Formatted!$H143, F_Inputs!$A$2:$A$162&amp;F_Inputs!$B$2:$B$162, 0), MATCH(F_Inputs_Formatted!AJ$4, F_Inputs!$A$2:$BC$2, 0)),$O143),"-")</f>
        <v>-</v>
      </c>
      <c r="AK143" s="57" t="str" cm="1">
        <f t="array" ref="AK143">IFERROR(ROUND(INDEX(F_Inputs!$A$2:$BC$162, MATCH(F_Inputs_Formatted!$B143&amp;F_Inputs_Formatted!$H143, F_Inputs!$A$2:$A$162&amp;F_Inputs!$B$2:$B$162, 0), MATCH(F_Inputs_Formatted!AK$4, F_Inputs!$A$2:$BC$2, 0)),$O143),"-")</f>
        <v>-</v>
      </c>
      <c r="AL143" s="57" t="str" cm="1">
        <f t="array" ref="AL143">IFERROR(ROUND(INDEX(F_Inputs!$A$2:$BC$162, MATCH(F_Inputs_Formatted!$B143&amp;F_Inputs_Formatted!$H143, F_Inputs!$A$2:$A$162&amp;F_Inputs!$B$2:$B$162, 0), MATCH(F_Inputs_Formatted!AL$4, F_Inputs!$A$2:$BC$2, 0)),$O143),"-")</f>
        <v>-</v>
      </c>
      <c r="AM143" s="57" t="str" cm="1">
        <f t="array" ref="AM143">IFERROR(ROUND(INDEX(F_Inputs!$A$2:$BC$162, MATCH(F_Inputs_Formatted!$B143&amp;F_Inputs_Formatted!$H143, F_Inputs!$A$2:$A$162&amp;F_Inputs!$B$2:$B$162, 0), MATCH(F_Inputs_Formatted!AM$4, F_Inputs!$A$2:$BC$2, 0)),$O143),"-")</f>
        <v>-</v>
      </c>
    </row>
    <row r="144" spans="2:39" s="5" customFormat="1" ht="15">
      <c r="B144" s="19" t="s">
        <v>112</v>
      </c>
      <c r="C144" s="19" t="str">
        <f>_xlfn.XLOOKUP($B144,FD_Lists!$B$4:$B$25,FD_Lists!C$4:C$25)</f>
        <v>Northumbrian Water</v>
      </c>
      <c r="D144" s="19" t="str">
        <f>_xlfn.XLOOKUP($B144,FD_Lists!$B$4:$B$25,FD_Lists!D$4:D$25)</f>
        <v>England</v>
      </c>
      <c r="E144" s="19" t="str">
        <f>_xlfn.XLOOKUP($B144,FD_Lists!$B$4:$B$25,FD_Lists!E$4:E$25)</f>
        <v>Company</v>
      </c>
      <c r="F144" s="19" t="str">
        <f>_xlfn.XLOOKUP($B144,FD_Lists!$B$4:$B$25,FD_Lists!F$4:F$25)</f>
        <v>WaSC</v>
      </c>
      <c r="G144" s="56" t="s">
        <v>127</v>
      </c>
      <c r="H144" s="150" t="s">
        <v>180</v>
      </c>
      <c r="I144" s="55" t="str">
        <f t="shared" si="9"/>
        <v>NESC_OUT5_05_A_PR24_OFWAT</v>
      </c>
      <c r="J144" s="55" t="s">
        <v>137</v>
      </c>
      <c r="K144" s="55" t="s">
        <v>138</v>
      </c>
      <c r="L144" s="55" t="s">
        <v>139</v>
      </c>
      <c r="M144" s="153" t="s">
        <v>181</v>
      </c>
      <c r="N144" s="18" t="s">
        <v>153</v>
      </c>
      <c r="O144" s="55">
        <v>0</v>
      </c>
      <c r="P144" s="57" t="str" cm="1">
        <f t="array" ref="P144">IFERROR(ROUND(INDEX(F_Inputs!$A$2:$BC$162, MATCH(F_Inputs_Formatted!$B144&amp;F_Inputs_Formatted!$H144, F_Inputs!$A$2:$A$162&amp;F_Inputs!$B$2:$B$162, 0), MATCH(F_Inputs_Formatted!P$4, F_Inputs!$A$2:$BC$2, 0)),$O144),"-")</f>
        <v>-</v>
      </c>
      <c r="Q144" s="57" t="str" cm="1">
        <f t="array" ref="Q144">IFERROR(ROUND(INDEX(F_Inputs!$A$2:$BC$162, MATCH(F_Inputs_Formatted!$B144&amp;F_Inputs_Formatted!$H144, F_Inputs!$A$2:$A$162&amp;F_Inputs!$B$2:$B$162, 0), MATCH(F_Inputs_Formatted!Q$4, F_Inputs!$A$2:$BC$2, 0)),$O144),"-")</f>
        <v>-</v>
      </c>
      <c r="R144" s="57" t="str" cm="1">
        <f t="array" ref="R144">IFERROR(ROUND(INDEX(F_Inputs!$A$2:$BC$162, MATCH(F_Inputs_Formatted!$B144&amp;F_Inputs_Formatted!$H144, F_Inputs!$A$2:$A$162&amp;F_Inputs!$B$2:$B$162, 0), MATCH(F_Inputs_Formatted!R$4, F_Inputs!$A$2:$BC$2, 0)),$O144),"-")</f>
        <v>-</v>
      </c>
      <c r="S144" s="57" t="str" cm="1">
        <f t="array" ref="S144">IFERROR(ROUND(INDEX(F_Inputs!$A$2:$BC$162, MATCH(F_Inputs_Formatted!$B144&amp;F_Inputs_Formatted!$H144, F_Inputs!$A$2:$A$162&amp;F_Inputs!$B$2:$B$162, 0), MATCH(F_Inputs_Formatted!S$4, F_Inputs!$A$2:$BC$2, 0)),$O144),"-")</f>
        <v>-</v>
      </c>
      <c r="T144" s="57" t="str" cm="1">
        <f t="array" ref="T144">IFERROR(ROUND(INDEX(F_Inputs!$A$2:$BC$162, MATCH(F_Inputs_Formatted!$B144&amp;F_Inputs_Formatted!$H144, F_Inputs!$A$2:$A$162&amp;F_Inputs!$B$2:$B$162, 0), MATCH(F_Inputs_Formatted!T$4, F_Inputs!$A$2:$BC$2, 0)),$O144),"-")</f>
        <v>-</v>
      </c>
      <c r="U144" s="57" t="str" cm="1">
        <f t="array" ref="U144">IFERROR(ROUND(INDEX(F_Inputs!$A$2:$BC$162, MATCH(F_Inputs_Formatted!$B144&amp;F_Inputs_Formatted!$H144, F_Inputs!$A$2:$A$162&amp;F_Inputs!$B$2:$B$162, 0), MATCH(F_Inputs_Formatted!U$4, F_Inputs!$A$2:$BC$2, 0)),$O144),"-")</f>
        <v>-</v>
      </c>
      <c r="V144" s="57" t="str" cm="1">
        <f t="array" ref="V144">IFERROR(ROUND(INDEX(F_Inputs!$A$2:$BC$162, MATCH(F_Inputs_Formatted!$B144&amp;F_Inputs_Formatted!$H144, F_Inputs!$A$2:$A$162&amp;F_Inputs!$B$2:$B$162, 0), MATCH(F_Inputs_Formatted!V$4, F_Inputs!$A$2:$BC$2, 0)),$O144),"-")</f>
        <v>-</v>
      </c>
      <c r="W144" s="57" t="str" cm="1">
        <f t="array" ref="W144">IFERROR(ROUND(INDEX(F_Inputs!$A$2:$BC$162, MATCH(F_Inputs_Formatted!$B144&amp;F_Inputs_Formatted!$H144, F_Inputs!$A$2:$A$162&amp;F_Inputs!$B$2:$B$162, 0), MATCH(F_Inputs_Formatted!W$4, F_Inputs!$A$2:$BC$2, 0)),$O144),"-")</f>
        <v>-</v>
      </c>
      <c r="X144" s="57" t="str" cm="1">
        <f t="array" ref="X144">IFERROR(ROUND(INDEX(F_Inputs!$A$2:$BC$162, MATCH(F_Inputs_Formatted!$B144&amp;F_Inputs_Formatted!$H144, F_Inputs!$A$2:$A$162&amp;F_Inputs!$B$2:$B$162, 0), MATCH(F_Inputs_Formatted!X$4, F_Inputs!$A$2:$BC$2, 0)),$O144),"-")</f>
        <v>-</v>
      </c>
      <c r="Y144" s="57" t="str" cm="1">
        <f t="array" ref="Y144">IFERROR(ROUND(INDEX(F_Inputs!$A$2:$BC$162, MATCH(F_Inputs_Formatted!$B144&amp;F_Inputs_Formatted!$H144, F_Inputs!$A$2:$A$162&amp;F_Inputs!$B$2:$B$162, 0), MATCH(F_Inputs_Formatted!Y$4, F_Inputs!$A$2:$BC$2, 0)),$O144),"-")</f>
        <v>-</v>
      </c>
      <c r="Z144" s="57" t="str" cm="1">
        <f t="array" ref="Z144">IFERROR(ROUND(INDEX(F_Inputs!$A$2:$BC$162, MATCH(F_Inputs_Formatted!$B144&amp;F_Inputs_Formatted!$H144, F_Inputs!$A$2:$A$162&amp;F_Inputs!$B$2:$B$162, 0), MATCH(F_Inputs_Formatted!Z$4, F_Inputs!$A$2:$BC$2, 0)),$O144),"-")</f>
        <v>-</v>
      </c>
      <c r="AA144" s="57" t="str" cm="1">
        <f t="array" ref="AA144">IFERROR(ROUND(INDEX(F_Inputs!$A$2:$BC$162, MATCH(F_Inputs_Formatted!$B144&amp;F_Inputs_Formatted!$H144, F_Inputs!$A$2:$A$162&amp;F_Inputs!$B$2:$B$162, 0), MATCH(F_Inputs_Formatted!AA$4, F_Inputs!$A$2:$BC$2, 0)),$O144),"-")</f>
        <v>-</v>
      </c>
      <c r="AB144" s="57" t="str" cm="1">
        <f t="array" ref="AB144">IFERROR(ROUND(INDEX(F_Inputs!$A$2:$BC$162, MATCH(F_Inputs_Formatted!$B144&amp;F_Inputs_Formatted!$H144, F_Inputs!$A$2:$A$162&amp;F_Inputs!$B$2:$B$162, 0), MATCH(F_Inputs_Formatted!AB$4, F_Inputs!$A$2:$BC$2, 0)),$O144),"-")</f>
        <v>-</v>
      </c>
      <c r="AC144" s="57" t="str" cm="1">
        <f t="array" ref="AC144">IFERROR(ROUND(INDEX(F_Inputs!$A$2:$BC$162, MATCH(F_Inputs_Formatted!$B144&amp;F_Inputs_Formatted!$H144, F_Inputs!$A$2:$A$162&amp;F_Inputs!$B$2:$B$162, 0), MATCH(F_Inputs_Formatted!AC$4, F_Inputs!$A$2:$BC$2, 0)),$O144),"-")</f>
        <v>-</v>
      </c>
      <c r="AD144" s="57" t="str" cm="1">
        <f t="array" ref="AD144">IFERROR(ROUND(INDEX(F_Inputs!$A$2:$BC$162, MATCH(F_Inputs_Formatted!$B144&amp;F_Inputs_Formatted!$H144, F_Inputs!$A$2:$A$162&amp;F_Inputs!$B$2:$B$162, 0), MATCH(F_Inputs_Formatted!AD$4, F_Inputs!$A$2:$BC$2, 0)),$O144),"-")</f>
        <v>-</v>
      </c>
      <c r="AE144" s="57" t="str" cm="1">
        <f t="array" ref="AE144">IFERROR(ROUND(INDEX(F_Inputs!$A$2:$BC$162, MATCH(F_Inputs_Formatted!$B144&amp;F_Inputs_Formatted!$H144, F_Inputs!$A$2:$A$162&amp;F_Inputs!$B$2:$B$162, 0), MATCH(F_Inputs_Formatted!AE$4, F_Inputs!$A$2:$BC$2, 0)),$O144),"-")</f>
        <v>-</v>
      </c>
      <c r="AF144" s="57" t="str" cm="1">
        <f t="array" ref="AF144">IFERROR(ROUND(INDEX(F_Inputs!$A$2:$BC$162, MATCH(F_Inputs_Formatted!$B144&amp;F_Inputs_Formatted!$H144, F_Inputs!$A$2:$A$162&amp;F_Inputs!$B$2:$B$162, 0), MATCH(F_Inputs_Formatted!AF$4, F_Inputs!$A$2:$BC$2, 0)),$O144),"-")</f>
        <v>-</v>
      </c>
      <c r="AG144" s="57" t="str" cm="1">
        <f t="array" ref="AG144">IFERROR(ROUND(INDEX(F_Inputs!$A$2:$BC$162, MATCH(F_Inputs_Formatted!$B144&amp;F_Inputs_Formatted!$H144, F_Inputs!$A$2:$A$162&amp;F_Inputs!$B$2:$B$162, 0), MATCH(F_Inputs_Formatted!AG$4, F_Inputs!$A$2:$BC$2, 0)),$O144),"-")</f>
        <v>-</v>
      </c>
      <c r="AH144" s="57" t="str" cm="1">
        <f t="array" ref="AH144">IFERROR(ROUND(INDEX(F_Inputs!$A$2:$BC$162, MATCH(F_Inputs_Formatted!$B144&amp;F_Inputs_Formatted!$H144, F_Inputs!$A$2:$A$162&amp;F_Inputs!$B$2:$B$162, 0), MATCH(F_Inputs_Formatted!AH$4, F_Inputs!$A$2:$BC$2, 0)),$O144),"-")</f>
        <v>-</v>
      </c>
      <c r="AI144" s="57" t="str" cm="1">
        <f t="array" ref="AI144">IFERROR(ROUND(INDEX(F_Inputs!$A$2:$BC$162, MATCH(F_Inputs_Formatted!$B144&amp;F_Inputs_Formatted!$H144, F_Inputs!$A$2:$A$162&amp;F_Inputs!$B$2:$B$162, 0), MATCH(F_Inputs_Formatted!AI$4, F_Inputs!$A$2:$BC$2, 0)),$O144),"-")</f>
        <v>-</v>
      </c>
      <c r="AJ144" s="57" t="str" cm="1">
        <f t="array" ref="AJ144">IFERROR(ROUND(INDEX(F_Inputs!$A$2:$BC$162, MATCH(F_Inputs_Formatted!$B144&amp;F_Inputs_Formatted!$H144, F_Inputs!$A$2:$A$162&amp;F_Inputs!$B$2:$B$162, 0), MATCH(F_Inputs_Formatted!AJ$4, F_Inputs!$A$2:$BC$2, 0)),$O144),"-")</f>
        <v>-</v>
      </c>
      <c r="AK144" s="57" t="str" cm="1">
        <f t="array" ref="AK144">IFERROR(ROUND(INDEX(F_Inputs!$A$2:$BC$162, MATCH(F_Inputs_Formatted!$B144&amp;F_Inputs_Formatted!$H144, F_Inputs!$A$2:$A$162&amp;F_Inputs!$B$2:$B$162, 0), MATCH(F_Inputs_Formatted!AK$4, F_Inputs!$A$2:$BC$2, 0)),$O144),"-")</f>
        <v>-</v>
      </c>
      <c r="AL144" s="57" t="str" cm="1">
        <f t="array" ref="AL144">IFERROR(ROUND(INDEX(F_Inputs!$A$2:$BC$162, MATCH(F_Inputs_Formatted!$B144&amp;F_Inputs_Formatted!$H144, F_Inputs!$A$2:$A$162&amp;F_Inputs!$B$2:$B$162, 0), MATCH(F_Inputs_Formatted!AL$4, F_Inputs!$A$2:$BC$2, 0)),$O144),"-")</f>
        <v>-</v>
      </c>
      <c r="AM144" s="57" t="str" cm="1">
        <f t="array" ref="AM144">IFERROR(ROUND(INDEX(F_Inputs!$A$2:$BC$162, MATCH(F_Inputs_Formatted!$B144&amp;F_Inputs_Formatted!$H144, F_Inputs!$A$2:$A$162&amp;F_Inputs!$B$2:$B$162, 0), MATCH(F_Inputs_Formatted!AM$4, F_Inputs!$A$2:$BC$2, 0)),$O144),"-")</f>
        <v>-</v>
      </c>
    </row>
    <row r="145" spans="2:39" s="5" customFormat="1" ht="15">
      <c r="B145" s="19" t="s">
        <v>113</v>
      </c>
      <c r="C145" s="19" t="str">
        <f>_xlfn.XLOOKUP($B145,FD_Lists!$B$4:$B$25,FD_Lists!C$4:C$25)</f>
        <v>Severn Trent Water</v>
      </c>
      <c r="D145" s="19" t="str">
        <f>_xlfn.XLOOKUP($B145,FD_Lists!$B$4:$B$25,FD_Lists!D$4:D$25)</f>
        <v>England</v>
      </c>
      <c r="E145" s="19" t="str">
        <f>_xlfn.XLOOKUP($B145,FD_Lists!$B$4:$B$25,FD_Lists!E$4:E$25)</f>
        <v>Company</v>
      </c>
      <c r="F145" s="19" t="str">
        <f>_xlfn.XLOOKUP($B145,FD_Lists!$B$4:$B$25,FD_Lists!F$4:F$25)</f>
        <v>WaSC</v>
      </c>
      <c r="G145" s="56" t="s">
        <v>127</v>
      </c>
      <c r="H145" s="150" t="s">
        <v>180</v>
      </c>
      <c r="I145" s="55" t="str">
        <f t="shared" si="9"/>
        <v>SVEC_OUT5_05_A_PR24_OFWAT</v>
      </c>
      <c r="J145" s="55" t="s">
        <v>137</v>
      </c>
      <c r="K145" s="55" t="s">
        <v>138</v>
      </c>
      <c r="L145" s="55" t="s">
        <v>139</v>
      </c>
      <c r="M145" s="153" t="s">
        <v>181</v>
      </c>
      <c r="N145" s="18" t="s">
        <v>153</v>
      </c>
      <c r="O145" s="55">
        <v>0</v>
      </c>
      <c r="P145" s="57" t="str" cm="1">
        <f t="array" ref="P145">IFERROR(ROUND(INDEX(F_Inputs!$A$2:$BC$162, MATCH(F_Inputs_Formatted!$B145&amp;F_Inputs_Formatted!$H145, F_Inputs!$A$2:$A$162&amp;F_Inputs!$B$2:$B$162, 0), MATCH(F_Inputs_Formatted!P$4, F_Inputs!$A$2:$BC$2, 0)),$O145),"-")</f>
        <v>-</v>
      </c>
      <c r="Q145" s="57" t="str" cm="1">
        <f t="array" ref="Q145">IFERROR(ROUND(INDEX(F_Inputs!$A$2:$BC$162, MATCH(F_Inputs_Formatted!$B145&amp;F_Inputs_Formatted!$H145, F_Inputs!$A$2:$A$162&amp;F_Inputs!$B$2:$B$162, 0), MATCH(F_Inputs_Formatted!Q$4, F_Inputs!$A$2:$BC$2, 0)),$O145),"-")</f>
        <v>-</v>
      </c>
      <c r="R145" s="57" t="str" cm="1">
        <f t="array" ref="R145">IFERROR(ROUND(INDEX(F_Inputs!$A$2:$BC$162, MATCH(F_Inputs_Formatted!$B145&amp;F_Inputs_Formatted!$H145, F_Inputs!$A$2:$A$162&amp;F_Inputs!$B$2:$B$162, 0), MATCH(F_Inputs_Formatted!R$4, F_Inputs!$A$2:$BC$2, 0)),$O145),"-")</f>
        <v>-</v>
      </c>
      <c r="S145" s="57" t="str" cm="1">
        <f t="array" ref="S145">IFERROR(ROUND(INDEX(F_Inputs!$A$2:$BC$162, MATCH(F_Inputs_Formatted!$B145&amp;F_Inputs_Formatted!$H145, F_Inputs!$A$2:$A$162&amp;F_Inputs!$B$2:$B$162, 0), MATCH(F_Inputs_Formatted!S$4, F_Inputs!$A$2:$BC$2, 0)),$O145),"-")</f>
        <v>-</v>
      </c>
      <c r="T145" s="57" t="str" cm="1">
        <f t="array" ref="T145">IFERROR(ROUND(INDEX(F_Inputs!$A$2:$BC$162, MATCH(F_Inputs_Formatted!$B145&amp;F_Inputs_Formatted!$H145, F_Inputs!$A$2:$A$162&amp;F_Inputs!$B$2:$B$162, 0), MATCH(F_Inputs_Formatted!T$4, F_Inputs!$A$2:$BC$2, 0)),$O145),"-")</f>
        <v>-</v>
      </c>
      <c r="U145" s="57" t="str" cm="1">
        <f t="array" ref="U145">IFERROR(ROUND(INDEX(F_Inputs!$A$2:$BC$162, MATCH(F_Inputs_Formatted!$B145&amp;F_Inputs_Formatted!$H145, F_Inputs!$A$2:$A$162&amp;F_Inputs!$B$2:$B$162, 0), MATCH(F_Inputs_Formatted!U$4, F_Inputs!$A$2:$BC$2, 0)),$O145),"-")</f>
        <v>-</v>
      </c>
      <c r="V145" s="57" t="str" cm="1">
        <f t="array" ref="V145">IFERROR(ROUND(INDEX(F_Inputs!$A$2:$BC$162, MATCH(F_Inputs_Formatted!$B145&amp;F_Inputs_Formatted!$H145, F_Inputs!$A$2:$A$162&amp;F_Inputs!$B$2:$B$162, 0), MATCH(F_Inputs_Formatted!V$4, F_Inputs!$A$2:$BC$2, 0)),$O145),"-")</f>
        <v>-</v>
      </c>
      <c r="W145" s="57" t="str" cm="1">
        <f t="array" ref="W145">IFERROR(ROUND(INDEX(F_Inputs!$A$2:$BC$162, MATCH(F_Inputs_Formatted!$B145&amp;F_Inputs_Formatted!$H145, F_Inputs!$A$2:$A$162&amp;F_Inputs!$B$2:$B$162, 0), MATCH(F_Inputs_Formatted!W$4, F_Inputs!$A$2:$BC$2, 0)),$O145),"-")</f>
        <v>-</v>
      </c>
      <c r="X145" s="57" t="str" cm="1">
        <f t="array" ref="X145">IFERROR(ROUND(INDEX(F_Inputs!$A$2:$BC$162, MATCH(F_Inputs_Formatted!$B145&amp;F_Inputs_Formatted!$H145, F_Inputs!$A$2:$A$162&amp;F_Inputs!$B$2:$B$162, 0), MATCH(F_Inputs_Formatted!X$4, F_Inputs!$A$2:$BC$2, 0)),$O145),"-")</f>
        <v>-</v>
      </c>
      <c r="Y145" s="57" t="str" cm="1">
        <f t="array" ref="Y145">IFERROR(ROUND(INDEX(F_Inputs!$A$2:$BC$162, MATCH(F_Inputs_Formatted!$B145&amp;F_Inputs_Formatted!$H145, F_Inputs!$A$2:$A$162&amp;F_Inputs!$B$2:$B$162, 0), MATCH(F_Inputs_Formatted!Y$4, F_Inputs!$A$2:$BC$2, 0)),$O145),"-")</f>
        <v>-</v>
      </c>
      <c r="Z145" s="57" t="str" cm="1">
        <f t="array" ref="Z145">IFERROR(ROUND(INDEX(F_Inputs!$A$2:$BC$162, MATCH(F_Inputs_Formatted!$B145&amp;F_Inputs_Formatted!$H145, F_Inputs!$A$2:$A$162&amp;F_Inputs!$B$2:$B$162, 0), MATCH(F_Inputs_Formatted!Z$4, F_Inputs!$A$2:$BC$2, 0)),$O145),"-")</f>
        <v>-</v>
      </c>
      <c r="AA145" s="57" t="str" cm="1">
        <f t="array" ref="AA145">IFERROR(ROUND(INDEX(F_Inputs!$A$2:$BC$162, MATCH(F_Inputs_Formatted!$B145&amp;F_Inputs_Formatted!$H145, F_Inputs!$A$2:$A$162&amp;F_Inputs!$B$2:$B$162, 0), MATCH(F_Inputs_Formatted!AA$4, F_Inputs!$A$2:$BC$2, 0)),$O145),"-")</f>
        <v>-</v>
      </c>
      <c r="AB145" s="57" t="str" cm="1">
        <f t="array" ref="AB145">IFERROR(ROUND(INDEX(F_Inputs!$A$2:$BC$162, MATCH(F_Inputs_Formatted!$B145&amp;F_Inputs_Formatted!$H145, F_Inputs!$A$2:$A$162&amp;F_Inputs!$B$2:$B$162, 0), MATCH(F_Inputs_Formatted!AB$4, F_Inputs!$A$2:$BC$2, 0)),$O145),"-")</f>
        <v>-</v>
      </c>
      <c r="AC145" s="57" t="str" cm="1">
        <f t="array" ref="AC145">IFERROR(ROUND(INDEX(F_Inputs!$A$2:$BC$162, MATCH(F_Inputs_Formatted!$B145&amp;F_Inputs_Formatted!$H145, F_Inputs!$A$2:$A$162&amp;F_Inputs!$B$2:$B$162, 0), MATCH(F_Inputs_Formatted!AC$4, F_Inputs!$A$2:$BC$2, 0)),$O145),"-")</f>
        <v>-</v>
      </c>
      <c r="AD145" s="57" t="str" cm="1">
        <f t="array" ref="AD145">IFERROR(ROUND(INDEX(F_Inputs!$A$2:$BC$162, MATCH(F_Inputs_Formatted!$B145&amp;F_Inputs_Formatted!$H145, F_Inputs!$A$2:$A$162&amp;F_Inputs!$B$2:$B$162, 0), MATCH(F_Inputs_Formatted!AD$4, F_Inputs!$A$2:$BC$2, 0)),$O145),"-")</f>
        <v>-</v>
      </c>
      <c r="AE145" s="57" t="str" cm="1">
        <f t="array" ref="AE145">IFERROR(ROUND(INDEX(F_Inputs!$A$2:$BC$162, MATCH(F_Inputs_Formatted!$B145&amp;F_Inputs_Formatted!$H145, F_Inputs!$A$2:$A$162&amp;F_Inputs!$B$2:$B$162, 0), MATCH(F_Inputs_Formatted!AE$4, F_Inputs!$A$2:$BC$2, 0)),$O145),"-")</f>
        <v>-</v>
      </c>
      <c r="AF145" s="57" t="str" cm="1">
        <f t="array" ref="AF145">IFERROR(ROUND(INDEX(F_Inputs!$A$2:$BC$162, MATCH(F_Inputs_Formatted!$B145&amp;F_Inputs_Formatted!$H145, F_Inputs!$A$2:$A$162&amp;F_Inputs!$B$2:$B$162, 0), MATCH(F_Inputs_Formatted!AF$4, F_Inputs!$A$2:$BC$2, 0)),$O145),"-")</f>
        <v>-</v>
      </c>
      <c r="AG145" s="57" t="str" cm="1">
        <f t="array" ref="AG145">IFERROR(ROUND(INDEX(F_Inputs!$A$2:$BC$162, MATCH(F_Inputs_Formatted!$B145&amp;F_Inputs_Formatted!$H145, F_Inputs!$A$2:$A$162&amp;F_Inputs!$B$2:$B$162, 0), MATCH(F_Inputs_Formatted!AG$4, F_Inputs!$A$2:$BC$2, 0)),$O145),"-")</f>
        <v>-</v>
      </c>
      <c r="AH145" s="57" t="str" cm="1">
        <f t="array" ref="AH145">IFERROR(ROUND(INDEX(F_Inputs!$A$2:$BC$162, MATCH(F_Inputs_Formatted!$B145&amp;F_Inputs_Formatted!$H145, F_Inputs!$A$2:$A$162&amp;F_Inputs!$B$2:$B$162, 0), MATCH(F_Inputs_Formatted!AH$4, F_Inputs!$A$2:$BC$2, 0)),$O145),"-")</f>
        <v>-</v>
      </c>
      <c r="AI145" s="57" t="str" cm="1">
        <f t="array" ref="AI145">IFERROR(ROUND(INDEX(F_Inputs!$A$2:$BC$162, MATCH(F_Inputs_Formatted!$B145&amp;F_Inputs_Formatted!$H145, F_Inputs!$A$2:$A$162&amp;F_Inputs!$B$2:$B$162, 0), MATCH(F_Inputs_Formatted!AI$4, F_Inputs!$A$2:$BC$2, 0)),$O145),"-")</f>
        <v>-</v>
      </c>
      <c r="AJ145" s="57" t="str" cm="1">
        <f t="array" ref="AJ145">IFERROR(ROUND(INDEX(F_Inputs!$A$2:$BC$162, MATCH(F_Inputs_Formatted!$B145&amp;F_Inputs_Formatted!$H145, F_Inputs!$A$2:$A$162&amp;F_Inputs!$B$2:$B$162, 0), MATCH(F_Inputs_Formatted!AJ$4, F_Inputs!$A$2:$BC$2, 0)),$O145),"-")</f>
        <v>-</v>
      </c>
      <c r="AK145" s="57" t="str" cm="1">
        <f t="array" ref="AK145">IFERROR(ROUND(INDEX(F_Inputs!$A$2:$BC$162, MATCH(F_Inputs_Formatted!$B145&amp;F_Inputs_Formatted!$H145, F_Inputs!$A$2:$A$162&amp;F_Inputs!$B$2:$B$162, 0), MATCH(F_Inputs_Formatted!AK$4, F_Inputs!$A$2:$BC$2, 0)),$O145),"-")</f>
        <v>-</v>
      </c>
      <c r="AL145" s="57" t="str" cm="1">
        <f t="array" ref="AL145">IFERROR(ROUND(INDEX(F_Inputs!$A$2:$BC$162, MATCH(F_Inputs_Formatted!$B145&amp;F_Inputs_Formatted!$H145, F_Inputs!$A$2:$A$162&amp;F_Inputs!$B$2:$B$162, 0), MATCH(F_Inputs_Formatted!AL$4, F_Inputs!$A$2:$BC$2, 0)),$O145),"-")</f>
        <v>-</v>
      </c>
      <c r="AM145" s="57" t="str" cm="1">
        <f t="array" ref="AM145">IFERROR(ROUND(INDEX(F_Inputs!$A$2:$BC$162, MATCH(F_Inputs_Formatted!$B145&amp;F_Inputs_Formatted!$H145, F_Inputs!$A$2:$A$162&amp;F_Inputs!$B$2:$B$162, 0), MATCH(F_Inputs_Formatted!AM$4, F_Inputs!$A$2:$BC$2, 0)),$O145),"-")</f>
        <v>-</v>
      </c>
    </row>
    <row r="146" spans="2:39" s="5" customFormat="1" ht="15">
      <c r="B146" s="19" t="s">
        <v>116</v>
      </c>
      <c r="C146" s="19" t="str">
        <f>_xlfn.XLOOKUP($B146,FD_Lists!$B$4:$B$25,FD_Lists!C$4:C$25)</f>
        <v>Southern Water</v>
      </c>
      <c r="D146" s="19" t="str">
        <f>_xlfn.XLOOKUP($B146,FD_Lists!$B$4:$B$25,FD_Lists!D$4:D$25)</f>
        <v>England</v>
      </c>
      <c r="E146" s="19" t="str">
        <f>_xlfn.XLOOKUP($B146,FD_Lists!$B$4:$B$25,FD_Lists!E$4:E$25)</f>
        <v>Company</v>
      </c>
      <c r="F146" s="19" t="str">
        <f>_xlfn.XLOOKUP($B146,FD_Lists!$B$4:$B$25,FD_Lists!F$4:F$25)</f>
        <v>WaSC</v>
      </c>
      <c r="G146" s="56" t="s">
        <v>127</v>
      </c>
      <c r="H146" s="150" t="s">
        <v>180</v>
      </c>
      <c r="I146" s="55" t="str">
        <f t="shared" si="9"/>
        <v>SRNC_OUT5_05_A_PR24_OFWAT</v>
      </c>
      <c r="J146" s="55" t="s">
        <v>137</v>
      </c>
      <c r="K146" s="55" t="s">
        <v>138</v>
      </c>
      <c r="L146" s="55" t="s">
        <v>139</v>
      </c>
      <c r="M146" s="153" t="s">
        <v>181</v>
      </c>
      <c r="N146" s="18" t="s">
        <v>153</v>
      </c>
      <c r="O146" s="55">
        <v>0</v>
      </c>
      <c r="P146" s="57" t="str" cm="1">
        <f t="array" ref="P146">IFERROR(ROUND(INDEX(F_Inputs!$A$2:$BC$162, MATCH(F_Inputs_Formatted!$B146&amp;F_Inputs_Formatted!$H146, F_Inputs!$A$2:$A$162&amp;F_Inputs!$B$2:$B$162, 0), MATCH(F_Inputs_Formatted!P$4, F_Inputs!$A$2:$BC$2, 0)),$O146),"-")</f>
        <v>-</v>
      </c>
      <c r="Q146" s="57" t="str" cm="1">
        <f t="array" ref="Q146">IFERROR(ROUND(INDEX(F_Inputs!$A$2:$BC$162, MATCH(F_Inputs_Formatted!$B146&amp;F_Inputs_Formatted!$H146, F_Inputs!$A$2:$A$162&amp;F_Inputs!$B$2:$B$162, 0), MATCH(F_Inputs_Formatted!Q$4, F_Inputs!$A$2:$BC$2, 0)),$O146),"-")</f>
        <v>-</v>
      </c>
      <c r="R146" s="57" t="str" cm="1">
        <f t="array" ref="R146">IFERROR(ROUND(INDEX(F_Inputs!$A$2:$BC$162, MATCH(F_Inputs_Formatted!$B146&amp;F_Inputs_Formatted!$H146, F_Inputs!$A$2:$A$162&amp;F_Inputs!$B$2:$B$162, 0), MATCH(F_Inputs_Formatted!R$4, F_Inputs!$A$2:$BC$2, 0)),$O146),"-")</f>
        <v>-</v>
      </c>
      <c r="S146" s="57" t="str" cm="1">
        <f t="array" ref="S146">IFERROR(ROUND(INDEX(F_Inputs!$A$2:$BC$162, MATCH(F_Inputs_Formatted!$B146&amp;F_Inputs_Formatted!$H146, F_Inputs!$A$2:$A$162&amp;F_Inputs!$B$2:$B$162, 0), MATCH(F_Inputs_Formatted!S$4, F_Inputs!$A$2:$BC$2, 0)),$O146),"-")</f>
        <v>-</v>
      </c>
      <c r="T146" s="57" t="str" cm="1">
        <f t="array" ref="T146">IFERROR(ROUND(INDEX(F_Inputs!$A$2:$BC$162, MATCH(F_Inputs_Formatted!$B146&amp;F_Inputs_Formatted!$H146, F_Inputs!$A$2:$A$162&amp;F_Inputs!$B$2:$B$162, 0), MATCH(F_Inputs_Formatted!T$4, F_Inputs!$A$2:$BC$2, 0)),$O146),"-")</f>
        <v>-</v>
      </c>
      <c r="U146" s="57" t="str" cm="1">
        <f t="array" ref="U146">IFERROR(ROUND(INDEX(F_Inputs!$A$2:$BC$162, MATCH(F_Inputs_Formatted!$B146&amp;F_Inputs_Formatted!$H146, F_Inputs!$A$2:$A$162&amp;F_Inputs!$B$2:$B$162, 0), MATCH(F_Inputs_Formatted!U$4, F_Inputs!$A$2:$BC$2, 0)),$O146),"-")</f>
        <v>-</v>
      </c>
      <c r="V146" s="57" t="str" cm="1">
        <f t="array" ref="V146">IFERROR(ROUND(INDEX(F_Inputs!$A$2:$BC$162, MATCH(F_Inputs_Formatted!$B146&amp;F_Inputs_Formatted!$H146, F_Inputs!$A$2:$A$162&amp;F_Inputs!$B$2:$B$162, 0), MATCH(F_Inputs_Formatted!V$4, F_Inputs!$A$2:$BC$2, 0)),$O146),"-")</f>
        <v>-</v>
      </c>
      <c r="W146" s="57" t="str" cm="1">
        <f t="array" ref="W146">IFERROR(ROUND(INDEX(F_Inputs!$A$2:$BC$162, MATCH(F_Inputs_Formatted!$B146&amp;F_Inputs_Formatted!$H146, F_Inputs!$A$2:$A$162&amp;F_Inputs!$B$2:$B$162, 0), MATCH(F_Inputs_Formatted!W$4, F_Inputs!$A$2:$BC$2, 0)),$O146),"-")</f>
        <v>-</v>
      </c>
      <c r="X146" s="57" t="str" cm="1">
        <f t="array" ref="X146">IFERROR(ROUND(INDEX(F_Inputs!$A$2:$BC$162, MATCH(F_Inputs_Formatted!$B146&amp;F_Inputs_Formatted!$H146, F_Inputs!$A$2:$A$162&amp;F_Inputs!$B$2:$B$162, 0), MATCH(F_Inputs_Formatted!X$4, F_Inputs!$A$2:$BC$2, 0)),$O146),"-")</f>
        <v>-</v>
      </c>
      <c r="Y146" s="57" t="str" cm="1">
        <f t="array" ref="Y146">IFERROR(ROUND(INDEX(F_Inputs!$A$2:$BC$162, MATCH(F_Inputs_Formatted!$B146&amp;F_Inputs_Formatted!$H146, F_Inputs!$A$2:$A$162&amp;F_Inputs!$B$2:$B$162, 0), MATCH(F_Inputs_Formatted!Y$4, F_Inputs!$A$2:$BC$2, 0)),$O146),"-")</f>
        <v>-</v>
      </c>
      <c r="Z146" s="57" t="str" cm="1">
        <f t="array" ref="Z146">IFERROR(ROUND(INDEX(F_Inputs!$A$2:$BC$162, MATCH(F_Inputs_Formatted!$B146&amp;F_Inputs_Formatted!$H146, F_Inputs!$A$2:$A$162&amp;F_Inputs!$B$2:$B$162, 0), MATCH(F_Inputs_Formatted!Z$4, F_Inputs!$A$2:$BC$2, 0)),$O146),"-")</f>
        <v>-</v>
      </c>
      <c r="AA146" s="57" t="str" cm="1">
        <f t="array" ref="AA146">IFERROR(ROUND(INDEX(F_Inputs!$A$2:$BC$162, MATCH(F_Inputs_Formatted!$B146&amp;F_Inputs_Formatted!$H146, F_Inputs!$A$2:$A$162&amp;F_Inputs!$B$2:$B$162, 0), MATCH(F_Inputs_Formatted!AA$4, F_Inputs!$A$2:$BC$2, 0)),$O146),"-")</f>
        <v>-</v>
      </c>
      <c r="AB146" s="57" t="str" cm="1">
        <f t="array" ref="AB146">IFERROR(ROUND(INDEX(F_Inputs!$A$2:$BC$162, MATCH(F_Inputs_Formatted!$B146&amp;F_Inputs_Formatted!$H146, F_Inputs!$A$2:$A$162&amp;F_Inputs!$B$2:$B$162, 0), MATCH(F_Inputs_Formatted!AB$4, F_Inputs!$A$2:$BC$2, 0)),$O146),"-")</f>
        <v>-</v>
      </c>
      <c r="AC146" s="57" t="str" cm="1">
        <f t="array" ref="AC146">IFERROR(ROUND(INDEX(F_Inputs!$A$2:$BC$162, MATCH(F_Inputs_Formatted!$B146&amp;F_Inputs_Formatted!$H146, F_Inputs!$A$2:$A$162&amp;F_Inputs!$B$2:$B$162, 0), MATCH(F_Inputs_Formatted!AC$4, F_Inputs!$A$2:$BC$2, 0)),$O146),"-")</f>
        <v>-</v>
      </c>
      <c r="AD146" s="57" t="str" cm="1">
        <f t="array" ref="AD146">IFERROR(ROUND(INDEX(F_Inputs!$A$2:$BC$162, MATCH(F_Inputs_Formatted!$B146&amp;F_Inputs_Formatted!$H146, F_Inputs!$A$2:$A$162&amp;F_Inputs!$B$2:$B$162, 0), MATCH(F_Inputs_Formatted!AD$4, F_Inputs!$A$2:$BC$2, 0)),$O146),"-")</f>
        <v>-</v>
      </c>
      <c r="AE146" s="57" t="str" cm="1">
        <f t="array" ref="AE146">IFERROR(ROUND(INDEX(F_Inputs!$A$2:$BC$162, MATCH(F_Inputs_Formatted!$B146&amp;F_Inputs_Formatted!$H146, F_Inputs!$A$2:$A$162&amp;F_Inputs!$B$2:$B$162, 0), MATCH(F_Inputs_Formatted!AE$4, F_Inputs!$A$2:$BC$2, 0)),$O146),"-")</f>
        <v>-</v>
      </c>
      <c r="AF146" s="57" t="str" cm="1">
        <f t="array" ref="AF146">IFERROR(ROUND(INDEX(F_Inputs!$A$2:$BC$162, MATCH(F_Inputs_Formatted!$B146&amp;F_Inputs_Formatted!$H146, F_Inputs!$A$2:$A$162&amp;F_Inputs!$B$2:$B$162, 0), MATCH(F_Inputs_Formatted!AF$4, F_Inputs!$A$2:$BC$2, 0)),$O146),"-")</f>
        <v>-</v>
      </c>
      <c r="AG146" s="57" t="str" cm="1">
        <f t="array" ref="AG146">IFERROR(ROUND(INDEX(F_Inputs!$A$2:$BC$162, MATCH(F_Inputs_Formatted!$B146&amp;F_Inputs_Formatted!$H146, F_Inputs!$A$2:$A$162&amp;F_Inputs!$B$2:$B$162, 0), MATCH(F_Inputs_Formatted!AG$4, F_Inputs!$A$2:$BC$2, 0)),$O146),"-")</f>
        <v>-</v>
      </c>
      <c r="AH146" s="57" t="str" cm="1">
        <f t="array" ref="AH146">IFERROR(ROUND(INDEX(F_Inputs!$A$2:$BC$162, MATCH(F_Inputs_Formatted!$B146&amp;F_Inputs_Formatted!$H146, F_Inputs!$A$2:$A$162&amp;F_Inputs!$B$2:$B$162, 0), MATCH(F_Inputs_Formatted!AH$4, F_Inputs!$A$2:$BC$2, 0)),$O146),"-")</f>
        <v>-</v>
      </c>
      <c r="AI146" s="57" t="str" cm="1">
        <f t="array" ref="AI146">IFERROR(ROUND(INDEX(F_Inputs!$A$2:$BC$162, MATCH(F_Inputs_Formatted!$B146&amp;F_Inputs_Formatted!$H146, F_Inputs!$A$2:$A$162&amp;F_Inputs!$B$2:$B$162, 0), MATCH(F_Inputs_Formatted!AI$4, F_Inputs!$A$2:$BC$2, 0)),$O146),"-")</f>
        <v>-</v>
      </c>
      <c r="AJ146" s="57" t="str" cm="1">
        <f t="array" ref="AJ146">IFERROR(ROUND(INDEX(F_Inputs!$A$2:$BC$162, MATCH(F_Inputs_Formatted!$B146&amp;F_Inputs_Formatted!$H146, F_Inputs!$A$2:$A$162&amp;F_Inputs!$B$2:$B$162, 0), MATCH(F_Inputs_Formatted!AJ$4, F_Inputs!$A$2:$BC$2, 0)),$O146),"-")</f>
        <v>-</v>
      </c>
      <c r="AK146" s="57" t="str" cm="1">
        <f t="array" ref="AK146">IFERROR(ROUND(INDEX(F_Inputs!$A$2:$BC$162, MATCH(F_Inputs_Formatted!$B146&amp;F_Inputs_Formatted!$H146, F_Inputs!$A$2:$A$162&amp;F_Inputs!$B$2:$B$162, 0), MATCH(F_Inputs_Formatted!AK$4, F_Inputs!$A$2:$BC$2, 0)),$O146),"-")</f>
        <v>-</v>
      </c>
      <c r="AL146" s="57" t="str" cm="1">
        <f t="array" ref="AL146">IFERROR(ROUND(INDEX(F_Inputs!$A$2:$BC$162, MATCH(F_Inputs_Formatted!$B146&amp;F_Inputs_Formatted!$H146, F_Inputs!$A$2:$A$162&amp;F_Inputs!$B$2:$B$162, 0), MATCH(F_Inputs_Formatted!AL$4, F_Inputs!$A$2:$BC$2, 0)),$O146),"-")</f>
        <v>-</v>
      </c>
      <c r="AM146" s="57" t="str" cm="1">
        <f t="array" ref="AM146">IFERROR(ROUND(INDEX(F_Inputs!$A$2:$BC$162, MATCH(F_Inputs_Formatted!$B146&amp;F_Inputs_Formatted!$H146, F_Inputs!$A$2:$A$162&amp;F_Inputs!$B$2:$B$162, 0), MATCH(F_Inputs_Formatted!AM$4, F_Inputs!$A$2:$BC$2, 0)),$O146),"-")</f>
        <v>-</v>
      </c>
    </row>
    <row r="147" spans="2:39" s="5" customFormat="1" ht="15">
      <c r="B147" s="19" t="s">
        <v>117</v>
      </c>
      <c r="C147" s="19" t="str">
        <f>_xlfn.XLOOKUP($B147,FD_Lists!$B$4:$B$25,FD_Lists!C$4:C$25)</f>
        <v>Thames Water</v>
      </c>
      <c r="D147" s="19" t="str">
        <f>_xlfn.XLOOKUP($B147,FD_Lists!$B$4:$B$25,FD_Lists!D$4:D$25)</f>
        <v>England</v>
      </c>
      <c r="E147" s="19" t="str">
        <f>_xlfn.XLOOKUP($B147,FD_Lists!$B$4:$B$25,FD_Lists!E$4:E$25)</f>
        <v>Company</v>
      </c>
      <c r="F147" s="19" t="str">
        <f>_xlfn.XLOOKUP($B147,FD_Lists!$B$4:$B$25,FD_Lists!F$4:F$25)</f>
        <v>WaSC</v>
      </c>
      <c r="G147" s="56" t="s">
        <v>127</v>
      </c>
      <c r="H147" s="150" t="s">
        <v>180</v>
      </c>
      <c r="I147" s="55" t="str">
        <f t="shared" si="9"/>
        <v>TMSC_OUT5_05_A_PR24_OFWAT</v>
      </c>
      <c r="J147" s="55" t="s">
        <v>137</v>
      </c>
      <c r="K147" s="55" t="s">
        <v>138</v>
      </c>
      <c r="L147" s="55" t="s">
        <v>139</v>
      </c>
      <c r="M147" s="153" t="s">
        <v>181</v>
      </c>
      <c r="N147" s="18" t="s">
        <v>153</v>
      </c>
      <c r="O147" s="55">
        <v>0</v>
      </c>
      <c r="P147" s="57" t="str" cm="1">
        <f t="array" ref="P147">IFERROR(ROUND(INDEX(F_Inputs!$A$2:$BC$162, MATCH(F_Inputs_Formatted!$B147&amp;F_Inputs_Formatted!$H147, F_Inputs!$A$2:$A$162&amp;F_Inputs!$B$2:$B$162, 0), MATCH(F_Inputs_Formatted!P$4, F_Inputs!$A$2:$BC$2, 0)),$O147),"-")</f>
        <v>-</v>
      </c>
      <c r="Q147" s="57" t="str" cm="1">
        <f t="array" ref="Q147">IFERROR(ROUND(INDEX(F_Inputs!$A$2:$BC$162, MATCH(F_Inputs_Formatted!$B147&amp;F_Inputs_Formatted!$H147, F_Inputs!$A$2:$A$162&amp;F_Inputs!$B$2:$B$162, 0), MATCH(F_Inputs_Formatted!Q$4, F_Inputs!$A$2:$BC$2, 0)),$O147),"-")</f>
        <v>-</v>
      </c>
      <c r="R147" s="57" t="str" cm="1">
        <f t="array" ref="R147">IFERROR(ROUND(INDEX(F_Inputs!$A$2:$BC$162, MATCH(F_Inputs_Formatted!$B147&amp;F_Inputs_Formatted!$H147, F_Inputs!$A$2:$A$162&amp;F_Inputs!$B$2:$B$162, 0), MATCH(F_Inputs_Formatted!R$4, F_Inputs!$A$2:$BC$2, 0)),$O147),"-")</f>
        <v>-</v>
      </c>
      <c r="S147" s="57" t="str" cm="1">
        <f t="array" ref="S147">IFERROR(ROUND(INDEX(F_Inputs!$A$2:$BC$162, MATCH(F_Inputs_Formatted!$B147&amp;F_Inputs_Formatted!$H147, F_Inputs!$A$2:$A$162&amp;F_Inputs!$B$2:$B$162, 0), MATCH(F_Inputs_Formatted!S$4, F_Inputs!$A$2:$BC$2, 0)),$O147),"-")</f>
        <v>-</v>
      </c>
      <c r="T147" s="57" t="str" cm="1">
        <f t="array" ref="T147">IFERROR(ROUND(INDEX(F_Inputs!$A$2:$BC$162, MATCH(F_Inputs_Formatted!$B147&amp;F_Inputs_Formatted!$H147, F_Inputs!$A$2:$A$162&amp;F_Inputs!$B$2:$B$162, 0), MATCH(F_Inputs_Formatted!T$4, F_Inputs!$A$2:$BC$2, 0)),$O147),"-")</f>
        <v>-</v>
      </c>
      <c r="U147" s="57" t="str" cm="1">
        <f t="array" ref="U147">IFERROR(ROUND(INDEX(F_Inputs!$A$2:$BC$162, MATCH(F_Inputs_Formatted!$B147&amp;F_Inputs_Formatted!$H147, F_Inputs!$A$2:$A$162&amp;F_Inputs!$B$2:$B$162, 0), MATCH(F_Inputs_Formatted!U$4, F_Inputs!$A$2:$BC$2, 0)),$O147),"-")</f>
        <v>-</v>
      </c>
      <c r="V147" s="57" t="str" cm="1">
        <f t="array" ref="V147">IFERROR(ROUND(INDEX(F_Inputs!$A$2:$BC$162, MATCH(F_Inputs_Formatted!$B147&amp;F_Inputs_Formatted!$H147, F_Inputs!$A$2:$A$162&amp;F_Inputs!$B$2:$B$162, 0), MATCH(F_Inputs_Formatted!V$4, F_Inputs!$A$2:$BC$2, 0)),$O147),"-")</f>
        <v>-</v>
      </c>
      <c r="W147" s="57" t="str" cm="1">
        <f t="array" ref="W147">IFERROR(ROUND(INDEX(F_Inputs!$A$2:$BC$162, MATCH(F_Inputs_Formatted!$B147&amp;F_Inputs_Formatted!$H147, F_Inputs!$A$2:$A$162&amp;F_Inputs!$B$2:$B$162, 0), MATCH(F_Inputs_Formatted!W$4, F_Inputs!$A$2:$BC$2, 0)),$O147),"-")</f>
        <v>-</v>
      </c>
      <c r="X147" s="57" t="str" cm="1">
        <f t="array" ref="X147">IFERROR(ROUND(INDEX(F_Inputs!$A$2:$BC$162, MATCH(F_Inputs_Formatted!$B147&amp;F_Inputs_Formatted!$H147, F_Inputs!$A$2:$A$162&amp;F_Inputs!$B$2:$B$162, 0), MATCH(F_Inputs_Formatted!X$4, F_Inputs!$A$2:$BC$2, 0)),$O147),"-")</f>
        <v>-</v>
      </c>
      <c r="Y147" s="57" t="str" cm="1">
        <f t="array" ref="Y147">IFERROR(ROUND(INDEX(F_Inputs!$A$2:$BC$162, MATCH(F_Inputs_Formatted!$B147&amp;F_Inputs_Formatted!$H147, F_Inputs!$A$2:$A$162&amp;F_Inputs!$B$2:$B$162, 0), MATCH(F_Inputs_Formatted!Y$4, F_Inputs!$A$2:$BC$2, 0)),$O147),"-")</f>
        <v>-</v>
      </c>
      <c r="Z147" s="57" t="str" cm="1">
        <f t="array" ref="Z147">IFERROR(ROUND(INDEX(F_Inputs!$A$2:$BC$162, MATCH(F_Inputs_Formatted!$B147&amp;F_Inputs_Formatted!$H147, F_Inputs!$A$2:$A$162&amp;F_Inputs!$B$2:$B$162, 0), MATCH(F_Inputs_Formatted!Z$4, F_Inputs!$A$2:$BC$2, 0)),$O147),"-")</f>
        <v>-</v>
      </c>
      <c r="AA147" s="57" t="str" cm="1">
        <f t="array" ref="AA147">IFERROR(ROUND(INDEX(F_Inputs!$A$2:$BC$162, MATCH(F_Inputs_Formatted!$B147&amp;F_Inputs_Formatted!$H147, F_Inputs!$A$2:$A$162&amp;F_Inputs!$B$2:$B$162, 0), MATCH(F_Inputs_Formatted!AA$4, F_Inputs!$A$2:$BC$2, 0)),$O147),"-")</f>
        <v>-</v>
      </c>
      <c r="AB147" s="57" t="str" cm="1">
        <f t="array" ref="AB147">IFERROR(ROUND(INDEX(F_Inputs!$A$2:$BC$162, MATCH(F_Inputs_Formatted!$B147&amp;F_Inputs_Formatted!$H147, F_Inputs!$A$2:$A$162&amp;F_Inputs!$B$2:$B$162, 0), MATCH(F_Inputs_Formatted!AB$4, F_Inputs!$A$2:$BC$2, 0)),$O147),"-")</f>
        <v>-</v>
      </c>
      <c r="AC147" s="57" t="str" cm="1">
        <f t="array" ref="AC147">IFERROR(ROUND(INDEX(F_Inputs!$A$2:$BC$162, MATCH(F_Inputs_Formatted!$B147&amp;F_Inputs_Formatted!$H147, F_Inputs!$A$2:$A$162&amp;F_Inputs!$B$2:$B$162, 0), MATCH(F_Inputs_Formatted!AC$4, F_Inputs!$A$2:$BC$2, 0)),$O147),"-")</f>
        <v>-</v>
      </c>
      <c r="AD147" s="57" t="str" cm="1">
        <f t="array" ref="AD147">IFERROR(ROUND(INDEX(F_Inputs!$A$2:$BC$162, MATCH(F_Inputs_Formatted!$B147&amp;F_Inputs_Formatted!$H147, F_Inputs!$A$2:$A$162&amp;F_Inputs!$B$2:$B$162, 0), MATCH(F_Inputs_Formatted!AD$4, F_Inputs!$A$2:$BC$2, 0)),$O147),"-")</f>
        <v>-</v>
      </c>
      <c r="AE147" s="57" t="str" cm="1">
        <f t="array" ref="AE147">IFERROR(ROUND(INDEX(F_Inputs!$A$2:$BC$162, MATCH(F_Inputs_Formatted!$B147&amp;F_Inputs_Formatted!$H147, F_Inputs!$A$2:$A$162&amp;F_Inputs!$B$2:$B$162, 0), MATCH(F_Inputs_Formatted!AE$4, F_Inputs!$A$2:$BC$2, 0)),$O147),"-")</f>
        <v>-</v>
      </c>
      <c r="AF147" s="57" t="str" cm="1">
        <f t="array" ref="AF147">IFERROR(ROUND(INDEX(F_Inputs!$A$2:$BC$162, MATCH(F_Inputs_Formatted!$B147&amp;F_Inputs_Formatted!$H147, F_Inputs!$A$2:$A$162&amp;F_Inputs!$B$2:$B$162, 0), MATCH(F_Inputs_Formatted!AF$4, F_Inputs!$A$2:$BC$2, 0)),$O147),"-")</f>
        <v>-</v>
      </c>
      <c r="AG147" s="57" t="str" cm="1">
        <f t="array" ref="AG147">IFERROR(ROUND(INDEX(F_Inputs!$A$2:$BC$162, MATCH(F_Inputs_Formatted!$B147&amp;F_Inputs_Formatted!$H147, F_Inputs!$A$2:$A$162&amp;F_Inputs!$B$2:$B$162, 0), MATCH(F_Inputs_Formatted!AG$4, F_Inputs!$A$2:$BC$2, 0)),$O147),"-")</f>
        <v>-</v>
      </c>
      <c r="AH147" s="57" t="str" cm="1">
        <f t="array" ref="AH147">IFERROR(ROUND(INDEX(F_Inputs!$A$2:$BC$162, MATCH(F_Inputs_Formatted!$B147&amp;F_Inputs_Formatted!$H147, F_Inputs!$A$2:$A$162&amp;F_Inputs!$B$2:$B$162, 0), MATCH(F_Inputs_Formatted!AH$4, F_Inputs!$A$2:$BC$2, 0)),$O147),"-")</f>
        <v>-</v>
      </c>
      <c r="AI147" s="57" t="str" cm="1">
        <f t="array" ref="AI147">IFERROR(ROUND(INDEX(F_Inputs!$A$2:$BC$162, MATCH(F_Inputs_Formatted!$B147&amp;F_Inputs_Formatted!$H147, F_Inputs!$A$2:$A$162&amp;F_Inputs!$B$2:$B$162, 0), MATCH(F_Inputs_Formatted!AI$4, F_Inputs!$A$2:$BC$2, 0)),$O147),"-")</f>
        <v>-</v>
      </c>
      <c r="AJ147" s="57" t="str" cm="1">
        <f t="array" ref="AJ147">IFERROR(ROUND(INDEX(F_Inputs!$A$2:$BC$162, MATCH(F_Inputs_Formatted!$B147&amp;F_Inputs_Formatted!$H147, F_Inputs!$A$2:$A$162&amp;F_Inputs!$B$2:$B$162, 0), MATCH(F_Inputs_Formatted!AJ$4, F_Inputs!$A$2:$BC$2, 0)),$O147),"-")</f>
        <v>-</v>
      </c>
      <c r="AK147" s="57" t="str" cm="1">
        <f t="array" ref="AK147">IFERROR(ROUND(INDEX(F_Inputs!$A$2:$BC$162, MATCH(F_Inputs_Formatted!$B147&amp;F_Inputs_Formatted!$H147, F_Inputs!$A$2:$A$162&amp;F_Inputs!$B$2:$B$162, 0), MATCH(F_Inputs_Formatted!AK$4, F_Inputs!$A$2:$BC$2, 0)),$O147),"-")</f>
        <v>-</v>
      </c>
      <c r="AL147" s="57" t="str" cm="1">
        <f t="array" ref="AL147">IFERROR(ROUND(INDEX(F_Inputs!$A$2:$BC$162, MATCH(F_Inputs_Formatted!$B147&amp;F_Inputs_Formatted!$H147, F_Inputs!$A$2:$A$162&amp;F_Inputs!$B$2:$B$162, 0), MATCH(F_Inputs_Formatted!AL$4, F_Inputs!$A$2:$BC$2, 0)),$O147),"-")</f>
        <v>-</v>
      </c>
      <c r="AM147" s="57" t="str" cm="1">
        <f t="array" ref="AM147">IFERROR(ROUND(INDEX(F_Inputs!$A$2:$BC$162, MATCH(F_Inputs_Formatted!$B147&amp;F_Inputs_Formatted!$H147, F_Inputs!$A$2:$A$162&amp;F_Inputs!$B$2:$B$162, 0), MATCH(F_Inputs_Formatted!AM$4, F_Inputs!$A$2:$BC$2, 0)),$O147),"-")</f>
        <v>-</v>
      </c>
    </row>
    <row r="148" spans="2:39" s="5" customFormat="1" ht="15">
      <c r="B148" s="19" t="s">
        <v>118</v>
      </c>
      <c r="C148" s="19" t="str">
        <f>_xlfn.XLOOKUP($B148,FD_Lists!$B$4:$B$25,FD_Lists!C$4:C$25)</f>
        <v xml:space="preserve">United Utilities </v>
      </c>
      <c r="D148" s="19" t="str">
        <f>_xlfn.XLOOKUP($B148,FD_Lists!$B$4:$B$25,FD_Lists!D$4:D$25)</f>
        <v>England</v>
      </c>
      <c r="E148" s="19" t="str">
        <f>_xlfn.XLOOKUP($B148,FD_Lists!$B$4:$B$25,FD_Lists!E$4:E$25)</f>
        <v>Company</v>
      </c>
      <c r="F148" s="19" t="str">
        <f>_xlfn.XLOOKUP($B148,FD_Lists!$B$4:$B$25,FD_Lists!F$4:F$25)</f>
        <v>WaSC</v>
      </c>
      <c r="G148" s="56" t="s">
        <v>127</v>
      </c>
      <c r="H148" s="150" t="s">
        <v>180</v>
      </c>
      <c r="I148" s="55" t="str">
        <f t="shared" si="9"/>
        <v>NWTC_OUT5_05_A_PR24_OFWAT</v>
      </c>
      <c r="J148" s="55" t="s">
        <v>137</v>
      </c>
      <c r="K148" s="55" t="s">
        <v>138</v>
      </c>
      <c r="L148" s="55" t="s">
        <v>139</v>
      </c>
      <c r="M148" s="153" t="s">
        <v>181</v>
      </c>
      <c r="N148" s="18" t="s">
        <v>153</v>
      </c>
      <c r="O148" s="55">
        <v>0</v>
      </c>
      <c r="P148" s="57" t="str" cm="1">
        <f t="array" ref="P148">IFERROR(ROUND(INDEX(F_Inputs!$A$2:$BC$162, MATCH(F_Inputs_Formatted!$B148&amp;F_Inputs_Formatted!$H148, F_Inputs!$A$2:$A$162&amp;F_Inputs!$B$2:$B$162, 0), MATCH(F_Inputs_Formatted!P$4, F_Inputs!$A$2:$BC$2, 0)),$O148),"-")</f>
        <v>-</v>
      </c>
      <c r="Q148" s="57" t="str" cm="1">
        <f t="array" ref="Q148">IFERROR(ROUND(INDEX(F_Inputs!$A$2:$BC$162, MATCH(F_Inputs_Formatted!$B148&amp;F_Inputs_Formatted!$H148, F_Inputs!$A$2:$A$162&amp;F_Inputs!$B$2:$B$162, 0), MATCH(F_Inputs_Formatted!Q$4, F_Inputs!$A$2:$BC$2, 0)),$O148),"-")</f>
        <v>-</v>
      </c>
      <c r="R148" s="57" t="str" cm="1">
        <f t="array" ref="R148">IFERROR(ROUND(INDEX(F_Inputs!$A$2:$BC$162, MATCH(F_Inputs_Formatted!$B148&amp;F_Inputs_Formatted!$H148, F_Inputs!$A$2:$A$162&amp;F_Inputs!$B$2:$B$162, 0), MATCH(F_Inputs_Formatted!R$4, F_Inputs!$A$2:$BC$2, 0)),$O148),"-")</f>
        <v>-</v>
      </c>
      <c r="S148" s="57" t="str" cm="1">
        <f t="array" ref="S148">IFERROR(ROUND(INDEX(F_Inputs!$A$2:$BC$162, MATCH(F_Inputs_Formatted!$B148&amp;F_Inputs_Formatted!$H148, F_Inputs!$A$2:$A$162&amp;F_Inputs!$B$2:$B$162, 0), MATCH(F_Inputs_Formatted!S$4, F_Inputs!$A$2:$BC$2, 0)),$O148),"-")</f>
        <v>-</v>
      </c>
      <c r="T148" s="57" t="str" cm="1">
        <f t="array" ref="T148">IFERROR(ROUND(INDEX(F_Inputs!$A$2:$BC$162, MATCH(F_Inputs_Formatted!$B148&amp;F_Inputs_Formatted!$H148, F_Inputs!$A$2:$A$162&amp;F_Inputs!$B$2:$B$162, 0), MATCH(F_Inputs_Formatted!T$4, F_Inputs!$A$2:$BC$2, 0)),$O148),"-")</f>
        <v>-</v>
      </c>
      <c r="U148" s="57" t="str" cm="1">
        <f t="array" ref="U148">IFERROR(ROUND(INDEX(F_Inputs!$A$2:$BC$162, MATCH(F_Inputs_Formatted!$B148&amp;F_Inputs_Formatted!$H148, F_Inputs!$A$2:$A$162&amp;F_Inputs!$B$2:$B$162, 0), MATCH(F_Inputs_Formatted!U$4, F_Inputs!$A$2:$BC$2, 0)),$O148),"-")</f>
        <v>-</v>
      </c>
      <c r="V148" s="57" t="str" cm="1">
        <f t="array" ref="V148">IFERROR(ROUND(INDEX(F_Inputs!$A$2:$BC$162, MATCH(F_Inputs_Formatted!$B148&amp;F_Inputs_Formatted!$H148, F_Inputs!$A$2:$A$162&amp;F_Inputs!$B$2:$B$162, 0), MATCH(F_Inputs_Formatted!V$4, F_Inputs!$A$2:$BC$2, 0)),$O148),"-")</f>
        <v>-</v>
      </c>
      <c r="W148" s="57" t="str" cm="1">
        <f t="array" ref="W148">IFERROR(ROUND(INDEX(F_Inputs!$A$2:$BC$162, MATCH(F_Inputs_Formatted!$B148&amp;F_Inputs_Formatted!$H148, F_Inputs!$A$2:$A$162&amp;F_Inputs!$B$2:$B$162, 0), MATCH(F_Inputs_Formatted!W$4, F_Inputs!$A$2:$BC$2, 0)),$O148),"-")</f>
        <v>-</v>
      </c>
      <c r="X148" s="57" t="str" cm="1">
        <f t="array" ref="X148">IFERROR(ROUND(INDEX(F_Inputs!$A$2:$BC$162, MATCH(F_Inputs_Formatted!$B148&amp;F_Inputs_Formatted!$H148, F_Inputs!$A$2:$A$162&amp;F_Inputs!$B$2:$B$162, 0), MATCH(F_Inputs_Formatted!X$4, F_Inputs!$A$2:$BC$2, 0)),$O148),"-")</f>
        <v>-</v>
      </c>
      <c r="Y148" s="57" t="str" cm="1">
        <f t="array" ref="Y148">IFERROR(ROUND(INDEX(F_Inputs!$A$2:$BC$162, MATCH(F_Inputs_Formatted!$B148&amp;F_Inputs_Formatted!$H148, F_Inputs!$A$2:$A$162&amp;F_Inputs!$B$2:$B$162, 0), MATCH(F_Inputs_Formatted!Y$4, F_Inputs!$A$2:$BC$2, 0)),$O148),"-")</f>
        <v>-</v>
      </c>
      <c r="Z148" s="57" t="str" cm="1">
        <f t="array" ref="Z148">IFERROR(ROUND(INDEX(F_Inputs!$A$2:$BC$162, MATCH(F_Inputs_Formatted!$B148&amp;F_Inputs_Formatted!$H148, F_Inputs!$A$2:$A$162&amp;F_Inputs!$B$2:$B$162, 0), MATCH(F_Inputs_Formatted!Z$4, F_Inputs!$A$2:$BC$2, 0)),$O148),"-")</f>
        <v>-</v>
      </c>
      <c r="AA148" s="57" t="str" cm="1">
        <f t="array" ref="AA148">IFERROR(ROUND(INDEX(F_Inputs!$A$2:$BC$162, MATCH(F_Inputs_Formatted!$B148&amp;F_Inputs_Formatted!$H148, F_Inputs!$A$2:$A$162&amp;F_Inputs!$B$2:$B$162, 0), MATCH(F_Inputs_Formatted!AA$4, F_Inputs!$A$2:$BC$2, 0)),$O148),"-")</f>
        <v>-</v>
      </c>
      <c r="AB148" s="57" t="str" cm="1">
        <f t="array" ref="AB148">IFERROR(ROUND(INDEX(F_Inputs!$A$2:$BC$162, MATCH(F_Inputs_Formatted!$B148&amp;F_Inputs_Formatted!$H148, F_Inputs!$A$2:$A$162&amp;F_Inputs!$B$2:$B$162, 0), MATCH(F_Inputs_Formatted!AB$4, F_Inputs!$A$2:$BC$2, 0)),$O148),"-")</f>
        <v>-</v>
      </c>
      <c r="AC148" s="57" t="str" cm="1">
        <f t="array" ref="AC148">IFERROR(ROUND(INDEX(F_Inputs!$A$2:$BC$162, MATCH(F_Inputs_Formatted!$B148&amp;F_Inputs_Formatted!$H148, F_Inputs!$A$2:$A$162&amp;F_Inputs!$B$2:$B$162, 0), MATCH(F_Inputs_Formatted!AC$4, F_Inputs!$A$2:$BC$2, 0)),$O148),"-")</f>
        <v>-</v>
      </c>
      <c r="AD148" s="57" t="str" cm="1">
        <f t="array" ref="AD148">IFERROR(ROUND(INDEX(F_Inputs!$A$2:$BC$162, MATCH(F_Inputs_Formatted!$B148&amp;F_Inputs_Formatted!$H148, F_Inputs!$A$2:$A$162&amp;F_Inputs!$B$2:$B$162, 0), MATCH(F_Inputs_Formatted!AD$4, F_Inputs!$A$2:$BC$2, 0)),$O148),"-")</f>
        <v>-</v>
      </c>
      <c r="AE148" s="57" t="str" cm="1">
        <f t="array" ref="AE148">IFERROR(ROUND(INDEX(F_Inputs!$A$2:$BC$162, MATCH(F_Inputs_Formatted!$B148&amp;F_Inputs_Formatted!$H148, F_Inputs!$A$2:$A$162&amp;F_Inputs!$B$2:$B$162, 0), MATCH(F_Inputs_Formatted!AE$4, F_Inputs!$A$2:$BC$2, 0)),$O148),"-")</f>
        <v>-</v>
      </c>
      <c r="AF148" s="57" t="str" cm="1">
        <f t="array" ref="AF148">IFERROR(ROUND(INDEX(F_Inputs!$A$2:$BC$162, MATCH(F_Inputs_Formatted!$B148&amp;F_Inputs_Formatted!$H148, F_Inputs!$A$2:$A$162&amp;F_Inputs!$B$2:$B$162, 0), MATCH(F_Inputs_Formatted!AF$4, F_Inputs!$A$2:$BC$2, 0)),$O148),"-")</f>
        <v>-</v>
      </c>
      <c r="AG148" s="57" t="str" cm="1">
        <f t="array" ref="AG148">IFERROR(ROUND(INDEX(F_Inputs!$A$2:$BC$162, MATCH(F_Inputs_Formatted!$B148&amp;F_Inputs_Formatted!$H148, F_Inputs!$A$2:$A$162&amp;F_Inputs!$B$2:$B$162, 0), MATCH(F_Inputs_Formatted!AG$4, F_Inputs!$A$2:$BC$2, 0)),$O148),"-")</f>
        <v>-</v>
      </c>
      <c r="AH148" s="57" t="str" cm="1">
        <f t="array" ref="AH148">IFERROR(ROUND(INDEX(F_Inputs!$A$2:$BC$162, MATCH(F_Inputs_Formatted!$B148&amp;F_Inputs_Formatted!$H148, F_Inputs!$A$2:$A$162&amp;F_Inputs!$B$2:$B$162, 0), MATCH(F_Inputs_Formatted!AH$4, F_Inputs!$A$2:$BC$2, 0)),$O148),"-")</f>
        <v>-</v>
      </c>
      <c r="AI148" s="57" t="str" cm="1">
        <f t="array" ref="AI148">IFERROR(ROUND(INDEX(F_Inputs!$A$2:$BC$162, MATCH(F_Inputs_Formatted!$B148&amp;F_Inputs_Formatted!$H148, F_Inputs!$A$2:$A$162&amp;F_Inputs!$B$2:$B$162, 0), MATCH(F_Inputs_Formatted!AI$4, F_Inputs!$A$2:$BC$2, 0)),$O148),"-")</f>
        <v>-</v>
      </c>
      <c r="AJ148" s="57" t="str" cm="1">
        <f t="array" ref="AJ148">IFERROR(ROUND(INDEX(F_Inputs!$A$2:$BC$162, MATCH(F_Inputs_Formatted!$B148&amp;F_Inputs_Formatted!$H148, F_Inputs!$A$2:$A$162&amp;F_Inputs!$B$2:$B$162, 0), MATCH(F_Inputs_Formatted!AJ$4, F_Inputs!$A$2:$BC$2, 0)),$O148),"-")</f>
        <v>-</v>
      </c>
      <c r="AK148" s="57" t="str" cm="1">
        <f t="array" ref="AK148">IFERROR(ROUND(INDEX(F_Inputs!$A$2:$BC$162, MATCH(F_Inputs_Formatted!$B148&amp;F_Inputs_Formatted!$H148, F_Inputs!$A$2:$A$162&amp;F_Inputs!$B$2:$B$162, 0), MATCH(F_Inputs_Formatted!AK$4, F_Inputs!$A$2:$BC$2, 0)),$O148),"-")</f>
        <v>-</v>
      </c>
      <c r="AL148" s="57" t="str" cm="1">
        <f t="array" ref="AL148">IFERROR(ROUND(INDEX(F_Inputs!$A$2:$BC$162, MATCH(F_Inputs_Formatted!$B148&amp;F_Inputs_Formatted!$H148, F_Inputs!$A$2:$A$162&amp;F_Inputs!$B$2:$B$162, 0), MATCH(F_Inputs_Formatted!AL$4, F_Inputs!$A$2:$BC$2, 0)),$O148),"-")</f>
        <v>-</v>
      </c>
      <c r="AM148" s="57" t="str" cm="1">
        <f t="array" ref="AM148">IFERROR(ROUND(INDEX(F_Inputs!$A$2:$BC$162, MATCH(F_Inputs_Formatted!$B148&amp;F_Inputs_Formatted!$H148, F_Inputs!$A$2:$A$162&amp;F_Inputs!$B$2:$B$162, 0), MATCH(F_Inputs_Formatted!AM$4, F_Inputs!$A$2:$BC$2, 0)),$O148),"-")</f>
        <v>-</v>
      </c>
    </row>
    <row r="149" spans="2:39" s="5" customFormat="1" ht="15">
      <c r="B149" s="19" t="s">
        <v>119</v>
      </c>
      <c r="C149" s="19" t="str">
        <f>_xlfn.XLOOKUP($B149,FD_Lists!$B$4:$B$25,FD_Lists!C$4:C$25)</f>
        <v>Wessex Water</v>
      </c>
      <c r="D149" s="19" t="str">
        <f>_xlfn.XLOOKUP($B149,FD_Lists!$B$4:$B$25,FD_Lists!D$4:D$25)</f>
        <v>England</v>
      </c>
      <c r="E149" s="19" t="str">
        <f>_xlfn.XLOOKUP($B149,FD_Lists!$B$4:$B$25,FD_Lists!E$4:E$25)</f>
        <v>Company</v>
      </c>
      <c r="F149" s="19" t="str">
        <f>_xlfn.XLOOKUP($B149,FD_Lists!$B$4:$B$25,FD_Lists!F$4:F$25)</f>
        <v>WaSC</v>
      </c>
      <c r="G149" s="56" t="s">
        <v>127</v>
      </c>
      <c r="H149" s="150" t="s">
        <v>180</v>
      </c>
      <c r="I149" s="55" t="str">
        <f t="shared" si="9"/>
        <v>WSXC_OUT5_05_A_PR24_OFWAT</v>
      </c>
      <c r="J149" s="55" t="s">
        <v>137</v>
      </c>
      <c r="K149" s="55" t="s">
        <v>138</v>
      </c>
      <c r="L149" s="55" t="s">
        <v>139</v>
      </c>
      <c r="M149" s="153" t="s">
        <v>181</v>
      </c>
      <c r="N149" s="18" t="s">
        <v>153</v>
      </c>
      <c r="O149" s="55">
        <v>0</v>
      </c>
      <c r="P149" s="57" t="str" cm="1">
        <f t="array" ref="P149">IFERROR(ROUND(INDEX(F_Inputs!$A$2:$BC$162, MATCH(F_Inputs_Formatted!$B149&amp;F_Inputs_Formatted!$H149, F_Inputs!$A$2:$A$162&amp;F_Inputs!$B$2:$B$162, 0), MATCH(F_Inputs_Formatted!P$4, F_Inputs!$A$2:$BC$2, 0)),$O149),"-")</f>
        <v>-</v>
      </c>
      <c r="Q149" s="57" t="str" cm="1">
        <f t="array" ref="Q149">IFERROR(ROUND(INDEX(F_Inputs!$A$2:$BC$162, MATCH(F_Inputs_Formatted!$B149&amp;F_Inputs_Formatted!$H149, F_Inputs!$A$2:$A$162&amp;F_Inputs!$B$2:$B$162, 0), MATCH(F_Inputs_Formatted!Q$4, F_Inputs!$A$2:$BC$2, 0)),$O149),"-")</f>
        <v>-</v>
      </c>
      <c r="R149" s="57" t="str" cm="1">
        <f t="array" ref="R149">IFERROR(ROUND(INDEX(F_Inputs!$A$2:$BC$162, MATCH(F_Inputs_Formatted!$B149&amp;F_Inputs_Formatted!$H149, F_Inputs!$A$2:$A$162&amp;F_Inputs!$B$2:$B$162, 0), MATCH(F_Inputs_Formatted!R$4, F_Inputs!$A$2:$BC$2, 0)),$O149),"-")</f>
        <v>-</v>
      </c>
      <c r="S149" s="57" t="str" cm="1">
        <f t="array" ref="S149">IFERROR(ROUND(INDEX(F_Inputs!$A$2:$BC$162, MATCH(F_Inputs_Formatted!$B149&amp;F_Inputs_Formatted!$H149, F_Inputs!$A$2:$A$162&amp;F_Inputs!$B$2:$B$162, 0), MATCH(F_Inputs_Formatted!S$4, F_Inputs!$A$2:$BC$2, 0)),$O149),"-")</f>
        <v>-</v>
      </c>
      <c r="T149" s="57" t="str" cm="1">
        <f t="array" ref="T149">IFERROR(ROUND(INDEX(F_Inputs!$A$2:$BC$162, MATCH(F_Inputs_Formatted!$B149&amp;F_Inputs_Formatted!$H149, F_Inputs!$A$2:$A$162&amp;F_Inputs!$B$2:$B$162, 0), MATCH(F_Inputs_Formatted!T$4, F_Inputs!$A$2:$BC$2, 0)),$O149),"-")</f>
        <v>-</v>
      </c>
      <c r="U149" s="57" t="str" cm="1">
        <f t="array" ref="U149">IFERROR(ROUND(INDEX(F_Inputs!$A$2:$BC$162, MATCH(F_Inputs_Formatted!$B149&amp;F_Inputs_Formatted!$H149, F_Inputs!$A$2:$A$162&amp;F_Inputs!$B$2:$B$162, 0), MATCH(F_Inputs_Formatted!U$4, F_Inputs!$A$2:$BC$2, 0)),$O149),"-")</f>
        <v>-</v>
      </c>
      <c r="V149" s="57" t="str" cm="1">
        <f t="array" ref="V149">IFERROR(ROUND(INDEX(F_Inputs!$A$2:$BC$162, MATCH(F_Inputs_Formatted!$B149&amp;F_Inputs_Formatted!$H149, F_Inputs!$A$2:$A$162&amp;F_Inputs!$B$2:$B$162, 0), MATCH(F_Inputs_Formatted!V$4, F_Inputs!$A$2:$BC$2, 0)),$O149),"-")</f>
        <v>-</v>
      </c>
      <c r="W149" s="57" t="str" cm="1">
        <f t="array" ref="W149">IFERROR(ROUND(INDEX(F_Inputs!$A$2:$BC$162, MATCH(F_Inputs_Formatted!$B149&amp;F_Inputs_Formatted!$H149, F_Inputs!$A$2:$A$162&amp;F_Inputs!$B$2:$B$162, 0), MATCH(F_Inputs_Formatted!W$4, F_Inputs!$A$2:$BC$2, 0)),$O149),"-")</f>
        <v>-</v>
      </c>
      <c r="X149" s="57" t="str" cm="1">
        <f t="array" ref="X149">IFERROR(ROUND(INDEX(F_Inputs!$A$2:$BC$162, MATCH(F_Inputs_Formatted!$B149&amp;F_Inputs_Formatted!$H149, F_Inputs!$A$2:$A$162&amp;F_Inputs!$B$2:$B$162, 0), MATCH(F_Inputs_Formatted!X$4, F_Inputs!$A$2:$BC$2, 0)),$O149),"-")</f>
        <v>-</v>
      </c>
      <c r="Y149" s="57" t="str" cm="1">
        <f t="array" ref="Y149">IFERROR(ROUND(INDEX(F_Inputs!$A$2:$BC$162, MATCH(F_Inputs_Formatted!$B149&amp;F_Inputs_Formatted!$H149, F_Inputs!$A$2:$A$162&amp;F_Inputs!$B$2:$B$162, 0), MATCH(F_Inputs_Formatted!Y$4, F_Inputs!$A$2:$BC$2, 0)),$O149),"-")</f>
        <v>-</v>
      </c>
      <c r="Z149" s="57" t="str" cm="1">
        <f t="array" ref="Z149">IFERROR(ROUND(INDEX(F_Inputs!$A$2:$BC$162, MATCH(F_Inputs_Formatted!$B149&amp;F_Inputs_Formatted!$H149, F_Inputs!$A$2:$A$162&amp;F_Inputs!$B$2:$B$162, 0), MATCH(F_Inputs_Formatted!Z$4, F_Inputs!$A$2:$BC$2, 0)),$O149),"-")</f>
        <v>-</v>
      </c>
      <c r="AA149" s="57" t="str" cm="1">
        <f t="array" ref="AA149">IFERROR(ROUND(INDEX(F_Inputs!$A$2:$BC$162, MATCH(F_Inputs_Formatted!$B149&amp;F_Inputs_Formatted!$H149, F_Inputs!$A$2:$A$162&amp;F_Inputs!$B$2:$B$162, 0), MATCH(F_Inputs_Formatted!AA$4, F_Inputs!$A$2:$BC$2, 0)),$O149),"-")</f>
        <v>-</v>
      </c>
      <c r="AB149" s="57" t="str" cm="1">
        <f t="array" ref="AB149">IFERROR(ROUND(INDEX(F_Inputs!$A$2:$BC$162, MATCH(F_Inputs_Formatted!$B149&amp;F_Inputs_Formatted!$H149, F_Inputs!$A$2:$A$162&amp;F_Inputs!$B$2:$B$162, 0), MATCH(F_Inputs_Formatted!AB$4, F_Inputs!$A$2:$BC$2, 0)),$O149),"-")</f>
        <v>-</v>
      </c>
      <c r="AC149" s="57" t="str" cm="1">
        <f t="array" ref="AC149">IFERROR(ROUND(INDEX(F_Inputs!$A$2:$BC$162, MATCH(F_Inputs_Formatted!$B149&amp;F_Inputs_Formatted!$H149, F_Inputs!$A$2:$A$162&amp;F_Inputs!$B$2:$B$162, 0), MATCH(F_Inputs_Formatted!AC$4, F_Inputs!$A$2:$BC$2, 0)),$O149),"-")</f>
        <v>-</v>
      </c>
      <c r="AD149" s="57" t="str" cm="1">
        <f t="array" ref="AD149">IFERROR(ROUND(INDEX(F_Inputs!$A$2:$BC$162, MATCH(F_Inputs_Formatted!$B149&amp;F_Inputs_Formatted!$H149, F_Inputs!$A$2:$A$162&amp;F_Inputs!$B$2:$B$162, 0), MATCH(F_Inputs_Formatted!AD$4, F_Inputs!$A$2:$BC$2, 0)),$O149),"-")</f>
        <v>-</v>
      </c>
      <c r="AE149" s="57" t="str" cm="1">
        <f t="array" ref="AE149">IFERROR(ROUND(INDEX(F_Inputs!$A$2:$BC$162, MATCH(F_Inputs_Formatted!$B149&amp;F_Inputs_Formatted!$H149, F_Inputs!$A$2:$A$162&amp;F_Inputs!$B$2:$B$162, 0), MATCH(F_Inputs_Formatted!AE$4, F_Inputs!$A$2:$BC$2, 0)),$O149),"-")</f>
        <v>-</v>
      </c>
      <c r="AF149" s="57" t="str" cm="1">
        <f t="array" ref="AF149">IFERROR(ROUND(INDEX(F_Inputs!$A$2:$BC$162, MATCH(F_Inputs_Formatted!$B149&amp;F_Inputs_Formatted!$H149, F_Inputs!$A$2:$A$162&amp;F_Inputs!$B$2:$B$162, 0), MATCH(F_Inputs_Formatted!AF$4, F_Inputs!$A$2:$BC$2, 0)),$O149),"-")</f>
        <v>-</v>
      </c>
      <c r="AG149" s="57" t="str" cm="1">
        <f t="array" ref="AG149">IFERROR(ROUND(INDEX(F_Inputs!$A$2:$BC$162, MATCH(F_Inputs_Formatted!$B149&amp;F_Inputs_Formatted!$H149, F_Inputs!$A$2:$A$162&amp;F_Inputs!$B$2:$B$162, 0), MATCH(F_Inputs_Formatted!AG$4, F_Inputs!$A$2:$BC$2, 0)),$O149),"-")</f>
        <v>-</v>
      </c>
      <c r="AH149" s="57" t="str" cm="1">
        <f t="array" ref="AH149">IFERROR(ROUND(INDEX(F_Inputs!$A$2:$BC$162, MATCH(F_Inputs_Formatted!$B149&amp;F_Inputs_Formatted!$H149, F_Inputs!$A$2:$A$162&amp;F_Inputs!$B$2:$B$162, 0), MATCH(F_Inputs_Formatted!AH$4, F_Inputs!$A$2:$BC$2, 0)),$O149),"-")</f>
        <v>-</v>
      </c>
      <c r="AI149" s="57" t="str" cm="1">
        <f t="array" ref="AI149">IFERROR(ROUND(INDEX(F_Inputs!$A$2:$BC$162, MATCH(F_Inputs_Formatted!$B149&amp;F_Inputs_Formatted!$H149, F_Inputs!$A$2:$A$162&amp;F_Inputs!$B$2:$B$162, 0), MATCH(F_Inputs_Formatted!AI$4, F_Inputs!$A$2:$BC$2, 0)),$O149),"-")</f>
        <v>-</v>
      </c>
      <c r="AJ149" s="57" t="str" cm="1">
        <f t="array" ref="AJ149">IFERROR(ROUND(INDEX(F_Inputs!$A$2:$BC$162, MATCH(F_Inputs_Formatted!$B149&amp;F_Inputs_Formatted!$H149, F_Inputs!$A$2:$A$162&amp;F_Inputs!$B$2:$B$162, 0), MATCH(F_Inputs_Formatted!AJ$4, F_Inputs!$A$2:$BC$2, 0)),$O149),"-")</f>
        <v>-</v>
      </c>
      <c r="AK149" s="57" t="str" cm="1">
        <f t="array" ref="AK149">IFERROR(ROUND(INDEX(F_Inputs!$A$2:$BC$162, MATCH(F_Inputs_Formatted!$B149&amp;F_Inputs_Formatted!$H149, F_Inputs!$A$2:$A$162&amp;F_Inputs!$B$2:$B$162, 0), MATCH(F_Inputs_Formatted!AK$4, F_Inputs!$A$2:$BC$2, 0)),$O149),"-")</f>
        <v>-</v>
      </c>
      <c r="AL149" s="57" t="str" cm="1">
        <f t="array" ref="AL149">IFERROR(ROUND(INDEX(F_Inputs!$A$2:$BC$162, MATCH(F_Inputs_Formatted!$B149&amp;F_Inputs_Formatted!$H149, F_Inputs!$A$2:$A$162&amp;F_Inputs!$B$2:$B$162, 0), MATCH(F_Inputs_Formatted!AL$4, F_Inputs!$A$2:$BC$2, 0)),$O149),"-")</f>
        <v>-</v>
      </c>
      <c r="AM149" s="57" t="str" cm="1">
        <f t="array" ref="AM149">IFERROR(ROUND(INDEX(F_Inputs!$A$2:$BC$162, MATCH(F_Inputs_Formatted!$B149&amp;F_Inputs_Formatted!$H149, F_Inputs!$A$2:$A$162&amp;F_Inputs!$B$2:$B$162, 0), MATCH(F_Inputs_Formatted!AM$4, F_Inputs!$A$2:$BC$2, 0)),$O149),"-")</f>
        <v>-</v>
      </c>
    </row>
    <row r="150" spans="2:39" s="5" customFormat="1" ht="15">
      <c r="B150" s="19" t="s">
        <v>120</v>
      </c>
      <c r="C150" s="19" t="str">
        <f>_xlfn.XLOOKUP($B150,FD_Lists!$B$4:$B$25,FD_Lists!C$4:C$25)</f>
        <v>Yorkshire Water</v>
      </c>
      <c r="D150" s="19" t="str">
        <f>_xlfn.XLOOKUP($B150,FD_Lists!$B$4:$B$25,FD_Lists!D$4:D$25)</f>
        <v>England</v>
      </c>
      <c r="E150" s="19" t="str">
        <f>_xlfn.XLOOKUP($B150,FD_Lists!$B$4:$B$25,FD_Lists!E$4:E$25)</f>
        <v>Company</v>
      </c>
      <c r="F150" s="19" t="str">
        <f>_xlfn.XLOOKUP($B150,FD_Lists!$B$4:$B$25,FD_Lists!F$4:F$25)</f>
        <v>WaSC</v>
      </c>
      <c r="G150" s="56" t="s">
        <v>127</v>
      </c>
      <c r="H150" s="150" t="s">
        <v>180</v>
      </c>
      <c r="I150" s="55" t="str">
        <f t="shared" si="9"/>
        <v>YKYC_OUT5_05_A_PR24_OFWAT</v>
      </c>
      <c r="J150" s="55" t="s">
        <v>137</v>
      </c>
      <c r="K150" s="55" t="s">
        <v>138</v>
      </c>
      <c r="L150" s="55" t="s">
        <v>139</v>
      </c>
      <c r="M150" s="153" t="s">
        <v>181</v>
      </c>
      <c r="N150" s="18" t="s">
        <v>153</v>
      </c>
      <c r="O150" s="55">
        <v>0</v>
      </c>
      <c r="P150" s="57" t="str" cm="1">
        <f t="array" ref="P150">IFERROR(ROUND(INDEX(F_Inputs!$A$2:$BC$162, MATCH(F_Inputs_Formatted!$B150&amp;F_Inputs_Formatted!$H150, F_Inputs!$A$2:$A$162&amp;F_Inputs!$B$2:$B$162, 0), MATCH(F_Inputs_Formatted!P$4, F_Inputs!$A$2:$BC$2, 0)),$O150),"-")</f>
        <v>-</v>
      </c>
      <c r="Q150" s="57" t="str" cm="1">
        <f t="array" ref="Q150">IFERROR(ROUND(INDEX(F_Inputs!$A$2:$BC$162, MATCH(F_Inputs_Formatted!$B150&amp;F_Inputs_Formatted!$H150, F_Inputs!$A$2:$A$162&amp;F_Inputs!$B$2:$B$162, 0), MATCH(F_Inputs_Formatted!Q$4, F_Inputs!$A$2:$BC$2, 0)),$O150),"-")</f>
        <v>-</v>
      </c>
      <c r="R150" s="57" t="str" cm="1">
        <f t="array" ref="R150">IFERROR(ROUND(INDEX(F_Inputs!$A$2:$BC$162, MATCH(F_Inputs_Formatted!$B150&amp;F_Inputs_Formatted!$H150, F_Inputs!$A$2:$A$162&amp;F_Inputs!$B$2:$B$162, 0), MATCH(F_Inputs_Formatted!R$4, F_Inputs!$A$2:$BC$2, 0)),$O150),"-")</f>
        <v>-</v>
      </c>
      <c r="S150" s="57" t="str" cm="1">
        <f t="array" ref="S150">IFERROR(ROUND(INDEX(F_Inputs!$A$2:$BC$162, MATCH(F_Inputs_Formatted!$B150&amp;F_Inputs_Formatted!$H150, F_Inputs!$A$2:$A$162&amp;F_Inputs!$B$2:$B$162, 0), MATCH(F_Inputs_Formatted!S$4, F_Inputs!$A$2:$BC$2, 0)),$O150),"-")</f>
        <v>-</v>
      </c>
      <c r="T150" s="57" t="str" cm="1">
        <f t="array" ref="T150">IFERROR(ROUND(INDEX(F_Inputs!$A$2:$BC$162, MATCH(F_Inputs_Formatted!$B150&amp;F_Inputs_Formatted!$H150, F_Inputs!$A$2:$A$162&amp;F_Inputs!$B$2:$B$162, 0), MATCH(F_Inputs_Formatted!T$4, F_Inputs!$A$2:$BC$2, 0)),$O150),"-")</f>
        <v>-</v>
      </c>
      <c r="U150" s="57" t="str" cm="1">
        <f t="array" ref="U150">IFERROR(ROUND(INDEX(F_Inputs!$A$2:$BC$162, MATCH(F_Inputs_Formatted!$B150&amp;F_Inputs_Formatted!$H150, F_Inputs!$A$2:$A$162&amp;F_Inputs!$B$2:$B$162, 0), MATCH(F_Inputs_Formatted!U$4, F_Inputs!$A$2:$BC$2, 0)),$O150),"-")</f>
        <v>-</v>
      </c>
      <c r="V150" s="57" t="str" cm="1">
        <f t="array" ref="V150">IFERROR(ROUND(INDEX(F_Inputs!$A$2:$BC$162, MATCH(F_Inputs_Formatted!$B150&amp;F_Inputs_Formatted!$H150, F_Inputs!$A$2:$A$162&amp;F_Inputs!$B$2:$B$162, 0), MATCH(F_Inputs_Formatted!V$4, F_Inputs!$A$2:$BC$2, 0)),$O150),"-")</f>
        <v>-</v>
      </c>
      <c r="W150" s="57" t="str" cm="1">
        <f t="array" ref="W150">IFERROR(ROUND(INDEX(F_Inputs!$A$2:$BC$162, MATCH(F_Inputs_Formatted!$B150&amp;F_Inputs_Formatted!$H150, F_Inputs!$A$2:$A$162&amp;F_Inputs!$B$2:$B$162, 0), MATCH(F_Inputs_Formatted!W$4, F_Inputs!$A$2:$BC$2, 0)),$O150),"-")</f>
        <v>-</v>
      </c>
      <c r="X150" s="57" t="str" cm="1">
        <f t="array" ref="X150">IFERROR(ROUND(INDEX(F_Inputs!$A$2:$BC$162, MATCH(F_Inputs_Formatted!$B150&amp;F_Inputs_Formatted!$H150, F_Inputs!$A$2:$A$162&amp;F_Inputs!$B$2:$B$162, 0), MATCH(F_Inputs_Formatted!X$4, F_Inputs!$A$2:$BC$2, 0)),$O150),"-")</f>
        <v>-</v>
      </c>
      <c r="Y150" s="57" t="str" cm="1">
        <f t="array" ref="Y150">IFERROR(ROUND(INDEX(F_Inputs!$A$2:$BC$162, MATCH(F_Inputs_Formatted!$B150&amp;F_Inputs_Formatted!$H150, F_Inputs!$A$2:$A$162&amp;F_Inputs!$B$2:$B$162, 0), MATCH(F_Inputs_Formatted!Y$4, F_Inputs!$A$2:$BC$2, 0)),$O150),"-")</f>
        <v>-</v>
      </c>
      <c r="Z150" s="57" t="str" cm="1">
        <f t="array" ref="Z150">IFERROR(ROUND(INDEX(F_Inputs!$A$2:$BC$162, MATCH(F_Inputs_Formatted!$B150&amp;F_Inputs_Formatted!$H150, F_Inputs!$A$2:$A$162&amp;F_Inputs!$B$2:$B$162, 0), MATCH(F_Inputs_Formatted!Z$4, F_Inputs!$A$2:$BC$2, 0)),$O150),"-")</f>
        <v>-</v>
      </c>
      <c r="AA150" s="57" t="str" cm="1">
        <f t="array" ref="AA150">IFERROR(ROUND(INDEX(F_Inputs!$A$2:$BC$162, MATCH(F_Inputs_Formatted!$B150&amp;F_Inputs_Formatted!$H150, F_Inputs!$A$2:$A$162&amp;F_Inputs!$B$2:$B$162, 0), MATCH(F_Inputs_Formatted!AA$4, F_Inputs!$A$2:$BC$2, 0)),$O150),"-")</f>
        <v>-</v>
      </c>
      <c r="AB150" s="57" t="str" cm="1">
        <f t="array" ref="AB150">IFERROR(ROUND(INDEX(F_Inputs!$A$2:$BC$162, MATCH(F_Inputs_Formatted!$B150&amp;F_Inputs_Formatted!$H150, F_Inputs!$A$2:$A$162&amp;F_Inputs!$B$2:$B$162, 0), MATCH(F_Inputs_Formatted!AB$4, F_Inputs!$A$2:$BC$2, 0)),$O150),"-")</f>
        <v>-</v>
      </c>
      <c r="AC150" s="57" t="str" cm="1">
        <f t="array" ref="AC150">IFERROR(ROUND(INDEX(F_Inputs!$A$2:$BC$162, MATCH(F_Inputs_Formatted!$B150&amp;F_Inputs_Formatted!$H150, F_Inputs!$A$2:$A$162&amp;F_Inputs!$B$2:$B$162, 0), MATCH(F_Inputs_Formatted!AC$4, F_Inputs!$A$2:$BC$2, 0)),$O150),"-")</f>
        <v>-</v>
      </c>
      <c r="AD150" s="57" t="str" cm="1">
        <f t="array" ref="AD150">IFERROR(ROUND(INDEX(F_Inputs!$A$2:$BC$162, MATCH(F_Inputs_Formatted!$B150&amp;F_Inputs_Formatted!$H150, F_Inputs!$A$2:$A$162&amp;F_Inputs!$B$2:$B$162, 0), MATCH(F_Inputs_Formatted!AD$4, F_Inputs!$A$2:$BC$2, 0)),$O150),"-")</f>
        <v>-</v>
      </c>
      <c r="AE150" s="57" t="str" cm="1">
        <f t="array" ref="AE150">IFERROR(ROUND(INDEX(F_Inputs!$A$2:$BC$162, MATCH(F_Inputs_Formatted!$B150&amp;F_Inputs_Formatted!$H150, F_Inputs!$A$2:$A$162&amp;F_Inputs!$B$2:$B$162, 0), MATCH(F_Inputs_Formatted!AE$4, F_Inputs!$A$2:$BC$2, 0)),$O150),"-")</f>
        <v>-</v>
      </c>
      <c r="AF150" s="57" t="str" cm="1">
        <f t="array" ref="AF150">IFERROR(ROUND(INDEX(F_Inputs!$A$2:$BC$162, MATCH(F_Inputs_Formatted!$B150&amp;F_Inputs_Formatted!$H150, F_Inputs!$A$2:$A$162&amp;F_Inputs!$B$2:$B$162, 0), MATCH(F_Inputs_Formatted!AF$4, F_Inputs!$A$2:$BC$2, 0)),$O150),"-")</f>
        <v>-</v>
      </c>
      <c r="AG150" s="57" t="str" cm="1">
        <f t="array" ref="AG150">IFERROR(ROUND(INDEX(F_Inputs!$A$2:$BC$162, MATCH(F_Inputs_Formatted!$B150&amp;F_Inputs_Formatted!$H150, F_Inputs!$A$2:$A$162&amp;F_Inputs!$B$2:$B$162, 0), MATCH(F_Inputs_Formatted!AG$4, F_Inputs!$A$2:$BC$2, 0)),$O150),"-")</f>
        <v>-</v>
      </c>
      <c r="AH150" s="57" t="str" cm="1">
        <f t="array" ref="AH150">IFERROR(ROUND(INDEX(F_Inputs!$A$2:$BC$162, MATCH(F_Inputs_Formatted!$B150&amp;F_Inputs_Formatted!$H150, F_Inputs!$A$2:$A$162&amp;F_Inputs!$B$2:$B$162, 0), MATCH(F_Inputs_Formatted!AH$4, F_Inputs!$A$2:$BC$2, 0)),$O150),"-")</f>
        <v>-</v>
      </c>
      <c r="AI150" s="57" t="str" cm="1">
        <f t="array" ref="AI150">IFERROR(ROUND(INDEX(F_Inputs!$A$2:$BC$162, MATCH(F_Inputs_Formatted!$B150&amp;F_Inputs_Formatted!$H150, F_Inputs!$A$2:$A$162&amp;F_Inputs!$B$2:$B$162, 0), MATCH(F_Inputs_Formatted!AI$4, F_Inputs!$A$2:$BC$2, 0)),$O150),"-")</f>
        <v>-</v>
      </c>
      <c r="AJ150" s="57" t="str" cm="1">
        <f t="array" ref="AJ150">IFERROR(ROUND(INDEX(F_Inputs!$A$2:$BC$162, MATCH(F_Inputs_Formatted!$B150&amp;F_Inputs_Formatted!$H150, F_Inputs!$A$2:$A$162&amp;F_Inputs!$B$2:$B$162, 0), MATCH(F_Inputs_Formatted!AJ$4, F_Inputs!$A$2:$BC$2, 0)),$O150),"-")</f>
        <v>-</v>
      </c>
      <c r="AK150" s="57" t="str" cm="1">
        <f t="array" ref="AK150">IFERROR(ROUND(INDEX(F_Inputs!$A$2:$BC$162, MATCH(F_Inputs_Formatted!$B150&amp;F_Inputs_Formatted!$H150, F_Inputs!$A$2:$A$162&amp;F_Inputs!$B$2:$B$162, 0), MATCH(F_Inputs_Formatted!AK$4, F_Inputs!$A$2:$BC$2, 0)),$O150),"-")</f>
        <v>-</v>
      </c>
      <c r="AL150" s="57" t="str" cm="1">
        <f t="array" ref="AL150">IFERROR(ROUND(INDEX(F_Inputs!$A$2:$BC$162, MATCH(F_Inputs_Formatted!$B150&amp;F_Inputs_Formatted!$H150, F_Inputs!$A$2:$A$162&amp;F_Inputs!$B$2:$B$162, 0), MATCH(F_Inputs_Formatted!AL$4, F_Inputs!$A$2:$BC$2, 0)),$O150),"-")</f>
        <v>-</v>
      </c>
      <c r="AM150" s="57" t="str" cm="1">
        <f t="array" ref="AM150">IFERROR(ROUND(INDEX(F_Inputs!$A$2:$BC$162, MATCH(F_Inputs_Formatted!$B150&amp;F_Inputs_Formatted!$H150, F_Inputs!$A$2:$A$162&amp;F_Inputs!$B$2:$B$162, 0), MATCH(F_Inputs_Formatted!AM$4, F_Inputs!$A$2:$BC$2, 0)),$O150),"-")</f>
        <v>-</v>
      </c>
    </row>
    <row r="151" spans="2:39" s="5" customFormat="1" ht="15">
      <c r="B151" s="19" t="s">
        <v>142</v>
      </c>
      <c r="C151" s="19" t="str">
        <f>_xlfn.XLOOKUP($B151,FD_Lists!$B$4:$B$25,FD_Lists!C$4:C$25)</f>
        <v>Affinity Water</v>
      </c>
      <c r="D151" s="19" t="str">
        <f>_xlfn.XLOOKUP($B151,FD_Lists!$B$4:$B$25,FD_Lists!D$4:D$25)</f>
        <v>England</v>
      </c>
      <c r="E151" s="19" t="str">
        <f>_xlfn.XLOOKUP($B151,FD_Lists!$B$4:$B$25,FD_Lists!E$4:E$25)</f>
        <v>Company</v>
      </c>
      <c r="F151" s="19" t="str">
        <f>_xlfn.XLOOKUP($B151,FD_Lists!$B$4:$B$25,FD_Lists!F$4:F$25)</f>
        <v>WoC</v>
      </c>
      <c r="G151" s="56" t="s">
        <v>127</v>
      </c>
      <c r="H151" s="150" t="s">
        <v>180</v>
      </c>
      <c r="I151" s="55" t="str">
        <f t="shared" si="9"/>
        <v>AFWC_OUT5_05_A_PR24_OFWAT</v>
      </c>
      <c r="J151" s="55" t="s">
        <v>137</v>
      </c>
      <c r="K151" s="55" t="s">
        <v>138</v>
      </c>
      <c r="L151" s="55" t="s">
        <v>139</v>
      </c>
      <c r="M151" s="153" t="s">
        <v>181</v>
      </c>
      <c r="N151" s="18" t="s">
        <v>153</v>
      </c>
      <c r="O151" s="55">
        <v>0</v>
      </c>
      <c r="P151" s="57" t="str" cm="1">
        <f t="array" ref="P151">IFERROR(ROUND(INDEX(F_Inputs!$A$2:$BC$162, MATCH(F_Inputs_Formatted!$B151&amp;F_Inputs_Formatted!$H151, F_Inputs!$A$2:$A$162&amp;F_Inputs!$B$2:$B$162, 0), MATCH(F_Inputs_Formatted!P$4, F_Inputs!$A$2:$BC$2, 0)),$O151),"-")</f>
        <v>-</v>
      </c>
      <c r="Q151" s="57" t="str" cm="1">
        <f t="array" ref="Q151">IFERROR(ROUND(INDEX(F_Inputs!$A$2:$BC$162, MATCH(F_Inputs_Formatted!$B151&amp;F_Inputs_Formatted!$H151, F_Inputs!$A$2:$A$162&amp;F_Inputs!$B$2:$B$162, 0), MATCH(F_Inputs_Formatted!Q$4, F_Inputs!$A$2:$BC$2, 0)),$O151),"-")</f>
        <v>-</v>
      </c>
      <c r="R151" s="57" t="str" cm="1">
        <f t="array" ref="R151">IFERROR(ROUND(INDEX(F_Inputs!$A$2:$BC$162, MATCH(F_Inputs_Formatted!$B151&amp;F_Inputs_Formatted!$H151, F_Inputs!$A$2:$A$162&amp;F_Inputs!$B$2:$B$162, 0), MATCH(F_Inputs_Formatted!R$4, F_Inputs!$A$2:$BC$2, 0)),$O151),"-")</f>
        <v>-</v>
      </c>
      <c r="S151" s="57" t="str" cm="1">
        <f t="array" ref="S151">IFERROR(ROUND(INDEX(F_Inputs!$A$2:$BC$162, MATCH(F_Inputs_Formatted!$B151&amp;F_Inputs_Formatted!$H151, F_Inputs!$A$2:$A$162&amp;F_Inputs!$B$2:$B$162, 0), MATCH(F_Inputs_Formatted!S$4, F_Inputs!$A$2:$BC$2, 0)),$O151),"-")</f>
        <v>-</v>
      </c>
      <c r="T151" s="57" t="str" cm="1">
        <f t="array" ref="T151">IFERROR(ROUND(INDEX(F_Inputs!$A$2:$BC$162, MATCH(F_Inputs_Formatted!$B151&amp;F_Inputs_Formatted!$H151, F_Inputs!$A$2:$A$162&amp;F_Inputs!$B$2:$B$162, 0), MATCH(F_Inputs_Formatted!T$4, F_Inputs!$A$2:$BC$2, 0)),$O151),"-")</f>
        <v>-</v>
      </c>
      <c r="U151" s="57" t="str" cm="1">
        <f t="array" ref="U151">IFERROR(ROUND(INDEX(F_Inputs!$A$2:$BC$162, MATCH(F_Inputs_Formatted!$B151&amp;F_Inputs_Formatted!$H151, F_Inputs!$A$2:$A$162&amp;F_Inputs!$B$2:$B$162, 0), MATCH(F_Inputs_Formatted!U$4, F_Inputs!$A$2:$BC$2, 0)),$O151),"-")</f>
        <v>-</v>
      </c>
      <c r="V151" s="57" t="str" cm="1">
        <f t="array" ref="V151">IFERROR(ROUND(INDEX(F_Inputs!$A$2:$BC$162, MATCH(F_Inputs_Formatted!$B151&amp;F_Inputs_Formatted!$H151, F_Inputs!$A$2:$A$162&amp;F_Inputs!$B$2:$B$162, 0), MATCH(F_Inputs_Formatted!V$4, F_Inputs!$A$2:$BC$2, 0)),$O151),"-")</f>
        <v>-</v>
      </c>
      <c r="W151" s="57" t="str" cm="1">
        <f t="array" ref="W151">IFERROR(ROUND(INDEX(F_Inputs!$A$2:$BC$162, MATCH(F_Inputs_Formatted!$B151&amp;F_Inputs_Formatted!$H151, F_Inputs!$A$2:$A$162&amp;F_Inputs!$B$2:$B$162, 0), MATCH(F_Inputs_Formatted!W$4, F_Inputs!$A$2:$BC$2, 0)),$O151),"-")</f>
        <v>-</v>
      </c>
      <c r="X151" s="57" t="str" cm="1">
        <f t="array" ref="X151">IFERROR(ROUND(INDEX(F_Inputs!$A$2:$BC$162, MATCH(F_Inputs_Formatted!$B151&amp;F_Inputs_Formatted!$H151, F_Inputs!$A$2:$A$162&amp;F_Inputs!$B$2:$B$162, 0), MATCH(F_Inputs_Formatted!X$4, F_Inputs!$A$2:$BC$2, 0)),$O151),"-")</f>
        <v>-</v>
      </c>
      <c r="Y151" s="57" t="str" cm="1">
        <f t="array" ref="Y151">IFERROR(ROUND(INDEX(F_Inputs!$A$2:$BC$162, MATCH(F_Inputs_Formatted!$B151&amp;F_Inputs_Formatted!$H151, F_Inputs!$A$2:$A$162&amp;F_Inputs!$B$2:$B$162, 0), MATCH(F_Inputs_Formatted!Y$4, F_Inputs!$A$2:$BC$2, 0)),$O151),"-")</f>
        <v>-</v>
      </c>
      <c r="Z151" s="57" t="str" cm="1">
        <f t="array" ref="Z151">IFERROR(ROUND(INDEX(F_Inputs!$A$2:$BC$162, MATCH(F_Inputs_Formatted!$B151&amp;F_Inputs_Formatted!$H151, F_Inputs!$A$2:$A$162&amp;F_Inputs!$B$2:$B$162, 0), MATCH(F_Inputs_Formatted!Z$4, F_Inputs!$A$2:$BC$2, 0)),$O151),"-")</f>
        <v>-</v>
      </c>
      <c r="AA151" s="57" t="str" cm="1">
        <f t="array" ref="AA151">IFERROR(ROUND(INDEX(F_Inputs!$A$2:$BC$162, MATCH(F_Inputs_Formatted!$B151&amp;F_Inputs_Formatted!$H151, F_Inputs!$A$2:$A$162&amp;F_Inputs!$B$2:$B$162, 0), MATCH(F_Inputs_Formatted!AA$4, F_Inputs!$A$2:$BC$2, 0)),$O151),"-")</f>
        <v>-</v>
      </c>
      <c r="AB151" s="57" t="str" cm="1">
        <f t="array" ref="AB151">IFERROR(ROUND(INDEX(F_Inputs!$A$2:$BC$162, MATCH(F_Inputs_Formatted!$B151&amp;F_Inputs_Formatted!$H151, F_Inputs!$A$2:$A$162&amp;F_Inputs!$B$2:$B$162, 0), MATCH(F_Inputs_Formatted!AB$4, F_Inputs!$A$2:$BC$2, 0)),$O151),"-")</f>
        <v>-</v>
      </c>
      <c r="AC151" s="57" t="str" cm="1">
        <f t="array" ref="AC151">IFERROR(ROUND(INDEX(F_Inputs!$A$2:$BC$162, MATCH(F_Inputs_Formatted!$B151&amp;F_Inputs_Formatted!$H151, F_Inputs!$A$2:$A$162&amp;F_Inputs!$B$2:$B$162, 0), MATCH(F_Inputs_Formatted!AC$4, F_Inputs!$A$2:$BC$2, 0)),$O151),"-")</f>
        <v>-</v>
      </c>
      <c r="AD151" s="57" t="str" cm="1">
        <f t="array" ref="AD151">IFERROR(ROUND(INDEX(F_Inputs!$A$2:$BC$162, MATCH(F_Inputs_Formatted!$B151&amp;F_Inputs_Formatted!$H151, F_Inputs!$A$2:$A$162&amp;F_Inputs!$B$2:$B$162, 0), MATCH(F_Inputs_Formatted!AD$4, F_Inputs!$A$2:$BC$2, 0)),$O151),"-")</f>
        <v>-</v>
      </c>
      <c r="AE151" s="57" t="str" cm="1">
        <f t="array" ref="AE151">IFERROR(ROUND(INDEX(F_Inputs!$A$2:$BC$162, MATCH(F_Inputs_Formatted!$B151&amp;F_Inputs_Formatted!$H151, F_Inputs!$A$2:$A$162&amp;F_Inputs!$B$2:$B$162, 0), MATCH(F_Inputs_Formatted!AE$4, F_Inputs!$A$2:$BC$2, 0)),$O151),"-")</f>
        <v>-</v>
      </c>
      <c r="AF151" s="57" t="str" cm="1">
        <f t="array" ref="AF151">IFERROR(ROUND(INDEX(F_Inputs!$A$2:$BC$162, MATCH(F_Inputs_Formatted!$B151&amp;F_Inputs_Formatted!$H151, F_Inputs!$A$2:$A$162&amp;F_Inputs!$B$2:$B$162, 0), MATCH(F_Inputs_Formatted!AF$4, F_Inputs!$A$2:$BC$2, 0)),$O151),"-")</f>
        <v>-</v>
      </c>
      <c r="AG151" s="57" t="str" cm="1">
        <f t="array" ref="AG151">IFERROR(ROUND(INDEX(F_Inputs!$A$2:$BC$162, MATCH(F_Inputs_Formatted!$B151&amp;F_Inputs_Formatted!$H151, F_Inputs!$A$2:$A$162&amp;F_Inputs!$B$2:$B$162, 0), MATCH(F_Inputs_Formatted!AG$4, F_Inputs!$A$2:$BC$2, 0)),$O151),"-")</f>
        <v>-</v>
      </c>
      <c r="AH151" s="57" t="str" cm="1">
        <f t="array" ref="AH151">IFERROR(ROUND(INDEX(F_Inputs!$A$2:$BC$162, MATCH(F_Inputs_Formatted!$B151&amp;F_Inputs_Formatted!$H151, F_Inputs!$A$2:$A$162&amp;F_Inputs!$B$2:$B$162, 0), MATCH(F_Inputs_Formatted!AH$4, F_Inputs!$A$2:$BC$2, 0)),$O151),"-")</f>
        <v>-</v>
      </c>
      <c r="AI151" s="57" t="str" cm="1">
        <f t="array" ref="AI151">IFERROR(ROUND(INDEX(F_Inputs!$A$2:$BC$162, MATCH(F_Inputs_Formatted!$B151&amp;F_Inputs_Formatted!$H151, F_Inputs!$A$2:$A$162&amp;F_Inputs!$B$2:$B$162, 0), MATCH(F_Inputs_Formatted!AI$4, F_Inputs!$A$2:$BC$2, 0)),$O151),"-")</f>
        <v>-</v>
      </c>
      <c r="AJ151" s="57" t="str" cm="1">
        <f t="array" ref="AJ151">IFERROR(ROUND(INDEX(F_Inputs!$A$2:$BC$162, MATCH(F_Inputs_Formatted!$B151&amp;F_Inputs_Formatted!$H151, F_Inputs!$A$2:$A$162&amp;F_Inputs!$B$2:$B$162, 0), MATCH(F_Inputs_Formatted!AJ$4, F_Inputs!$A$2:$BC$2, 0)),$O151),"-")</f>
        <v>-</v>
      </c>
      <c r="AK151" s="57" t="str" cm="1">
        <f t="array" ref="AK151">IFERROR(ROUND(INDEX(F_Inputs!$A$2:$BC$162, MATCH(F_Inputs_Formatted!$B151&amp;F_Inputs_Formatted!$H151, F_Inputs!$A$2:$A$162&amp;F_Inputs!$B$2:$B$162, 0), MATCH(F_Inputs_Formatted!AK$4, F_Inputs!$A$2:$BC$2, 0)),$O151),"-")</f>
        <v>-</v>
      </c>
      <c r="AL151" s="57" t="str" cm="1">
        <f t="array" ref="AL151">IFERROR(ROUND(INDEX(F_Inputs!$A$2:$BC$162, MATCH(F_Inputs_Formatted!$B151&amp;F_Inputs_Formatted!$H151, F_Inputs!$A$2:$A$162&amp;F_Inputs!$B$2:$B$162, 0), MATCH(F_Inputs_Formatted!AL$4, F_Inputs!$A$2:$BC$2, 0)),$O151),"-")</f>
        <v>-</v>
      </c>
      <c r="AM151" s="57" t="str" cm="1">
        <f t="array" ref="AM151">IFERROR(ROUND(INDEX(F_Inputs!$A$2:$BC$162, MATCH(F_Inputs_Formatted!$B151&amp;F_Inputs_Formatted!$H151, F_Inputs!$A$2:$A$162&amp;F_Inputs!$B$2:$B$162, 0), MATCH(F_Inputs_Formatted!AM$4, F_Inputs!$A$2:$BC$2, 0)),$O151),"-")</f>
        <v>-</v>
      </c>
    </row>
    <row r="152" spans="2:39" s="5" customFormat="1" ht="15">
      <c r="B152" s="19" t="s">
        <v>143</v>
      </c>
      <c r="C152" s="19" t="str">
        <f>_xlfn.XLOOKUP($B152,FD_Lists!$B$4:$B$25,FD_Lists!C$4:C$25)</f>
        <v>Portsmouth Water</v>
      </c>
      <c r="D152" s="19" t="str">
        <f>_xlfn.XLOOKUP($B152,FD_Lists!$B$4:$B$25,FD_Lists!D$4:D$25)</f>
        <v>England</v>
      </c>
      <c r="E152" s="19" t="str">
        <f>_xlfn.XLOOKUP($B152,FD_Lists!$B$4:$B$25,FD_Lists!E$4:E$25)</f>
        <v>Company</v>
      </c>
      <c r="F152" s="19" t="str">
        <f>_xlfn.XLOOKUP($B152,FD_Lists!$B$4:$B$25,FD_Lists!F$4:F$25)</f>
        <v>WoC</v>
      </c>
      <c r="G152" s="56" t="s">
        <v>127</v>
      </c>
      <c r="H152" s="150" t="s">
        <v>180</v>
      </c>
      <c r="I152" s="55" t="str">
        <f t="shared" si="9"/>
        <v>PRTC_OUT5_05_A_PR24_OFWAT</v>
      </c>
      <c r="J152" s="55" t="s">
        <v>137</v>
      </c>
      <c r="K152" s="55" t="s">
        <v>138</v>
      </c>
      <c r="L152" s="55" t="s">
        <v>139</v>
      </c>
      <c r="M152" s="153" t="s">
        <v>181</v>
      </c>
      <c r="N152" s="18" t="s">
        <v>153</v>
      </c>
      <c r="O152" s="55">
        <v>0</v>
      </c>
      <c r="P152" s="57" t="str" cm="1">
        <f t="array" ref="P152">IFERROR(ROUND(INDEX(F_Inputs!$A$2:$BC$162, MATCH(F_Inputs_Formatted!$B152&amp;F_Inputs_Formatted!$H152, F_Inputs!$A$2:$A$162&amp;F_Inputs!$B$2:$B$162, 0), MATCH(F_Inputs_Formatted!P$4, F_Inputs!$A$2:$BC$2, 0)),$O152),"-")</f>
        <v>-</v>
      </c>
      <c r="Q152" s="57" t="str" cm="1">
        <f t="array" ref="Q152">IFERROR(ROUND(INDEX(F_Inputs!$A$2:$BC$162, MATCH(F_Inputs_Formatted!$B152&amp;F_Inputs_Formatted!$H152, F_Inputs!$A$2:$A$162&amp;F_Inputs!$B$2:$B$162, 0), MATCH(F_Inputs_Formatted!Q$4, F_Inputs!$A$2:$BC$2, 0)),$O152),"-")</f>
        <v>-</v>
      </c>
      <c r="R152" s="57" t="str" cm="1">
        <f t="array" ref="R152">IFERROR(ROUND(INDEX(F_Inputs!$A$2:$BC$162, MATCH(F_Inputs_Formatted!$B152&amp;F_Inputs_Formatted!$H152, F_Inputs!$A$2:$A$162&amp;F_Inputs!$B$2:$B$162, 0), MATCH(F_Inputs_Formatted!R$4, F_Inputs!$A$2:$BC$2, 0)),$O152),"-")</f>
        <v>-</v>
      </c>
      <c r="S152" s="57" t="str" cm="1">
        <f t="array" ref="S152">IFERROR(ROUND(INDEX(F_Inputs!$A$2:$BC$162, MATCH(F_Inputs_Formatted!$B152&amp;F_Inputs_Formatted!$H152, F_Inputs!$A$2:$A$162&amp;F_Inputs!$B$2:$B$162, 0), MATCH(F_Inputs_Formatted!S$4, F_Inputs!$A$2:$BC$2, 0)),$O152),"-")</f>
        <v>-</v>
      </c>
      <c r="T152" s="57" t="str" cm="1">
        <f t="array" ref="T152">IFERROR(ROUND(INDEX(F_Inputs!$A$2:$BC$162, MATCH(F_Inputs_Formatted!$B152&amp;F_Inputs_Formatted!$H152, F_Inputs!$A$2:$A$162&amp;F_Inputs!$B$2:$B$162, 0), MATCH(F_Inputs_Formatted!T$4, F_Inputs!$A$2:$BC$2, 0)),$O152),"-")</f>
        <v>-</v>
      </c>
      <c r="U152" s="57" t="str" cm="1">
        <f t="array" ref="U152">IFERROR(ROUND(INDEX(F_Inputs!$A$2:$BC$162, MATCH(F_Inputs_Formatted!$B152&amp;F_Inputs_Formatted!$H152, F_Inputs!$A$2:$A$162&amp;F_Inputs!$B$2:$B$162, 0), MATCH(F_Inputs_Formatted!U$4, F_Inputs!$A$2:$BC$2, 0)),$O152),"-")</f>
        <v>-</v>
      </c>
      <c r="V152" s="57" t="str" cm="1">
        <f t="array" ref="V152">IFERROR(ROUND(INDEX(F_Inputs!$A$2:$BC$162, MATCH(F_Inputs_Formatted!$B152&amp;F_Inputs_Formatted!$H152, F_Inputs!$A$2:$A$162&amp;F_Inputs!$B$2:$B$162, 0), MATCH(F_Inputs_Formatted!V$4, F_Inputs!$A$2:$BC$2, 0)),$O152),"-")</f>
        <v>-</v>
      </c>
      <c r="W152" s="57" t="str" cm="1">
        <f t="array" ref="W152">IFERROR(ROUND(INDEX(F_Inputs!$A$2:$BC$162, MATCH(F_Inputs_Formatted!$B152&amp;F_Inputs_Formatted!$H152, F_Inputs!$A$2:$A$162&amp;F_Inputs!$B$2:$B$162, 0), MATCH(F_Inputs_Formatted!W$4, F_Inputs!$A$2:$BC$2, 0)),$O152),"-")</f>
        <v>-</v>
      </c>
      <c r="X152" s="57" t="str" cm="1">
        <f t="array" ref="X152">IFERROR(ROUND(INDEX(F_Inputs!$A$2:$BC$162, MATCH(F_Inputs_Formatted!$B152&amp;F_Inputs_Formatted!$H152, F_Inputs!$A$2:$A$162&amp;F_Inputs!$B$2:$B$162, 0), MATCH(F_Inputs_Formatted!X$4, F_Inputs!$A$2:$BC$2, 0)),$O152),"-")</f>
        <v>-</v>
      </c>
      <c r="Y152" s="57" t="str" cm="1">
        <f t="array" ref="Y152">IFERROR(ROUND(INDEX(F_Inputs!$A$2:$BC$162, MATCH(F_Inputs_Formatted!$B152&amp;F_Inputs_Formatted!$H152, F_Inputs!$A$2:$A$162&amp;F_Inputs!$B$2:$B$162, 0), MATCH(F_Inputs_Formatted!Y$4, F_Inputs!$A$2:$BC$2, 0)),$O152),"-")</f>
        <v>-</v>
      </c>
      <c r="Z152" s="57" t="str" cm="1">
        <f t="array" ref="Z152">IFERROR(ROUND(INDEX(F_Inputs!$A$2:$BC$162, MATCH(F_Inputs_Formatted!$B152&amp;F_Inputs_Formatted!$H152, F_Inputs!$A$2:$A$162&amp;F_Inputs!$B$2:$B$162, 0), MATCH(F_Inputs_Formatted!Z$4, F_Inputs!$A$2:$BC$2, 0)),$O152),"-")</f>
        <v>-</v>
      </c>
      <c r="AA152" s="57" t="str" cm="1">
        <f t="array" ref="AA152">IFERROR(ROUND(INDEX(F_Inputs!$A$2:$BC$162, MATCH(F_Inputs_Formatted!$B152&amp;F_Inputs_Formatted!$H152, F_Inputs!$A$2:$A$162&amp;F_Inputs!$B$2:$B$162, 0), MATCH(F_Inputs_Formatted!AA$4, F_Inputs!$A$2:$BC$2, 0)),$O152),"-")</f>
        <v>-</v>
      </c>
      <c r="AB152" s="57" t="str" cm="1">
        <f t="array" ref="AB152">IFERROR(ROUND(INDEX(F_Inputs!$A$2:$BC$162, MATCH(F_Inputs_Formatted!$B152&amp;F_Inputs_Formatted!$H152, F_Inputs!$A$2:$A$162&amp;F_Inputs!$B$2:$B$162, 0), MATCH(F_Inputs_Formatted!AB$4, F_Inputs!$A$2:$BC$2, 0)),$O152),"-")</f>
        <v>-</v>
      </c>
      <c r="AC152" s="57" t="str" cm="1">
        <f t="array" ref="AC152">IFERROR(ROUND(INDEX(F_Inputs!$A$2:$BC$162, MATCH(F_Inputs_Formatted!$B152&amp;F_Inputs_Formatted!$H152, F_Inputs!$A$2:$A$162&amp;F_Inputs!$B$2:$B$162, 0), MATCH(F_Inputs_Formatted!AC$4, F_Inputs!$A$2:$BC$2, 0)),$O152),"-")</f>
        <v>-</v>
      </c>
      <c r="AD152" s="57" t="str" cm="1">
        <f t="array" ref="AD152">IFERROR(ROUND(INDEX(F_Inputs!$A$2:$BC$162, MATCH(F_Inputs_Formatted!$B152&amp;F_Inputs_Formatted!$H152, F_Inputs!$A$2:$A$162&amp;F_Inputs!$B$2:$B$162, 0), MATCH(F_Inputs_Formatted!AD$4, F_Inputs!$A$2:$BC$2, 0)),$O152),"-")</f>
        <v>-</v>
      </c>
      <c r="AE152" s="57" t="str" cm="1">
        <f t="array" ref="AE152">IFERROR(ROUND(INDEX(F_Inputs!$A$2:$BC$162, MATCH(F_Inputs_Formatted!$B152&amp;F_Inputs_Formatted!$H152, F_Inputs!$A$2:$A$162&amp;F_Inputs!$B$2:$B$162, 0), MATCH(F_Inputs_Formatted!AE$4, F_Inputs!$A$2:$BC$2, 0)),$O152),"-")</f>
        <v>-</v>
      </c>
      <c r="AF152" s="57" t="str" cm="1">
        <f t="array" ref="AF152">IFERROR(ROUND(INDEX(F_Inputs!$A$2:$BC$162, MATCH(F_Inputs_Formatted!$B152&amp;F_Inputs_Formatted!$H152, F_Inputs!$A$2:$A$162&amp;F_Inputs!$B$2:$B$162, 0), MATCH(F_Inputs_Formatted!AF$4, F_Inputs!$A$2:$BC$2, 0)),$O152),"-")</f>
        <v>-</v>
      </c>
      <c r="AG152" s="57" t="str" cm="1">
        <f t="array" ref="AG152">IFERROR(ROUND(INDEX(F_Inputs!$A$2:$BC$162, MATCH(F_Inputs_Formatted!$B152&amp;F_Inputs_Formatted!$H152, F_Inputs!$A$2:$A$162&amp;F_Inputs!$B$2:$B$162, 0), MATCH(F_Inputs_Formatted!AG$4, F_Inputs!$A$2:$BC$2, 0)),$O152),"-")</f>
        <v>-</v>
      </c>
      <c r="AH152" s="57" t="str" cm="1">
        <f t="array" ref="AH152">IFERROR(ROUND(INDEX(F_Inputs!$A$2:$BC$162, MATCH(F_Inputs_Formatted!$B152&amp;F_Inputs_Formatted!$H152, F_Inputs!$A$2:$A$162&amp;F_Inputs!$B$2:$B$162, 0), MATCH(F_Inputs_Formatted!AH$4, F_Inputs!$A$2:$BC$2, 0)),$O152),"-")</f>
        <v>-</v>
      </c>
      <c r="AI152" s="57" t="str" cm="1">
        <f t="array" ref="AI152">IFERROR(ROUND(INDEX(F_Inputs!$A$2:$BC$162, MATCH(F_Inputs_Formatted!$B152&amp;F_Inputs_Formatted!$H152, F_Inputs!$A$2:$A$162&amp;F_Inputs!$B$2:$B$162, 0), MATCH(F_Inputs_Formatted!AI$4, F_Inputs!$A$2:$BC$2, 0)),$O152),"-")</f>
        <v>-</v>
      </c>
      <c r="AJ152" s="57" t="str" cm="1">
        <f t="array" ref="AJ152">IFERROR(ROUND(INDEX(F_Inputs!$A$2:$BC$162, MATCH(F_Inputs_Formatted!$B152&amp;F_Inputs_Formatted!$H152, F_Inputs!$A$2:$A$162&amp;F_Inputs!$B$2:$B$162, 0), MATCH(F_Inputs_Formatted!AJ$4, F_Inputs!$A$2:$BC$2, 0)),$O152),"-")</f>
        <v>-</v>
      </c>
      <c r="AK152" s="57" t="str" cm="1">
        <f t="array" ref="AK152">IFERROR(ROUND(INDEX(F_Inputs!$A$2:$BC$162, MATCH(F_Inputs_Formatted!$B152&amp;F_Inputs_Formatted!$H152, F_Inputs!$A$2:$A$162&amp;F_Inputs!$B$2:$B$162, 0), MATCH(F_Inputs_Formatted!AK$4, F_Inputs!$A$2:$BC$2, 0)),$O152),"-")</f>
        <v>-</v>
      </c>
      <c r="AL152" s="57" t="str" cm="1">
        <f t="array" ref="AL152">IFERROR(ROUND(INDEX(F_Inputs!$A$2:$BC$162, MATCH(F_Inputs_Formatted!$B152&amp;F_Inputs_Formatted!$H152, F_Inputs!$A$2:$A$162&amp;F_Inputs!$B$2:$B$162, 0), MATCH(F_Inputs_Formatted!AL$4, F_Inputs!$A$2:$BC$2, 0)),$O152),"-")</f>
        <v>-</v>
      </c>
      <c r="AM152" s="57" t="str" cm="1">
        <f t="array" ref="AM152">IFERROR(ROUND(INDEX(F_Inputs!$A$2:$BC$162, MATCH(F_Inputs_Formatted!$B152&amp;F_Inputs_Formatted!$H152, F_Inputs!$A$2:$A$162&amp;F_Inputs!$B$2:$B$162, 0), MATCH(F_Inputs_Formatted!AM$4, F_Inputs!$A$2:$BC$2, 0)),$O152),"-")</f>
        <v>-</v>
      </c>
    </row>
    <row r="153" spans="2:39" s="5" customFormat="1" ht="15">
      <c r="B153" s="19" t="s">
        <v>144</v>
      </c>
      <c r="C153" s="19" t="str">
        <f>_xlfn.XLOOKUP($B153,FD_Lists!$B$4:$B$25,FD_Lists!C$4:C$25)</f>
        <v>South East Water</v>
      </c>
      <c r="D153" s="19" t="str">
        <f>_xlfn.XLOOKUP($B153,FD_Lists!$B$4:$B$25,FD_Lists!D$4:D$25)</f>
        <v>England</v>
      </c>
      <c r="E153" s="19" t="str">
        <f>_xlfn.XLOOKUP($B153,FD_Lists!$B$4:$B$25,FD_Lists!E$4:E$25)</f>
        <v>Company</v>
      </c>
      <c r="F153" s="19" t="str">
        <f>_xlfn.XLOOKUP($B153,FD_Lists!$B$4:$B$25,FD_Lists!F$4:F$25)</f>
        <v>WoC</v>
      </c>
      <c r="G153" s="56" t="s">
        <v>127</v>
      </c>
      <c r="H153" s="150" t="s">
        <v>180</v>
      </c>
      <c r="I153" s="55" t="str">
        <f t="shared" si="9"/>
        <v>SEWC_OUT5_05_A_PR24_OFWAT</v>
      </c>
      <c r="J153" s="55" t="s">
        <v>137</v>
      </c>
      <c r="K153" s="55" t="s">
        <v>138</v>
      </c>
      <c r="L153" s="55" t="s">
        <v>139</v>
      </c>
      <c r="M153" s="153" t="s">
        <v>181</v>
      </c>
      <c r="N153" s="18" t="s">
        <v>153</v>
      </c>
      <c r="O153" s="55">
        <v>0</v>
      </c>
      <c r="P153" s="57" t="str" cm="1">
        <f t="array" ref="P153">IFERROR(ROUND(INDEX(F_Inputs!$A$2:$BC$162, MATCH(F_Inputs_Formatted!$B153&amp;F_Inputs_Formatted!$H153, F_Inputs!$A$2:$A$162&amp;F_Inputs!$B$2:$B$162, 0), MATCH(F_Inputs_Formatted!P$4, F_Inputs!$A$2:$BC$2, 0)),$O153),"-")</f>
        <v>-</v>
      </c>
      <c r="Q153" s="57" t="str" cm="1">
        <f t="array" ref="Q153">IFERROR(ROUND(INDEX(F_Inputs!$A$2:$BC$162, MATCH(F_Inputs_Formatted!$B153&amp;F_Inputs_Formatted!$H153, F_Inputs!$A$2:$A$162&amp;F_Inputs!$B$2:$B$162, 0), MATCH(F_Inputs_Formatted!Q$4, F_Inputs!$A$2:$BC$2, 0)),$O153),"-")</f>
        <v>-</v>
      </c>
      <c r="R153" s="57" t="str" cm="1">
        <f t="array" ref="R153">IFERROR(ROUND(INDEX(F_Inputs!$A$2:$BC$162, MATCH(F_Inputs_Formatted!$B153&amp;F_Inputs_Formatted!$H153, F_Inputs!$A$2:$A$162&amp;F_Inputs!$B$2:$B$162, 0), MATCH(F_Inputs_Formatted!R$4, F_Inputs!$A$2:$BC$2, 0)),$O153),"-")</f>
        <v>-</v>
      </c>
      <c r="S153" s="57" t="str" cm="1">
        <f t="array" ref="S153">IFERROR(ROUND(INDEX(F_Inputs!$A$2:$BC$162, MATCH(F_Inputs_Formatted!$B153&amp;F_Inputs_Formatted!$H153, F_Inputs!$A$2:$A$162&amp;F_Inputs!$B$2:$B$162, 0), MATCH(F_Inputs_Formatted!S$4, F_Inputs!$A$2:$BC$2, 0)),$O153),"-")</f>
        <v>-</v>
      </c>
      <c r="T153" s="57" t="str" cm="1">
        <f t="array" ref="T153">IFERROR(ROUND(INDEX(F_Inputs!$A$2:$BC$162, MATCH(F_Inputs_Formatted!$B153&amp;F_Inputs_Formatted!$H153, F_Inputs!$A$2:$A$162&amp;F_Inputs!$B$2:$B$162, 0), MATCH(F_Inputs_Formatted!T$4, F_Inputs!$A$2:$BC$2, 0)),$O153),"-")</f>
        <v>-</v>
      </c>
      <c r="U153" s="57" t="str" cm="1">
        <f t="array" ref="U153">IFERROR(ROUND(INDEX(F_Inputs!$A$2:$BC$162, MATCH(F_Inputs_Formatted!$B153&amp;F_Inputs_Formatted!$H153, F_Inputs!$A$2:$A$162&amp;F_Inputs!$B$2:$B$162, 0), MATCH(F_Inputs_Formatted!U$4, F_Inputs!$A$2:$BC$2, 0)),$O153),"-")</f>
        <v>-</v>
      </c>
      <c r="V153" s="57" t="str" cm="1">
        <f t="array" ref="V153">IFERROR(ROUND(INDEX(F_Inputs!$A$2:$BC$162, MATCH(F_Inputs_Formatted!$B153&amp;F_Inputs_Formatted!$H153, F_Inputs!$A$2:$A$162&amp;F_Inputs!$B$2:$B$162, 0), MATCH(F_Inputs_Formatted!V$4, F_Inputs!$A$2:$BC$2, 0)),$O153),"-")</f>
        <v>-</v>
      </c>
      <c r="W153" s="57" t="str" cm="1">
        <f t="array" ref="W153">IFERROR(ROUND(INDEX(F_Inputs!$A$2:$BC$162, MATCH(F_Inputs_Formatted!$B153&amp;F_Inputs_Formatted!$H153, F_Inputs!$A$2:$A$162&amp;F_Inputs!$B$2:$B$162, 0), MATCH(F_Inputs_Formatted!W$4, F_Inputs!$A$2:$BC$2, 0)),$O153),"-")</f>
        <v>-</v>
      </c>
      <c r="X153" s="57" t="str" cm="1">
        <f t="array" ref="X153">IFERROR(ROUND(INDEX(F_Inputs!$A$2:$BC$162, MATCH(F_Inputs_Formatted!$B153&amp;F_Inputs_Formatted!$H153, F_Inputs!$A$2:$A$162&amp;F_Inputs!$B$2:$B$162, 0), MATCH(F_Inputs_Formatted!X$4, F_Inputs!$A$2:$BC$2, 0)),$O153),"-")</f>
        <v>-</v>
      </c>
      <c r="Y153" s="57" t="str" cm="1">
        <f t="array" ref="Y153">IFERROR(ROUND(INDEX(F_Inputs!$A$2:$BC$162, MATCH(F_Inputs_Formatted!$B153&amp;F_Inputs_Formatted!$H153, F_Inputs!$A$2:$A$162&amp;F_Inputs!$B$2:$B$162, 0), MATCH(F_Inputs_Formatted!Y$4, F_Inputs!$A$2:$BC$2, 0)),$O153),"-")</f>
        <v>-</v>
      </c>
      <c r="Z153" s="57" t="str" cm="1">
        <f t="array" ref="Z153">IFERROR(ROUND(INDEX(F_Inputs!$A$2:$BC$162, MATCH(F_Inputs_Formatted!$B153&amp;F_Inputs_Formatted!$H153, F_Inputs!$A$2:$A$162&amp;F_Inputs!$B$2:$B$162, 0), MATCH(F_Inputs_Formatted!Z$4, F_Inputs!$A$2:$BC$2, 0)),$O153),"-")</f>
        <v>-</v>
      </c>
      <c r="AA153" s="57" t="str" cm="1">
        <f t="array" ref="AA153">IFERROR(ROUND(INDEX(F_Inputs!$A$2:$BC$162, MATCH(F_Inputs_Formatted!$B153&amp;F_Inputs_Formatted!$H153, F_Inputs!$A$2:$A$162&amp;F_Inputs!$B$2:$B$162, 0), MATCH(F_Inputs_Formatted!AA$4, F_Inputs!$A$2:$BC$2, 0)),$O153),"-")</f>
        <v>-</v>
      </c>
      <c r="AB153" s="57" t="str" cm="1">
        <f t="array" ref="AB153">IFERROR(ROUND(INDEX(F_Inputs!$A$2:$BC$162, MATCH(F_Inputs_Formatted!$B153&amp;F_Inputs_Formatted!$H153, F_Inputs!$A$2:$A$162&amp;F_Inputs!$B$2:$B$162, 0), MATCH(F_Inputs_Formatted!AB$4, F_Inputs!$A$2:$BC$2, 0)),$O153),"-")</f>
        <v>-</v>
      </c>
      <c r="AC153" s="57" t="str" cm="1">
        <f t="array" ref="AC153">IFERROR(ROUND(INDEX(F_Inputs!$A$2:$BC$162, MATCH(F_Inputs_Formatted!$B153&amp;F_Inputs_Formatted!$H153, F_Inputs!$A$2:$A$162&amp;F_Inputs!$B$2:$B$162, 0), MATCH(F_Inputs_Formatted!AC$4, F_Inputs!$A$2:$BC$2, 0)),$O153),"-")</f>
        <v>-</v>
      </c>
      <c r="AD153" s="57" t="str" cm="1">
        <f t="array" ref="AD153">IFERROR(ROUND(INDEX(F_Inputs!$A$2:$BC$162, MATCH(F_Inputs_Formatted!$B153&amp;F_Inputs_Formatted!$H153, F_Inputs!$A$2:$A$162&amp;F_Inputs!$B$2:$B$162, 0), MATCH(F_Inputs_Formatted!AD$4, F_Inputs!$A$2:$BC$2, 0)),$O153),"-")</f>
        <v>-</v>
      </c>
      <c r="AE153" s="57" t="str" cm="1">
        <f t="array" ref="AE153">IFERROR(ROUND(INDEX(F_Inputs!$A$2:$BC$162, MATCH(F_Inputs_Formatted!$B153&amp;F_Inputs_Formatted!$H153, F_Inputs!$A$2:$A$162&amp;F_Inputs!$B$2:$B$162, 0), MATCH(F_Inputs_Formatted!AE$4, F_Inputs!$A$2:$BC$2, 0)),$O153),"-")</f>
        <v>-</v>
      </c>
      <c r="AF153" s="57" t="str" cm="1">
        <f t="array" ref="AF153">IFERROR(ROUND(INDEX(F_Inputs!$A$2:$BC$162, MATCH(F_Inputs_Formatted!$B153&amp;F_Inputs_Formatted!$H153, F_Inputs!$A$2:$A$162&amp;F_Inputs!$B$2:$B$162, 0), MATCH(F_Inputs_Formatted!AF$4, F_Inputs!$A$2:$BC$2, 0)),$O153),"-")</f>
        <v>-</v>
      </c>
      <c r="AG153" s="57" t="str" cm="1">
        <f t="array" ref="AG153">IFERROR(ROUND(INDEX(F_Inputs!$A$2:$BC$162, MATCH(F_Inputs_Formatted!$B153&amp;F_Inputs_Formatted!$H153, F_Inputs!$A$2:$A$162&amp;F_Inputs!$B$2:$B$162, 0), MATCH(F_Inputs_Formatted!AG$4, F_Inputs!$A$2:$BC$2, 0)),$O153),"-")</f>
        <v>-</v>
      </c>
      <c r="AH153" s="57" t="str" cm="1">
        <f t="array" ref="AH153">IFERROR(ROUND(INDEX(F_Inputs!$A$2:$BC$162, MATCH(F_Inputs_Formatted!$B153&amp;F_Inputs_Formatted!$H153, F_Inputs!$A$2:$A$162&amp;F_Inputs!$B$2:$B$162, 0), MATCH(F_Inputs_Formatted!AH$4, F_Inputs!$A$2:$BC$2, 0)),$O153),"-")</f>
        <v>-</v>
      </c>
      <c r="AI153" s="57" t="str" cm="1">
        <f t="array" ref="AI153">IFERROR(ROUND(INDEX(F_Inputs!$A$2:$BC$162, MATCH(F_Inputs_Formatted!$B153&amp;F_Inputs_Formatted!$H153, F_Inputs!$A$2:$A$162&amp;F_Inputs!$B$2:$B$162, 0), MATCH(F_Inputs_Formatted!AI$4, F_Inputs!$A$2:$BC$2, 0)),$O153),"-")</f>
        <v>-</v>
      </c>
      <c r="AJ153" s="57" t="str" cm="1">
        <f t="array" ref="AJ153">IFERROR(ROUND(INDEX(F_Inputs!$A$2:$BC$162, MATCH(F_Inputs_Formatted!$B153&amp;F_Inputs_Formatted!$H153, F_Inputs!$A$2:$A$162&amp;F_Inputs!$B$2:$B$162, 0), MATCH(F_Inputs_Formatted!AJ$4, F_Inputs!$A$2:$BC$2, 0)),$O153),"-")</f>
        <v>-</v>
      </c>
      <c r="AK153" s="57" t="str" cm="1">
        <f t="array" ref="AK153">IFERROR(ROUND(INDEX(F_Inputs!$A$2:$BC$162, MATCH(F_Inputs_Formatted!$B153&amp;F_Inputs_Formatted!$H153, F_Inputs!$A$2:$A$162&amp;F_Inputs!$B$2:$B$162, 0), MATCH(F_Inputs_Formatted!AK$4, F_Inputs!$A$2:$BC$2, 0)),$O153),"-")</f>
        <v>-</v>
      </c>
      <c r="AL153" s="57" t="str" cm="1">
        <f t="array" ref="AL153">IFERROR(ROUND(INDEX(F_Inputs!$A$2:$BC$162, MATCH(F_Inputs_Formatted!$B153&amp;F_Inputs_Formatted!$H153, F_Inputs!$A$2:$A$162&amp;F_Inputs!$B$2:$B$162, 0), MATCH(F_Inputs_Formatted!AL$4, F_Inputs!$A$2:$BC$2, 0)),$O153),"-")</f>
        <v>-</v>
      </c>
      <c r="AM153" s="57" t="str" cm="1">
        <f t="array" ref="AM153">IFERROR(ROUND(INDEX(F_Inputs!$A$2:$BC$162, MATCH(F_Inputs_Formatted!$B153&amp;F_Inputs_Formatted!$H153, F_Inputs!$A$2:$A$162&amp;F_Inputs!$B$2:$B$162, 0), MATCH(F_Inputs_Formatted!AM$4, F_Inputs!$A$2:$BC$2, 0)),$O153),"-")</f>
        <v>-</v>
      </c>
    </row>
    <row r="154" spans="2:39" s="5" customFormat="1" ht="15">
      <c r="B154" s="19" t="s">
        <v>145</v>
      </c>
      <c r="C154" s="19" t="str">
        <f>_xlfn.XLOOKUP($B154,FD_Lists!$B$4:$B$25,FD_Lists!C$4:C$25)</f>
        <v>South Staffordshire Water</v>
      </c>
      <c r="D154" s="19" t="str">
        <f>_xlfn.XLOOKUP($B154,FD_Lists!$B$4:$B$25,FD_Lists!D$4:D$25)</f>
        <v>England</v>
      </c>
      <c r="E154" s="19" t="str">
        <f>_xlfn.XLOOKUP($B154,FD_Lists!$B$4:$B$25,FD_Lists!E$4:E$25)</f>
        <v>Company</v>
      </c>
      <c r="F154" s="19" t="str">
        <f>_xlfn.XLOOKUP($B154,FD_Lists!$B$4:$B$25,FD_Lists!F$4:F$25)</f>
        <v>WoC</v>
      </c>
      <c r="G154" s="56" t="s">
        <v>127</v>
      </c>
      <c r="H154" s="150" t="s">
        <v>180</v>
      </c>
      <c r="I154" s="55" t="str">
        <f t="shared" si="9"/>
        <v>SSCC_OUT5_05_A_PR24_OFWAT</v>
      </c>
      <c r="J154" s="55" t="s">
        <v>137</v>
      </c>
      <c r="K154" s="55" t="s">
        <v>138</v>
      </c>
      <c r="L154" s="55" t="s">
        <v>139</v>
      </c>
      <c r="M154" s="153" t="s">
        <v>181</v>
      </c>
      <c r="N154" s="18" t="s">
        <v>153</v>
      </c>
      <c r="O154" s="55">
        <v>0</v>
      </c>
      <c r="P154" s="57" t="str" cm="1">
        <f t="array" ref="P154">IFERROR(ROUND(INDEX(F_Inputs!$A$2:$BC$162, MATCH(F_Inputs_Formatted!$B154&amp;F_Inputs_Formatted!$H154, F_Inputs!$A$2:$A$162&amp;F_Inputs!$B$2:$B$162, 0), MATCH(F_Inputs_Formatted!P$4, F_Inputs!$A$2:$BC$2, 0)),$O154),"-")</f>
        <v>-</v>
      </c>
      <c r="Q154" s="57" t="str" cm="1">
        <f t="array" ref="Q154">IFERROR(ROUND(INDEX(F_Inputs!$A$2:$BC$162, MATCH(F_Inputs_Formatted!$B154&amp;F_Inputs_Formatted!$H154, F_Inputs!$A$2:$A$162&amp;F_Inputs!$B$2:$B$162, 0), MATCH(F_Inputs_Formatted!Q$4, F_Inputs!$A$2:$BC$2, 0)),$O154),"-")</f>
        <v>-</v>
      </c>
      <c r="R154" s="57" t="str" cm="1">
        <f t="array" ref="R154">IFERROR(ROUND(INDEX(F_Inputs!$A$2:$BC$162, MATCH(F_Inputs_Formatted!$B154&amp;F_Inputs_Formatted!$H154, F_Inputs!$A$2:$A$162&amp;F_Inputs!$B$2:$B$162, 0), MATCH(F_Inputs_Formatted!R$4, F_Inputs!$A$2:$BC$2, 0)),$O154),"-")</f>
        <v>-</v>
      </c>
      <c r="S154" s="57" t="str" cm="1">
        <f t="array" ref="S154">IFERROR(ROUND(INDEX(F_Inputs!$A$2:$BC$162, MATCH(F_Inputs_Formatted!$B154&amp;F_Inputs_Formatted!$H154, F_Inputs!$A$2:$A$162&amp;F_Inputs!$B$2:$B$162, 0), MATCH(F_Inputs_Formatted!S$4, F_Inputs!$A$2:$BC$2, 0)),$O154),"-")</f>
        <v>-</v>
      </c>
      <c r="T154" s="57" t="str" cm="1">
        <f t="array" ref="T154">IFERROR(ROUND(INDEX(F_Inputs!$A$2:$BC$162, MATCH(F_Inputs_Formatted!$B154&amp;F_Inputs_Formatted!$H154, F_Inputs!$A$2:$A$162&amp;F_Inputs!$B$2:$B$162, 0), MATCH(F_Inputs_Formatted!T$4, F_Inputs!$A$2:$BC$2, 0)),$O154),"-")</f>
        <v>-</v>
      </c>
      <c r="U154" s="57" t="str" cm="1">
        <f t="array" ref="U154">IFERROR(ROUND(INDEX(F_Inputs!$A$2:$BC$162, MATCH(F_Inputs_Formatted!$B154&amp;F_Inputs_Formatted!$H154, F_Inputs!$A$2:$A$162&amp;F_Inputs!$B$2:$B$162, 0), MATCH(F_Inputs_Formatted!U$4, F_Inputs!$A$2:$BC$2, 0)),$O154),"-")</f>
        <v>-</v>
      </c>
      <c r="V154" s="57" t="str" cm="1">
        <f t="array" ref="V154">IFERROR(ROUND(INDEX(F_Inputs!$A$2:$BC$162, MATCH(F_Inputs_Formatted!$B154&amp;F_Inputs_Formatted!$H154, F_Inputs!$A$2:$A$162&amp;F_Inputs!$B$2:$B$162, 0), MATCH(F_Inputs_Formatted!V$4, F_Inputs!$A$2:$BC$2, 0)),$O154),"-")</f>
        <v>-</v>
      </c>
      <c r="W154" s="57" t="str" cm="1">
        <f t="array" ref="W154">IFERROR(ROUND(INDEX(F_Inputs!$A$2:$BC$162, MATCH(F_Inputs_Formatted!$B154&amp;F_Inputs_Formatted!$H154, F_Inputs!$A$2:$A$162&amp;F_Inputs!$B$2:$B$162, 0), MATCH(F_Inputs_Formatted!W$4, F_Inputs!$A$2:$BC$2, 0)),$O154),"-")</f>
        <v>-</v>
      </c>
      <c r="X154" s="57" t="str" cm="1">
        <f t="array" ref="X154">IFERROR(ROUND(INDEX(F_Inputs!$A$2:$BC$162, MATCH(F_Inputs_Formatted!$B154&amp;F_Inputs_Formatted!$H154, F_Inputs!$A$2:$A$162&amp;F_Inputs!$B$2:$B$162, 0), MATCH(F_Inputs_Formatted!X$4, F_Inputs!$A$2:$BC$2, 0)),$O154),"-")</f>
        <v>-</v>
      </c>
      <c r="Y154" s="57" t="str" cm="1">
        <f t="array" ref="Y154">IFERROR(ROUND(INDEX(F_Inputs!$A$2:$BC$162, MATCH(F_Inputs_Formatted!$B154&amp;F_Inputs_Formatted!$H154, F_Inputs!$A$2:$A$162&amp;F_Inputs!$B$2:$B$162, 0), MATCH(F_Inputs_Formatted!Y$4, F_Inputs!$A$2:$BC$2, 0)),$O154),"-")</f>
        <v>-</v>
      </c>
      <c r="Z154" s="57" t="str" cm="1">
        <f t="array" ref="Z154">IFERROR(ROUND(INDEX(F_Inputs!$A$2:$BC$162, MATCH(F_Inputs_Formatted!$B154&amp;F_Inputs_Formatted!$H154, F_Inputs!$A$2:$A$162&amp;F_Inputs!$B$2:$B$162, 0), MATCH(F_Inputs_Formatted!Z$4, F_Inputs!$A$2:$BC$2, 0)),$O154),"-")</f>
        <v>-</v>
      </c>
      <c r="AA154" s="57" t="str" cm="1">
        <f t="array" ref="AA154">IFERROR(ROUND(INDEX(F_Inputs!$A$2:$BC$162, MATCH(F_Inputs_Formatted!$B154&amp;F_Inputs_Formatted!$H154, F_Inputs!$A$2:$A$162&amp;F_Inputs!$B$2:$B$162, 0), MATCH(F_Inputs_Formatted!AA$4, F_Inputs!$A$2:$BC$2, 0)),$O154),"-")</f>
        <v>-</v>
      </c>
      <c r="AB154" s="57" t="str" cm="1">
        <f t="array" ref="AB154">IFERROR(ROUND(INDEX(F_Inputs!$A$2:$BC$162, MATCH(F_Inputs_Formatted!$B154&amp;F_Inputs_Formatted!$H154, F_Inputs!$A$2:$A$162&amp;F_Inputs!$B$2:$B$162, 0), MATCH(F_Inputs_Formatted!AB$4, F_Inputs!$A$2:$BC$2, 0)),$O154),"-")</f>
        <v>-</v>
      </c>
      <c r="AC154" s="57" t="str" cm="1">
        <f t="array" ref="AC154">IFERROR(ROUND(INDEX(F_Inputs!$A$2:$BC$162, MATCH(F_Inputs_Formatted!$B154&amp;F_Inputs_Formatted!$H154, F_Inputs!$A$2:$A$162&amp;F_Inputs!$B$2:$B$162, 0), MATCH(F_Inputs_Formatted!AC$4, F_Inputs!$A$2:$BC$2, 0)),$O154),"-")</f>
        <v>-</v>
      </c>
      <c r="AD154" s="57" t="str" cm="1">
        <f t="array" ref="AD154">IFERROR(ROUND(INDEX(F_Inputs!$A$2:$BC$162, MATCH(F_Inputs_Formatted!$B154&amp;F_Inputs_Formatted!$H154, F_Inputs!$A$2:$A$162&amp;F_Inputs!$B$2:$B$162, 0), MATCH(F_Inputs_Formatted!AD$4, F_Inputs!$A$2:$BC$2, 0)),$O154),"-")</f>
        <v>-</v>
      </c>
      <c r="AE154" s="57" t="str" cm="1">
        <f t="array" ref="AE154">IFERROR(ROUND(INDEX(F_Inputs!$A$2:$BC$162, MATCH(F_Inputs_Formatted!$B154&amp;F_Inputs_Formatted!$H154, F_Inputs!$A$2:$A$162&amp;F_Inputs!$B$2:$B$162, 0), MATCH(F_Inputs_Formatted!AE$4, F_Inputs!$A$2:$BC$2, 0)),$O154),"-")</f>
        <v>-</v>
      </c>
      <c r="AF154" s="57" t="str" cm="1">
        <f t="array" ref="AF154">IFERROR(ROUND(INDEX(F_Inputs!$A$2:$BC$162, MATCH(F_Inputs_Formatted!$B154&amp;F_Inputs_Formatted!$H154, F_Inputs!$A$2:$A$162&amp;F_Inputs!$B$2:$B$162, 0), MATCH(F_Inputs_Formatted!AF$4, F_Inputs!$A$2:$BC$2, 0)),$O154),"-")</f>
        <v>-</v>
      </c>
      <c r="AG154" s="57" t="str" cm="1">
        <f t="array" ref="AG154">IFERROR(ROUND(INDEX(F_Inputs!$A$2:$BC$162, MATCH(F_Inputs_Formatted!$B154&amp;F_Inputs_Formatted!$H154, F_Inputs!$A$2:$A$162&amp;F_Inputs!$B$2:$B$162, 0), MATCH(F_Inputs_Formatted!AG$4, F_Inputs!$A$2:$BC$2, 0)),$O154),"-")</f>
        <v>-</v>
      </c>
      <c r="AH154" s="57" t="str" cm="1">
        <f t="array" ref="AH154">IFERROR(ROUND(INDEX(F_Inputs!$A$2:$BC$162, MATCH(F_Inputs_Formatted!$B154&amp;F_Inputs_Formatted!$H154, F_Inputs!$A$2:$A$162&amp;F_Inputs!$B$2:$B$162, 0), MATCH(F_Inputs_Formatted!AH$4, F_Inputs!$A$2:$BC$2, 0)),$O154),"-")</f>
        <v>-</v>
      </c>
      <c r="AI154" s="57" t="str" cm="1">
        <f t="array" ref="AI154">IFERROR(ROUND(INDEX(F_Inputs!$A$2:$BC$162, MATCH(F_Inputs_Formatted!$B154&amp;F_Inputs_Formatted!$H154, F_Inputs!$A$2:$A$162&amp;F_Inputs!$B$2:$B$162, 0), MATCH(F_Inputs_Formatted!AI$4, F_Inputs!$A$2:$BC$2, 0)),$O154),"-")</f>
        <v>-</v>
      </c>
      <c r="AJ154" s="57" t="str" cm="1">
        <f t="array" ref="AJ154">IFERROR(ROUND(INDEX(F_Inputs!$A$2:$BC$162, MATCH(F_Inputs_Formatted!$B154&amp;F_Inputs_Formatted!$H154, F_Inputs!$A$2:$A$162&amp;F_Inputs!$B$2:$B$162, 0), MATCH(F_Inputs_Formatted!AJ$4, F_Inputs!$A$2:$BC$2, 0)),$O154),"-")</f>
        <v>-</v>
      </c>
      <c r="AK154" s="57" t="str" cm="1">
        <f t="array" ref="AK154">IFERROR(ROUND(INDEX(F_Inputs!$A$2:$BC$162, MATCH(F_Inputs_Formatted!$B154&amp;F_Inputs_Formatted!$H154, F_Inputs!$A$2:$A$162&amp;F_Inputs!$B$2:$B$162, 0), MATCH(F_Inputs_Formatted!AK$4, F_Inputs!$A$2:$BC$2, 0)),$O154),"-")</f>
        <v>-</v>
      </c>
      <c r="AL154" s="57" t="str" cm="1">
        <f t="array" ref="AL154">IFERROR(ROUND(INDEX(F_Inputs!$A$2:$BC$162, MATCH(F_Inputs_Formatted!$B154&amp;F_Inputs_Formatted!$H154, F_Inputs!$A$2:$A$162&amp;F_Inputs!$B$2:$B$162, 0), MATCH(F_Inputs_Formatted!AL$4, F_Inputs!$A$2:$BC$2, 0)),$O154),"-")</f>
        <v>-</v>
      </c>
      <c r="AM154" s="57" t="str" cm="1">
        <f t="array" ref="AM154">IFERROR(ROUND(INDEX(F_Inputs!$A$2:$BC$162, MATCH(F_Inputs_Formatted!$B154&amp;F_Inputs_Formatted!$H154, F_Inputs!$A$2:$A$162&amp;F_Inputs!$B$2:$B$162, 0), MATCH(F_Inputs_Formatted!AM$4, F_Inputs!$A$2:$BC$2, 0)),$O154),"-")</f>
        <v>-</v>
      </c>
    </row>
    <row r="155" spans="2:39" s="5" customFormat="1" ht="15">
      <c r="B155" s="19" t="s">
        <v>146</v>
      </c>
      <c r="C155" s="19" t="str">
        <f>_xlfn.XLOOKUP($B155,FD_Lists!$B$4:$B$25,FD_Lists!C$4:C$25)</f>
        <v>SES Water</v>
      </c>
      <c r="D155" s="19" t="str">
        <f>_xlfn.XLOOKUP($B155,FD_Lists!$B$4:$B$25,FD_Lists!D$4:D$25)</f>
        <v>England</v>
      </c>
      <c r="E155" s="19" t="str">
        <f>_xlfn.XLOOKUP($B155,FD_Lists!$B$4:$B$25,FD_Lists!E$4:E$25)</f>
        <v>Company</v>
      </c>
      <c r="F155" s="19" t="str">
        <f>_xlfn.XLOOKUP($B155,FD_Lists!$B$4:$B$25,FD_Lists!F$4:F$25)</f>
        <v>WoC</v>
      </c>
      <c r="G155" s="56" t="s">
        <v>127</v>
      </c>
      <c r="H155" s="150" t="s">
        <v>180</v>
      </c>
      <c r="I155" s="55" t="str">
        <f t="shared" si="9"/>
        <v>SESC_OUT5_05_A_PR24_OFWAT</v>
      </c>
      <c r="J155" s="55" t="s">
        <v>137</v>
      </c>
      <c r="K155" s="55" t="s">
        <v>138</v>
      </c>
      <c r="L155" s="55" t="s">
        <v>139</v>
      </c>
      <c r="M155" s="153" t="s">
        <v>181</v>
      </c>
      <c r="N155" s="18" t="s">
        <v>153</v>
      </c>
      <c r="O155" s="55">
        <v>0</v>
      </c>
      <c r="P155" s="57" t="str" cm="1">
        <f t="array" ref="P155">IFERROR(ROUND(INDEX(F_Inputs!$A$2:$BC$162, MATCH(F_Inputs_Formatted!$B155&amp;F_Inputs_Formatted!$H155, F_Inputs!$A$2:$A$162&amp;F_Inputs!$B$2:$B$162, 0), MATCH(F_Inputs_Formatted!P$4, F_Inputs!$A$2:$BC$2, 0)),$O155),"-")</f>
        <v>-</v>
      </c>
      <c r="Q155" s="57" t="str" cm="1">
        <f t="array" ref="Q155">IFERROR(ROUND(INDEX(F_Inputs!$A$2:$BC$162, MATCH(F_Inputs_Formatted!$B155&amp;F_Inputs_Formatted!$H155, F_Inputs!$A$2:$A$162&amp;F_Inputs!$B$2:$B$162, 0), MATCH(F_Inputs_Formatted!Q$4, F_Inputs!$A$2:$BC$2, 0)),$O155),"-")</f>
        <v>-</v>
      </c>
      <c r="R155" s="57" t="str" cm="1">
        <f t="array" ref="R155">IFERROR(ROUND(INDEX(F_Inputs!$A$2:$BC$162, MATCH(F_Inputs_Formatted!$B155&amp;F_Inputs_Formatted!$H155, F_Inputs!$A$2:$A$162&amp;F_Inputs!$B$2:$B$162, 0), MATCH(F_Inputs_Formatted!R$4, F_Inputs!$A$2:$BC$2, 0)),$O155),"-")</f>
        <v>-</v>
      </c>
      <c r="S155" s="57" t="str" cm="1">
        <f t="array" ref="S155">IFERROR(ROUND(INDEX(F_Inputs!$A$2:$BC$162, MATCH(F_Inputs_Formatted!$B155&amp;F_Inputs_Formatted!$H155, F_Inputs!$A$2:$A$162&amp;F_Inputs!$B$2:$B$162, 0), MATCH(F_Inputs_Formatted!S$4, F_Inputs!$A$2:$BC$2, 0)),$O155),"-")</f>
        <v>-</v>
      </c>
      <c r="T155" s="57" t="str" cm="1">
        <f t="array" ref="T155">IFERROR(ROUND(INDEX(F_Inputs!$A$2:$BC$162, MATCH(F_Inputs_Formatted!$B155&amp;F_Inputs_Formatted!$H155, F_Inputs!$A$2:$A$162&amp;F_Inputs!$B$2:$B$162, 0), MATCH(F_Inputs_Formatted!T$4, F_Inputs!$A$2:$BC$2, 0)),$O155),"-")</f>
        <v>-</v>
      </c>
      <c r="U155" s="57" t="str" cm="1">
        <f t="array" ref="U155">IFERROR(ROUND(INDEX(F_Inputs!$A$2:$BC$162, MATCH(F_Inputs_Formatted!$B155&amp;F_Inputs_Formatted!$H155, F_Inputs!$A$2:$A$162&amp;F_Inputs!$B$2:$B$162, 0), MATCH(F_Inputs_Formatted!U$4, F_Inputs!$A$2:$BC$2, 0)),$O155),"-")</f>
        <v>-</v>
      </c>
      <c r="V155" s="57" t="str" cm="1">
        <f t="array" ref="V155">IFERROR(ROUND(INDEX(F_Inputs!$A$2:$BC$162, MATCH(F_Inputs_Formatted!$B155&amp;F_Inputs_Formatted!$H155, F_Inputs!$A$2:$A$162&amp;F_Inputs!$B$2:$B$162, 0), MATCH(F_Inputs_Formatted!V$4, F_Inputs!$A$2:$BC$2, 0)),$O155),"-")</f>
        <v>-</v>
      </c>
      <c r="W155" s="57" t="str" cm="1">
        <f t="array" ref="W155">IFERROR(ROUND(INDEX(F_Inputs!$A$2:$BC$162, MATCH(F_Inputs_Formatted!$B155&amp;F_Inputs_Formatted!$H155, F_Inputs!$A$2:$A$162&amp;F_Inputs!$B$2:$B$162, 0), MATCH(F_Inputs_Formatted!W$4, F_Inputs!$A$2:$BC$2, 0)),$O155),"-")</f>
        <v>-</v>
      </c>
      <c r="X155" s="57" t="str" cm="1">
        <f t="array" ref="X155">IFERROR(ROUND(INDEX(F_Inputs!$A$2:$BC$162, MATCH(F_Inputs_Formatted!$B155&amp;F_Inputs_Formatted!$H155, F_Inputs!$A$2:$A$162&amp;F_Inputs!$B$2:$B$162, 0), MATCH(F_Inputs_Formatted!X$4, F_Inputs!$A$2:$BC$2, 0)),$O155),"-")</f>
        <v>-</v>
      </c>
      <c r="Y155" s="57" t="str" cm="1">
        <f t="array" ref="Y155">IFERROR(ROUND(INDEX(F_Inputs!$A$2:$BC$162, MATCH(F_Inputs_Formatted!$B155&amp;F_Inputs_Formatted!$H155, F_Inputs!$A$2:$A$162&amp;F_Inputs!$B$2:$B$162, 0), MATCH(F_Inputs_Formatted!Y$4, F_Inputs!$A$2:$BC$2, 0)),$O155),"-")</f>
        <v>-</v>
      </c>
      <c r="Z155" s="57" t="str" cm="1">
        <f t="array" ref="Z155">IFERROR(ROUND(INDEX(F_Inputs!$A$2:$BC$162, MATCH(F_Inputs_Formatted!$B155&amp;F_Inputs_Formatted!$H155, F_Inputs!$A$2:$A$162&amp;F_Inputs!$B$2:$B$162, 0), MATCH(F_Inputs_Formatted!Z$4, F_Inputs!$A$2:$BC$2, 0)),$O155),"-")</f>
        <v>-</v>
      </c>
      <c r="AA155" s="57" t="str" cm="1">
        <f t="array" ref="AA155">IFERROR(ROUND(INDEX(F_Inputs!$A$2:$BC$162, MATCH(F_Inputs_Formatted!$B155&amp;F_Inputs_Formatted!$H155, F_Inputs!$A$2:$A$162&amp;F_Inputs!$B$2:$B$162, 0), MATCH(F_Inputs_Formatted!AA$4, F_Inputs!$A$2:$BC$2, 0)),$O155),"-")</f>
        <v>-</v>
      </c>
      <c r="AB155" s="57" t="str" cm="1">
        <f t="array" ref="AB155">IFERROR(ROUND(INDEX(F_Inputs!$A$2:$BC$162, MATCH(F_Inputs_Formatted!$B155&amp;F_Inputs_Formatted!$H155, F_Inputs!$A$2:$A$162&amp;F_Inputs!$B$2:$B$162, 0), MATCH(F_Inputs_Formatted!AB$4, F_Inputs!$A$2:$BC$2, 0)),$O155),"-")</f>
        <v>-</v>
      </c>
      <c r="AC155" s="57" t="str" cm="1">
        <f t="array" ref="AC155">IFERROR(ROUND(INDEX(F_Inputs!$A$2:$BC$162, MATCH(F_Inputs_Formatted!$B155&amp;F_Inputs_Formatted!$H155, F_Inputs!$A$2:$A$162&amp;F_Inputs!$B$2:$B$162, 0), MATCH(F_Inputs_Formatted!AC$4, F_Inputs!$A$2:$BC$2, 0)),$O155),"-")</f>
        <v>-</v>
      </c>
      <c r="AD155" s="57" t="str" cm="1">
        <f t="array" ref="AD155">IFERROR(ROUND(INDEX(F_Inputs!$A$2:$BC$162, MATCH(F_Inputs_Formatted!$B155&amp;F_Inputs_Formatted!$H155, F_Inputs!$A$2:$A$162&amp;F_Inputs!$B$2:$B$162, 0), MATCH(F_Inputs_Formatted!AD$4, F_Inputs!$A$2:$BC$2, 0)),$O155),"-")</f>
        <v>-</v>
      </c>
      <c r="AE155" s="57" t="str" cm="1">
        <f t="array" ref="AE155">IFERROR(ROUND(INDEX(F_Inputs!$A$2:$BC$162, MATCH(F_Inputs_Formatted!$B155&amp;F_Inputs_Formatted!$H155, F_Inputs!$A$2:$A$162&amp;F_Inputs!$B$2:$B$162, 0), MATCH(F_Inputs_Formatted!AE$4, F_Inputs!$A$2:$BC$2, 0)),$O155),"-")</f>
        <v>-</v>
      </c>
      <c r="AF155" s="57" t="str" cm="1">
        <f t="array" ref="AF155">IFERROR(ROUND(INDEX(F_Inputs!$A$2:$BC$162, MATCH(F_Inputs_Formatted!$B155&amp;F_Inputs_Formatted!$H155, F_Inputs!$A$2:$A$162&amp;F_Inputs!$B$2:$B$162, 0), MATCH(F_Inputs_Formatted!AF$4, F_Inputs!$A$2:$BC$2, 0)),$O155),"-")</f>
        <v>-</v>
      </c>
      <c r="AG155" s="57" t="str" cm="1">
        <f t="array" ref="AG155">IFERROR(ROUND(INDEX(F_Inputs!$A$2:$BC$162, MATCH(F_Inputs_Formatted!$B155&amp;F_Inputs_Formatted!$H155, F_Inputs!$A$2:$A$162&amp;F_Inputs!$B$2:$B$162, 0), MATCH(F_Inputs_Formatted!AG$4, F_Inputs!$A$2:$BC$2, 0)),$O155),"-")</f>
        <v>-</v>
      </c>
      <c r="AH155" s="57" t="str" cm="1">
        <f t="array" ref="AH155">IFERROR(ROUND(INDEX(F_Inputs!$A$2:$BC$162, MATCH(F_Inputs_Formatted!$B155&amp;F_Inputs_Formatted!$H155, F_Inputs!$A$2:$A$162&amp;F_Inputs!$B$2:$B$162, 0), MATCH(F_Inputs_Formatted!AH$4, F_Inputs!$A$2:$BC$2, 0)),$O155),"-")</f>
        <v>-</v>
      </c>
      <c r="AI155" s="57" t="str" cm="1">
        <f t="array" ref="AI155">IFERROR(ROUND(INDEX(F_Inputs!$A$2:$BC$162, MATCH(F_Inputs_Formatted!$B155&amp;F_Inputs_Formatted!$H155, F_Inputs!$A$2:$A$162&amp;F_Inputs!$B$2:$B$162, 0), MATCH(F_Inputs_Formatted!AI$4, F_Inputs!$A$2:$BC$2, 0)),$O155),"-")</f>
        <v>-</v>
      </c>
      <c r="AJ155" s="57" t="str" cm="1">
        <f t="array" ref="AJ155">IFERROR(ROUND(INDEX(F_Inputs!$A$2:$BC$162, MATCH(F_Inputs_Formatted!$B155&amp;F_Inputs_Formatted!$H155, F_Inputs!$A$2:$A$162&amp;F_Inputs!$B$2:$B$162, 0), MATCH(F_Inputs_Formatted!AJ$4, F_Inputs!$A$2:$BC$2, 0)),$O155),"-")</f>
        <v>-</v>
      </c>
      <c r="AK155" s="57" t="str" cm="1">
        <f t="array" ref="AK155">IFERROR(ROUND(INDEX(F_Inputs!$A$2:$BC$162, MATCH(F_Inputs_Formatted!$B155&amp;F_Inputs_Formatted!$H155, F_Inputs!$A$2:$A$162&amp;F_Inputs!$B$2:$B$162, 0), MATCH(F_Inputs_Formatted!AK$4, F_Inputs!$A$2:$BC$2, 0)),$O155),"-")</f>
        <v>-</v>
      </c>
      <c r="AL155" s="57" t="str" cm="1">
        <f t="array" ref="AL155">IFERROR(ROUND(INDEX(F_Inputs!$A$2:$BC$162, MATCH(F_Inputs_Formatted!$B155&amp;F_Inputs_Formatted!$H155, F_Inputs!$A$2:$A$162&amp;F_Inputs!$B$2:$B$162, 0), MATCH(F_Inputs_Formatted!AL$4, F_Inputs!$A$2:$BC$2, 0)),$O155),"-")</f>
        <v>-</v>
      </c>
      <c r="AM155" s="57" t="str" cm="1">
        <f t="array" ref="AM155">IFERROR(ROUND(INDEX(F_Inputs!$A$2:$BC$162, MATCH(F_Inputs_Formatted!$B155&amp;F_Inputs_Formatted!$H155, F_Inputs!$A$2:$A$162&amp;F_Inputs!$B$2:$B$162, 0), MATCH(F_Inputs_Formatted!AM$4, F_Inputs!$A$2:$BC$2, 0)),$O155),"-")</f>
        <v>-</v>
      </c>
    </row>
    <row r="156" spans="2:39" s="5" customFormat="1" ht="15">
      <c r="B156" s="19" t="s">
        <v>114</v>
      </c>
      <c r="C156" s="19" t="str">
        <f>_xlfn.XLOOKUP($B156,FD_Lists!$B$4:$B$25,FD_Lists!C$4:C$25)</f>
        <v>South West Water</v>
      </c>
      <c r="D156" s="19" t="str">
        <f>_xlfn.XLOOKUP($B156,FD_Lists!$B$4:$B$25,FD_Lists!D$4:D$25)</f>
        <v>England</v>
      </c>
      <c r="E156" s="19" t="str">
        <f>_xlfn.XLOOKUP($B156,FD_Lists!$B$4:$B$25,FD_Lists!E$4:E$25)</f>
        <v>Company</v>
      </c>
      <c r="F156" s="19" t="str">
        <f>_xlfn.XLOOKUP($B156,FD_Lists!$B$4:$B$25,FD_Lists!F$4:F$25)</f>
        <v>WaSC</v>
      </c>
      <c r="G156" s="56" t="s">
        <v>127</v>
      </c>
      <c r="H156" s="150" t="s">
        <v>180</v>
      </c>
      <c r="I156" s="55" t="str">
        <f t="shared" si="9"/>
        <v>SWBC_OUT5_05_A_PR24_OFWAT</v>
      </c>
      <c r="J156" s="55" t="s">
        <v>137</v>
      </c>
      <c r="K156" s="55" t="s">
        <v>138</v>
      </c>
      <c r="L156" s="55" t="s">
        <v>139</v>
      </c>
      <c r="M156" s="153" t="s">
        <v>181</v>
      </c>
      <c r="N156" s="18" t="s">
        <v>153</v>
      </c>
      <c r="O156" s="55">
        <v>0</v>
      </c>
      <c r="P156" s="57" t="str" cm="1">
        <f t="array" ref="P156">IFERROR(ROUND(INDEX(F_Inputs!$A$2:$BC$162, MATCH(F_Inputs_Formatted!$B156&amp;F_Inputs_Formatted!$H156, F_Inputs!$A$2:$A$162&amp;F_Inputs!$B$2:$B$162, 0), MATCH(F_Inputs_Formatted!P$4, F_Inputs!$A$2:$BC$2, 0)),$O156),"-")</f>
        <v>-</v>
      </c>
      <c r="Q156" s="57" t="str" cm="1">
        <f t="array" ref="Q156">IFERROR(ROUND(INDEX(F_Inputs!$A$2:$BC$162, MATCH(F_Inputs_Formatted!$B156&amp;F_Inputs_Formatted!$H156, F_Inputs!$A$2:$A$162&amp;F_Inputs!$B$2:$B$162, 0), MATCH(F_Inputs_Formatted!Q$4, F_Inputs!$A$2:$BC$2, 0)),$O156),"-")</f>
        <v>-</v>
      </c>
      <c r="R156" s="57" t="str" cm="1">
        <f t="array" ref="R156">IFERROR(ROUND(INDEX(F_Inputs!$A$2:$BC$162, MATCH(F_Inputs_Formatted!$B156&amp;F_Inputs_Formatted!$H156, F_Inputs!$A$2:$A$162&amp;F_Inputs!$B$2:$B$162, 0), MATCH(F_Inputs_Formatted!R$4, F_Inputs!$A$2:$BC$2, 0)),$O156),"-")</f>
        <v>-</v>
      </c>
      <c r="S156" s="57" t="str" cm="1">
        <f t="array" ref="S156">IFERROR(ROUND(INDEX(F_Inputs!$A$2:$BC$162, MATCH(F_Inputs_Formatted!$B156&amp;F_Inputs_Formatted!$H156, F_Inputs!$A$2:$A$162&amp;F_Inputs!$B$2:$B$162, 0), MATCH(F_Inputs_Formatted!S$4, F_Inputs!$A$2:$BC$2, 0)),$O156),"-")</f>
        <v>-</v>
      </c>
      <c r="T156" s="57" t="str" cm="1">
        <f t="array" ref="T156">IFERROR(ROUND(INDEX(F_Inputs!$A$2:$BC$162, MATCH(F_Inputs_Formatted!$B156&amp;F_Inputs_Formatted!$H156, F_Inputs!$A$2:$A$162&amp;F_Inputs!$B$2:$B$162, 0), MATCH(F_Inputs_Formatted!T$4, F_Inputs!$A$2:$BC$2, 0)),$O156),"-")</f>
        <v>-</v>
      </c>
      <c r="U156" s="57" t="str" cm="1">
        <f t="array" ref="U156">IFERROR(ROUND(INDEX(F_Inputs!$A$2:$BC$162, MATCH(F_Inputs_Formatted!$B156&amp;F_Inputs_Formatted!$H156, F_Inputs!$A$2:$A$162&amp;F_Inputs!$B$2:$B$162, 0), MATCH(F_Inputs_Formatted!U$4, F_Inputs!$A$2:$BC$2, 0)),$O156),"-")</f>
        <v>-</v>
      </c>
      <c r="V156" s="57" t="str" cm="1">
        <f t="array" ref="V156">IFERROR(ROUND(INDEX(F_Inputs!$A$2:$BC$162, MATCH(F_Inputs_Formatted!$B156&amp;F_Inputs_Formatted!$H156, F_Inputs!$A$2:$A$162&amp;F_Inputs!$B$2:$B$162, 0), MATCH(F_Inputs_Formatted!V$4, F_Inputs!$A$2:$BC$2, 0)),$O156),"-")</f>
        <v>-</v>
      </c>
      <c r="W156" s="57" t="str" cm="1">
        <f t="array" ref="W156">IFERROR(ROUND(INDEX(F_Inputs!$A$2:$BC$162, MATCH(F_Inputs_Formatted!$B156&amp;F_Inputs_Formatted!$H156, F_Inputs!$A$2:$A$162&amp;F_Inputs!$B$2:$B$162, 0), MATCH(F_Inputs_Formatted!W$4, F_Inputs!$A$2:$BC$2, 0)),$O156),"-")</f>
        <v>-</v>
      </c>
      <c r="X156" s="57" t="str" cm="1">
        <f t="array" ref="X156">IFERROR(ROUND(INDEX(F_Inputs!$A$2:$BC$162, MATCH(F_Inputs_Formatted!$B156&amp;F_Inputs_Formatted!$H156, F_Inputs!$A$2:$A$162&amp;F_Inputs!$B$2:$B$162, 0), MATCH(F_Inputs_Formatted!X$4, F_Inputs!$A$2:$BC$2, 0)),$O156),"-")</f>
        <v>-</v>
      </c>
      <c r="Y156" s="57" t="str" cm="1">
        <f t="array" ref="Y156">IFERROR(ROUND(INDEX(F_Inputs!$A$2:$BC$162, MATCH(F_Inputs_Formatted!$B156&amp;F_Inputs_Formatted!$H156, F_Inputs!$A$2:$A$162&amp;F_Inputs!$B$2:$B$162, 0), MATCH(F_Inputs_Formatted!Y$4, F_Inputs!$A$2:$BC$2, 0)),$O156),"-")</f>
        <v>-</v>
      </c>
      <c r="Z156" s="57" t="str" cm="1">
        <f t="array" ref="Z156">IFERROR(ROUND(INDEX(F_Inputs!$A$2:$BC$162, MATCH(F_Inputs_Formatted!$B156&amp;F_Inputs_Formatted!$H156, F_Inputs!$A$2:$A$162&amp;F_Inputs!$B$2:$B$162, 0), MATCH(F_Inputs_Formatted!Z$4, F_Inputs!$A$2:$BC$2, 0)),$O156),"-")</f>
        <v>-</v>
      </c>
      <c r="AA156" s="57" t="str" cm="1">
        <f t="array" ref="AA156">IFERROR(ROUND(INDEX(F_Inputs!$A$2:$BC$162, MATCH(F_Inputs_Formatted!$B156&amp;F_Inputs_Formatted!$H156, F_Inputs!$A$2:$A$162&amp;F_Inputs!$B$2:$B$162, 0), MATCH(F_Inputs_Formatted!AA$4, F_Inputs!$A$2:$BC$2, 0)),$O156),"-")</f>
        <v>-</v>
      </c>
      <c r="AB156" s="57" t="str" cm="1">
        <f t="array" ref="AB156">IFERROR(ROUND(INDEX(F_Inputs!$A$2:$BC$162, MATCH(F_Inputs_Formatted!$B156&amp;F_Inputs_Formatted!$H156, F_Inputs!$A$2:$A$162&amp;F_Inputs!$B$2:$B$162, 0), MATCH(F_Inputs_Formatted!AB$4, F_Inputs!$A$2:$BC$2, 0)),$O156),"-")</f>
        <v>-</v>
      </c>
      <c r="AC156" s="57" t="str" cm="1">
        <f t="array" ref="AC156">IFERROR(ROUND(INDEX(F_Inputs!$A$2:$BC$162, MATCH(F_Inputs_Formatted!$B156&amp;F_Inputs_Formatted!$H156, F_Inputs!$A$2:$A$162&amp;F_Inputs!$B$2:$B$162, 0), MATCH(F_Inputs_Formatted!AC$4, F_Inputs!$A$2:$BC$2, 0)),$O156),"-")</f>
        <v>-</v>
      </c>
      <c r="AD156" s="57" t="str" cm="1">
        <f t="array" ref="AD156">IFERROR(ROUND(INDEX(F_Inputs!$A$2:$BC$162, MATCH(F_Inputs_Formatted!$B156&amp;F_Inputs_Formatted!$H156, F_Inputs!$A$2:$A$162&amp;F_Inputs!$B$2:$B$162, 0), MATCH(F_Inputs_Formatted!AD$4, F_Inputs!$A$2:$BC$2, 0)),$O156),"-")</f>
        <v>-</v>
      </c>
      <c r="AE156" s="57" t="str" cm="1">
        <f t="array" ref="AE156">IFERROR(ROUND(INDEX(F_Inputs!$A$2:$BC$162, MATCH(F_Inputs_Formatted!$B156&amp;F_Inputs_Formatted!$H156, F_Inputs!$A$2:$A$162&amp;F_Inputs!$B$2:$B$162, 0), MATCH(F_Inputs_Formatted!AE$4, F_Inputs!$A$2:$BC$2, 0)),$O156),"-")</f>
        <v>-</v>
      </c>
      <c r="AF156" s="57" t="str" cm="1">
        <f t="array" ref="AF156">IFERROR(ROUND(INDEX(F_Inputs!$A$2:$BC$162, MATCH(F_Inputs_Formatted!$B156&amp;F_Inputs_Formatted!$H156, F_Inputs!$A$2:$A$162&amp;F_Inputs!$B$2:$B$162, 0), MATCH(F_Inputs_Formatted!AF$4, F_Inputs!$A$2:$BC$2, 0)),$O156),"-")</f>
        <v>-</v>
      </c>
      <c r="AG156" s="57" t="str" cm="1">
        <f t="array" ref="AG156">IFERROR(ROUND(INDEX(F_Inputs!$A$2:$BC$162, MATCH(F_Inputs_Formatted!$B156&amp;F_Inputs_Formatted!$H156, F_Inputs!$A$2:$A$162&amp;F_Inputs!$B$2:$B$162, 0), MATCH(F_Inputs_Formatted!AG$4, F_Inputs!$A$2:$BC$2, 0)),$O156),"-")</f>
        <v>-</v>
      </c>
      <c r="AH156" s="57" t="str" cm="1">
        <f t="array" ref="AH156">IFERROR(ROUND(INDEX(F_Inputs!$A$2:$BC$162, MATCH(F_Inputs_Formatted!$B156&amp;F_Inputs_Formatted!$H156, F_Inputs!$A$2:$A$162&amp;F_Inputs!$B$2:$B$162, 0), MATCH(F_Inputs_Formatted!AH$4, F_Inputs!$A$2:$BC$2, 0)),$O156),"-")</f>
        <v>-</v>
      </c>
      <c r="AI156" s="57" t="str" cm="1">
        <f t="array" ref="AI156">IFERROR(ROUND(INDEX(F_Inputs!$A$2:$BC$162, MATCH(F_Inputs_Formatted!$B156&amp;F_Inputs_Formatted!$H156, F_Inputs!$A$2:$A$162&amp;F_Inputs!$B$2:$B$162, 0), MATCH(F_Inputs_Formatted!AI$4, F_Inputs!$A$2:$BC$2, 0)),$O156),"-")</f>
        <v>-</v>
      </c>
      <c r="AJ156" s="57" t="str" cm="1">
        <f t="array" ref="AJ156">IFERROR(ROUND(INDEX(F_Inputs!$A$2:$BC$162, MATCH(F_Inputs_Formatted!$B156&amp;F_Inputs_Formatted!$H156, F_Inputs!$A$2:$A$162&amp;F_Inputs!$B$2:$B$162, 0), MATCH(F_Inputs_Formatted!AJ$4, F_Inputs!$A$2:$BC$2, 0)),$O156),"-")</f>
        <v>-</v>
      </c>
      <c r="AK156" s="57" t="str" cm="1">
        <f t="array" ref="AK156">IFERROR(ROUND(INDEX(F_Inputs!$A$2:$BC$162, MATCH(F_Inputs_Formatted!$B156&amp;F_Inputs_Formatted!$H156, F_Inputs!$A$2:$A$162&amp;F_Inputs!$B$2:$B$162, 0), MATCH(F_Inputs_Formatted!AK$4, F_Inputs!$A$2:$BC$2, 0)),$O156),"-")</f>
        <v>-</v>
      </c>
      <c r="AL156" s="57" t="str" cm="1">
        <f t="array" ref="AL156">IFERROR(ROUND(INDEX(F_Inputs!$A$2:$BC$162, MATCH(F_Inputs_Formatted!$B156&amp;F_Inputs_Formatted!$H156, F_Inputs!$A$2:$A$162&amp;F_Inputs!$B$2:$B$162, 0), MATCH(F_Inputs_Formatted!AL$4, F_Inputs!$A$2:$BC$2, 0)),$O156),"-")</f>
        <v>-</v>
      </c>
      <c r="AM156" s="57" t="str" cm="1">
        <f t="array" ref="AM156">IFERROR(ROUND(INDEX(F_Inputs!$A$2:$BC$162, MATCH(F_Inputs_Formatted!$B156&amp;F_Inputs_Formatted!$H156, F_Inputs!$A$2:$A$162&amp;F_Inputs!$B$2:$B$162, 0), MATCH(F_Inputs_Formatted!AM$4, F_Inputs!$A$2:$BC$2, 0)),$O156),"-")</f>
        <v>-</v>
      </c>
    </row>
    <row r="157" spans="2:39" s="5" customFormat="1" ht="15">
      <c r="B157" s="19" t="s">
        <v>147</v>
      </c>
      <c r="C157" s="19" t="str">
        <f>_xlfn.XLOOKUP($B157,FD_Lists!$B$4:$B$25,FD_Lists!C$4:C$25)</f>
        <v>Bristol Water</v>
      </c>
      <c r="D157" s="19" t="str">
        <f>_xlfn.XLOOKUP($B157,FD_Lists!$B$4:$B$25,FD_Lists!D$4:D$25)</f>
        <v>England</v>
      </c>
      <c r="E157" s="19" t="str">
        <f>_xlfn.XLOOKUP($B157,FD_Lists!$B$4:$B$25,FD_Lists!E$4:E$25)</f>
        <v>Company</v>
      </c>
      <c r="F157" s="19" t="str">
        <f>_xlfn.XLOOKUP($B157,FD_Lists!$B$4:$B$25,FD_Lists!F$4:F$25)</f>
        <v>WoC</v>
      </c>
      <c r="G157" s="56" t="s">
        <v>127</v>
      </c>
      <c r="H157" s="150" t="s">
        <v>180</v>
      </c>
      <c r="I157" s="55" t="str">
        <f t="shared" si="9"/>
        <v>BRLC_OUT5_05_A_PR24_OFWAT</v>
      </c>
      <c r="J157" s="55" t="s">
        <v>137</v>
      </c>
      <c r="K157" s="55" t="s">
        <v>138</v>
      </c>
      <c r="L157" s="55" t="s">
        <v>139</v>
      </c>
      <c r="M157" s="153" t="s">
        <v>181</v>
      </c>
      <c r="N157" s="18" t="s">
        <v>153</v>
      </c>
      <c r="O157" s="55">
        <v>0</v>
      </c>
      <c r="P157" s="57" t="str" cm="1">
        <f t="array" ref="P157">IFERROR(ROUND(INDEX(F_Inputs!$A$2:$BC$162, MATCH(F_Inputs_Formatted!$B157&amp;F_Inputs_Formatted!$H157, F_Inputs!$A$2:$A$162&amp;F_Inputs!$B$2:$B$162, 0), MATCH(F_Inputs_Formatted!P$4, F_Inputs!$A$2:$BC$2, 0)),$O157),"-")</f>
        <v>-</v>
      </c>
      <c r="Q157" s="57" t="str" cm="1">
        <f t="array" ref="Q157">IFERROR(ROUND(INDEX(F_Inputs!$A$2:$BC$162, MATCH(F_Inputs_Formatted!$B157&amp;F_Inputs_Formatted!$H157, F_Inputs!$A$2:$A$162&amp;F_Inputs!$B$2:$B$162, 0), MATCH(F_Inputs_Formatted!Q$4, F_Inputs!$A$2:$BC$2, 0)),$O157),"-")</f>
        <v>-</v>
      </c>
      <c r="R157" s="57" t="str" cm="1">
        <f t="array" ref="R157">IFERROR(ROUND(INDEX(F_Inputs!$A$2:$BC$162, MATCH(F_Inputs_Formatted!$B157&amp;F_Inputs_Formatted!$H157, F_Inputs!$A$2:$A$162&amp;F_Inputs!$B$2:$B$162, 0), MATCH(F_Inputs_Formatted!R$4, F_Inputs!$A$2:$BC$2, 0)),$O157),"-")</f>
        <v>-</v>
      </c>
      <c r="S157" s="57" t="str" cm="1">
        <f t="array" ref="S157">IFERROR(ROUND(INDEX(F_Inputs!$A$2:$BC$162, MATCH(F_Inputs_Formatted!$B157&amp;F_Inputs_Formatted!$H157, F_Inputs!$A$2:$A$162&amp;F_Inputs!$B$2:$B$162, 0), MATCH(F_Inputs_Formatted!S$4, F_Inputs!$A$2:$BC$2, 0)),$O157),"-")</f>
        <v>-</v>
      </c>
      <c r="T157" s="57" t="str" cm="1">
        <f t="array" ref="T157">IFERROR(ROUND(INDEX(F_Inputs!$A$2:$BC$162, MATCH(F_Inputs_Formatted!$B157&amp;F_Inputs_Formatted!$H157, F_Inputs!$A$2:$A$162&amp;F_Inputs!$B$2:$B$162, 0), MATCH(F_Inputs_Formatted!T$4, F_Inputs!$A$2:$BC$2, 0)),$O157),"-")</f>
        <v>-</v>
      </c>
      <c r="U157" s="57" t="str" cm="1">
        <f t="array" ref="U157">IFERROR(ROUND(INDEX(F_Inputs!$A$2:$BC$162, MATCH(F_Inputs_Formatted!$B157&amp;F_Inputs_Formatted!$H157, F_Inputs!$A$2:$A$162&amp;F_Inputs!$B$2:$B$162, 0), MATCH(F_Inputs_Formatted!U$4, F_Inputs!$A$2:$BC$2, 0)),$O157),"-")</f>
        <v>-</v>
      </c>
      <c r="V157" s="57" t="str" cm="1">
        <f t="array" ref="V157">IFERROR(ROUND(INDEX(F_Inputs!$A$2:$BC$162, MATCH(F_Inputs_Formatted!$B157&amp;F_Inputs_Formatted!$H157, F_Inputs!$A$2:$A$162&amp;F_Inputs!$B$2:$B$162, 0), MATCH(F_Inputs_Formatted!V$4, F_Inputs!$A$2:$BC$2, 0)),$O157),"-")</f>
        <v>-</v>
      </c>
      <c r="W157" s="57" t="str" cm="1">
        <f t="array" ref="W157">IFERROR(ROUND(INDEX(F_Inputs!$A$2:$BC$162, MATCH(F_Inputs_Formatted!$B157&amp;F_Inputs_Formatted!$H157, F_Inputs!$A$2:$A$162&amp;F_Inputs!$B$2:$B$162, 0), MATCH(F_Inputs_Formatted!W$4, F_Inputs!$A$2:$BC$2, 0)),$O157),"-")</f>
        <v>-</v>
      </c>
      <c r="X157" s="57" t="str" cm="1">
        <f t="array" ref="X157">IFERROR(ROUND(INDEX(F_Inputs!$A$2:$BC$162, MATCH(F_Inputs_Formatted!$B157&amp;F_Inputs_Formatted!$H157, F_Inputs!$A$2:$A$162&amp;F_Inputs!$B$2:$B$162, 0), MATCH(F_Inputs_Formatted!X$4, F_Inputs!$A$2:$BC$2, 0)),$O157),"-")</f>
        <v>-</v>
      </c>
      <c r="Y157" s="57" t="str" cm="1">
        <f t="array" ref="Y157">IFERROR(ROUND(INDEX(F_Inputs!$A$2:$BC$162, MATCH(F_Inputs_Formatted!$B157&amp;F_Inputs_Formatted!$H157, F_Inputs!$A$2:$A$162&amp;F_Inputs!$B$2:$B$162, 0), MATCH(F_Inputs_Formatted!Y$4, F_Inputs!$A$2:$BC$2, 0)),$O157),"-")</f>
        <v>-</v>
      </c>
      <c r="Z157" s="57" t="str" cm="1">
        <f t="array" ref="Z157">IFERROR(ROUND(INDEX(F_Inputs!$A$2:$BC$162, MATCH(F_Inputs_Formatted!$B157&amp;F_Inputs_Formatted!$H157, F_Inputs!$A$2:$A$162&amp;F_Inputs!$B$2:$B$162, 0), MATCH(F_Inputs_Formatted!Z$4, F_Inputs!$A$2:$BC$2, 0)),$O157),"-")</f>
        <v>-</v>
      </c>
      <c r="AA157" s="57" t="str" cm="1">
        <f t="array" ref="AA157">IFERROR(ROUND(INDEX(F_Inputs!$A$2:$BC$162, MATCH(F_Inputs_Formatted!$B157&amp;F_Inputs_Formatted!$H157, F_Inputs!$A$2:$A$162&amp;F_Inputs!$B$2:$B$162, 0), MATCH(F_Inputs_Formatted!AA$4, F_Inputs!$A$2:$BC$2, 0)),$O157),"-")</f>
        <v>-</v>
      </c>
      <c r="AB157" s="57" t="str" cm="1">
        <f t="array" ref="AB157">IFERROR(ROUND(INDEX(F_Inputs!$A$2:$BC$162, MATCH(F_Inputs_Formatted!$B157&amp;F_Inputs_Formatted!$H157, F_Inputs!$A$2:$A$162&amp;F_Inputs!$B$2:$B$162, 0), MATCH(F_Inputs_Formatted!AB$4, F_Inputs!$A$2:$BC$2, 0)),$O157),"-")</f>
        <v>-</v>
      </c>
      <c r="AC157" s="57" t="str" cm="1">
        <f t="array" ref="AC157">IFERROR(ROUND(INDEX(F_Inputs!$A$2:$BC$162, MATCH(F_Inputs_Formatted!$B157&amp;F_Inputs_Formatted!$H157, F_Inputs!$A$2:$A$162&amp;F_Inputs!$B$2:$B$162, 0), MATCH(F_Inputs_Formatted!AC$4, F_Inputs!$A$2:$BC$2, 0)),$O157),"-")</f>
        <v>-</v>
      </c>
      <c r="AD157" s="57" t="str" cm="1">
        <f t="array" ref="AD157">IFERROR(ROUND(INDEX(F_Inputs!$A$2:$BC$162, MATCH(F_Inputs_Formatted!$B157&amp;F_Inputs_Formatted!$H157, F_Inputs!$A$2:$A$162&amp;F_Inputs!$B$2:$B$162, 0), MATCH(F_Inputs_Formatted!AD$4, F_Inputs!$A$2:$BC$2, 0)),$O157),"-")</f>
        <v>-</v>
      </c>
      <c r="AE157" s="57" t="str" cm="1">
        <f t="array" ref="AE157">IFERROR(ROUND(INDEX(F_Inputs!$A$2:$BC$162, MATCH(F_Inputs_Formatted!$B157&amp;F_Inputs_Formatted!$H157, F_Inputs!$A$2:$A$162&amp;F_Inputs!$B$2:$B$162, 0), MATCH(F_Inputs_Formatted!AE$4, F_Inputs!$A$2:$BC$2, 0)),$O157),"-")</f>
        <v>-</v>
      </c>
      <c r="AF157" s="57" t="str" cm="1">
        <f t="array" ref="AF157">IFERROR(ROUND(INDEX(F_Inputs!$A$2:$BC$162, MATCH(F_Inputs_Formatted!$B157&amp;F_Inputs_Formatted!$H157, F_Inputs!$A$2:$A$162&amp;F_Inputs!$B$2:$B$162, 0), MATCH(F_Inputs_Formatted!AF$4, F_Inputs!$A$2:$BC$2, 0)),$O157),"-")</f>
        <v>-</v>
      </c>
      <c r="AG157" s="57" t="str" cm="1">
        <f t="array" ref="AG157">IFERROR(ROUND(INDEX(F_Inputs!$A$2:$BC$162, MATCH(F_Inputs_Formatted!$B157&amp;F_Inputs_Formatted!$H157, F_Inputs!$A$2:$A$162&amp;F_Inputs!$B$2:$B$162, 0), MATCH(F_Inputs_Formatted!AG$4, F_Inputs!$A$2:$BC$2, 0)),$O157),"-")</f>
        <v>-</v>
      </c>
      <c r="AH157" s="57" t="str" cm="1">
        <f t="array" ref="AH157">IFERROR(ROUND(INDEX(F_Inputs!$A$2:$BC$162, MATCH(F_Inputs_Formatted!$B157&amp;F_Inputs_Formatted!$H157, F_Inputs!$A$2:$A$162&amp;F_Inputs!$B$2:$B$162, 0), MATCH(F_Inputs_Formatted!AH$4, F_Inputs!$A$2:$BC$2, 0)),$O157),"-")</f>
        <v>-</v>
      </c>
      <c r="AI157" s="57" t="str" cm="1">
        <f t="array" ref="AI157">IFERROR(ROUND(INDEX(F_Inputs!$A$2:$BC$162, MATCH(F_Inputs_Formatted!$B157&amp;F_Inputs_Formatted!$H157, F_Inputs!$A$2:$A$162&amp;F_Inputs!$B$2:$B$162, 0), MATCH(F_Inputs_Formatted!AI$4, F_Inputs!$A$2:$BC$2, 0)),$O157),"-")</f>
        <v>-</v>
      </c>
      <c r="AJ157" s="57" t="str" cm="1">
        <f t="array" ref="AJ157">IFERROR(ROUND(INDEX(F_Inputs!$A$2:$BC$162, MATCH(F_Inputs_Formatted!$B157&amp;F_Inputs_Formatted!$H157, F_Inputs!$A$2:$A$162&amp;F_Inputs!$B$2:$B$162, 0), MATCH(F_Inputs_Formatted!AJ$4, F_Inputs!$A$2:$BC$2, 0)),$O157),"-")</f>
        <v>-</v>
      </c>
      <c r="AK157" s="57" t="str" cm="1">
        <f t="array" ref="AK157">IFERROR(ROUND(INDEX(F_Inputs!$A$2:$BC$162, MATCH(F_Inputs_Formatted!$B157&amp;F_Inputs_Formatted!$H157, F_Inputs!$A$2:$A$162&amp;F_Inputs!$B$2:$B$162, 0), MATCH(F_Inputs_Formatted!AK$4, F_Inputs!$A$2:$BC$2, 0)),$O157),"-")</f>
        <v>-</v>
      </c>
      <c r="AL157" s="57" t="str" cm="1">
        <f t="array" ref="AL157">IFERROR(ROUND(INDEX(F_Inputs!$A$2:$BC$162, MATCH(F_Inputs_Formatted!$B157&amp;F_Inputs_Formatted!$H157, F_Inputs!$A$2:$A$162&amp;F_Inputs!$B$2:$B$162, 0), MATCH(F_Inputs_Formatted!AL$4, F_Inputs!$A$2:$BC$2, 0)),$O157),"-")</f>
        <v>-</v>
      </c>
      <c r="AM157" s="57" t="str" cm="1">
        <f t="array" ref="AM157">IFERROR(ROUND(INDEX(F_Inputs!$A$2:$BC$162, MATCH(F_Inputs_Formatted!$B157&amp;F_Inputs_Formatted!$H157, F_Inputs!$A$2:$A$162&amp;F_Inputs!$B$2:$B$162, 0), MATCH(F_Inputs_Formatted!AM$4, F_Inputs!$A$2:$BC$2, 0)),$O157),"-")</f>
        <v>-</v>
      </c>
    </row>
    <row r="158" spans="2:39" s="5" customFormat="1" ht="15">
      <c r="B158" s="129" t="s">
        <v>80</v>
      </c>
      <c r="C158" s="19" t="str">
        <f>_xlfn.XLOOKUP($B158,FD_Lists!$B$4:$B$25,FD_Lists!C$4:C$25)</f>
        <v>Anglian Water</v>
      </c>
      <c r="D158" s="19" t="str">
        <f>_xlfn.XLOOKUP($B158,FD_Lists!$B$4:$B$25,FD_Lists!D$4:D$25)</f>
        <v>England</v>
      </c>
      <c r="E158" s="19" t="str">
        <f>_xlfn.XLOOKUP($B158,FD_Lists!$B$4:$B$25,FD_Lists!E$4:E$25)</f>
        <v>Company</v>
      </c>
      <c r="F158" s="19" t="str">
        <f>_xlfn.XLOOKUP($B158,FD_Lists!$B$4:$B$25,FD_Lists!F$4:F$25)</f>
        <v>WaSC</v>
      </c>
      <c r="G158" s="56" t="s">
        <v>127</v>
      </c>
      <c r="H158" s="149" t="s">
        <v>182</v>
      </c>
      <c r="I158" s="55" t="str">
        <f t="shared" si="9"/>
        <v>ANHC_OUT5_05_PR24_OFWAT</v>
      </c>
      <c r="J158" s="55" t="s">
        <v>137</v>
      </c>
      <c r="K158" s="55" t="s">
        <v>138</v>
      </c>
      <c r="L158" s="55" t="s">
        <v>139</v>
      </c>
      <c r="M158" s="153" t="s">
        <v>183</v>
      </c>
      <c r="N158" s="18" t="s">
        <v>83</v>
      </c>
      <c r="O158" s="55">
        <v>2</v>
      </c>
      <c r="P158" s="57" t="str" cm="1">
        <f t="array" ref="P158">IFERROR(ROUND(INDEX(F_Inputs!$A$2:$BC$162, MATCH(F_Inputs_Formatted!$B158&amp;F_Inputs_Formatted!$H158, F_Inputs!$A$2:$A$162&amp;F_Inputs!$B$2:$B$162, 0), MATCH(F_Inputs_Formatted!P$4, F_Inputs!$A$2:$BC$2, 0)),$O158),"-")</f>
        <v>-</v>
      </c>
      <c r="Q158" s="57" t="str" cm="1">
        <f t="array" ref="Q158">IFERROR(ROUND(INDEX(F_Inputs!$A$2:$BC$162, MATCH(F_Inputs_Formatted!$B158&amp;F_Inputs_Formatted!$H158, F_Inputs!$A$2:$A$162&amp;F_Inputs!$B$2:$B$162, 0), MATCH(F_Inputs_Formatted!Q$4, F_Inputs!$A$2:$BC$2, 0)),$O158),"-")</f>
        <v>-</v>
      </c>
      <c r="R158" s="57" t="str" cm="1">
        <f t="array" ref="R158">IFERROR(ROUND(INDEX(F_Inputs!$A$2:$BC$162, MATCH(F_Inputs_Formatted!$B158&amp;F_Inputs_Formatted!$H158, F_Inputs!$A$2:$A$162&amp;F_Inputs!$B$2:$B$162, 0), MATCH(F_Inputs_Formatted!R$4, F_Inputs!$A$2:$BC$2, 0)),$O158),"-")</f>
        <v>-</v>
      </c>
      <c r="S158" s="57" t="str" cm="1">
        <f t="array" ref="S158">IFERROR(ROUND(INDEX(F_Inputs!$A$2:$BC$162, MATCH(F_Inputs_Formatted!$B158&amp;F_Inputs_Formatted!$H158, F_Inputs!$A$2:$A$162&amp;F_Inputs!$B$2:$B$162, 0), MATCH(F_Inputs_Formatted!S$4, F_Inputs!$A$2:$BC$2, 0)),$O158),"-")</f>
        <v>-</v>
      </c>
      <c r="T158" s="57" t="str" cm="1">
        <f t="array" ref="T158">IFERROR(ROUND(INDEX(F_Inputs!$A$2:$BC$162, MATCH(F_Inputs_Formatted!$B158&amp;F_Inputs_Formatted!$H158, F_Inputs!$A$2:$A$162&amp;F_Inputs!$B$2:$B$162, 0), MATCH(F_Inputs_Formatted!T$4, F_Inputs!$A$2:$BC$2, 0)),$O158),"-")</f>
        <v>-</v>
      </c>
      <c r="U158" s="57" t="str" cm="1">
        <f t="array" ref="U158">IFERROR(ROUND(INDEX(F_Inputs!$A$2:$BC$162, MATCH(F_Inputs_Formatted!$B158&amp;F_Inputs_Formatted!$H158, F_Inputs!$A$2:$A$162&amp;F_Inputs!$B$2:$B$162, 0), MATCH(F_Inputs_Formatted!U$4, F_Inputs!$A$2:$BC$2, 0)),$O158),"-")</f>
        <v>-</v>
      </c>
      <c r="V158" s="57" t="str" cm="1">
        <f t="array" ref="V158">IFERROR(ROUND(INDEX(F_Inputs!$A$2:$BC$162, MATCH(F_Inputs_Formatted!$B158&amp;F_Inputs_Formatted!$H158, F_Inputs!$A$2:$A$162&amp;F_Inputs!$B$2:$B$162, 0), MATCH(F_Inputs_Formatted!V$4, F_Inputs!$A$2:$BC$2, 0)),$O158),"-")</f>
        <v>-</v>
      </c>
      <c r="W158" s="57" t="str" cm="1">
        <f t="array" ref="W158">IFERROR(ROUND(INDEX(F_Inputs!$A$2:$BC$162, MATCH(F_Inputs_Formatted!$B158&amp;F_Inputs_Formatted!$H158, F_Inputs!$A$2:$A$162&amp;F_Inputs!$B$2:$B$162, 0), MATCH(F_Inputs_Formatted!W$4, F_Inputs!$A$2:$BC$2, 0)),$O158),"-")</f>
        <v>-</v>
      </c>
      <c r="X158" s="57" t="str" cm="1">
        <f t="array" ref="X158">IFERROR(ROUND(INDEX(F_Inputs!$A$2:$BC$162, MATCH(F_Inputs_Formatted!$B158&amp;F_Inputs_Formatted!$H158, F_Inputs!$A$2:$A$162&amp;F_Inputs!$B$2:$B$162, 0), MATCH(F_Inputs_Formatted!X$4, F_Inputs!$A$2:$BC$2, 0)),$O158),"-")</f>
        <v>-</v>
      </c>
      <c r="Y158" s="57" t="str" cm="1">
        <f t="array" ref="Y158">IFERROR(ROUND(INDEX(F_Inputs!$A$2:$BC$162, MATCH(F_Inputs_Formatted!$B158&amp;F_Inputs_Formatted!$H158, F_Inputs!$A$2:$A$162&amp;F_Inputs!$B$2:$B$162, 0), MATCH(F_Inputs_Formatted!Y$4, F_Inputs!$A$2:$BC$2, 0)),$O158),"-")</f>
        <v>-</v>
      </c>
      <c r="Z158" s="57" t="str" cm="1">
        <f t="array" ref="Z158">IFERROR(ROUND(INDEX(F_Inputs!$A$2:$BC$162, MATCH(F_Inputs_Formatted!$B158&amp;F_Inputs_Formatted!$H158, F_Inputs!$A$2:$A$162&amp;F_Inputs!$B$2:$B$162, 0), MATCH(F_Inputs_Formatted!Z$4, F_Inputs!$A$2:$BC$2, 0)),$O158),"-")</f>
        <v>-</v>
      </c>
      <c r="AA158" s="57" t="str" cm="1">
        <f t="array" ref="AA158">IFERROR(ROUND(INDEX(F_Inputs!$A$2:$BC$162, MATCH(F_Inputs_Formatted!$B158&amp;F_Inputs_Formatted!$H158, F_Inputs!$A$2:$A$162&amp;F_Inputs!$B$2:$B$162, 0), MATCH(F_Inputs_Formatted!AA$4, F_Inputs!$A$2:$BC$2, 0)),$O158),"-")</f>
        <v>-</v>
      </c>
      <c r="AB158" s="57" t="str" cm="1">
        <f t="array" ref="AB158">IFERROR(ROUND(INDEX(F_Inputs!$A$2:$BC$162, MATCH(F_Inputs_Formatted!$B158&amp;F_Inputs_Formatted!$H158, F_Inputs!$A$2:$A$162&amp;F_Inputs!$B$2:$B$162, 0), MATCH(F_Inputs_Formatted!AB$4, F_Inputs!$A$2:$BC$2, 0)),$O158),"-")</f>
        <v>-</v>
      </c>
      <c r="AC158" s="57" t="str" cm="1">
        <f t="array" ref="AC158">IFERROR(ROUND(INDEX(F_Inputs!$A$2:$BC$162, MATCH(F_Inputs_Formatted!$B158&amp;F_Inputs_Formatted!$H158, F_Inputs!$A$2:$A$162&amp;F_Inputs!$B$2:$B$162, 0), MATCH(F_Inputs_Formatted!AC$4, F_Inputs!$A$2:$BC$2, 0)),$O158),"-")</f>
        <v>-</v>
      </c>
      <c r="AD158" s="57" t="str" cm="1">
        <f t="array" ref="AD158">IFERROR(ROUND(INDEX(F_Inputs!$A$2:$BC$162, MATCH(F_Inputs_Formatted!$B158&amp;F_Inputs_Formatted!$H158, F_Inputs!$A$2:$A$162&amp;F_Inputs!$B$2:$B$162, 0), MATCH(F_Inputs_Formatted!AD$4, F_Inputs!$A$2:$BC$2, 0)),$O158),"-")</f>
        <v>-</v>
      </c>
      <c r="AE158" s="57" t="str" cm="1">
        <f t="array" ref="AE158">IFERROR(ROUND(INDEX(F_Inputs!$A$2:$BC$162, MATCH(F_Inputs_Formatted!$B158&amp;F_Inputs_Formatted!$H158, F_Inputs!$A$2:$A$162&amp;F_Inputs!$B$2:$B$162, 0), MATCH(F_Inputs_Formatted!AE$4, F_Inputs!$A$2:$BC$2, 0)),$O158),"-")</f>
        <v>-</v>
      </c>
      <c r="AF158" s="57" t="str" cm="1">
        <f t="array" ref="AF158">IFERROR(ROUND(INDEX(F_Inputs!$A$2:$BC$162, MATCH(F_Inputs_Formatted!$B158&amp;F_Inputs_Formatted!$H158, F_Inputs!$A$2:$A$162&amp;F_Inputs!$B$2:$B$162, 0), MATCH(F_Inputs_Formatted!AF$4, F_Inputs!$A$2:$BC$2, 0)),$O158),"-")</f>
        <v>-</v>
      </c>
      <c r="AG158" s="57" t="str" cm="1">
        <f t="array" ref="AG158">IFERROR(ROUND(INDEX(F_Inputs!$A$2:$BC$162, MATCH(F_Inputs_Formatted!$B158&amp;F_Inputs_Formatted!$H158, F_Inputs!$A$2:$A$162&amp;F_Inputs!$B$2:$B$162, 0), MATCH(F_Inputs_Formatted!AG$4, F_Inputs!$A$2:$BC$2, 0)),$O158),"-")</f>
        <v>-</v>
      </c>
      <c r="AH158" s="57" t="str" cm="1">
        <f t="array" ref="AH158">IFERROR(ROUND(INDEX(F_Inputs!$A$2:$BC$162, MATCH(F_Inputs_Formatted!$B158&amp;F_Inputs_Formatted!$H158, F_Inputs!$A$2:$A$162&amp;F_Inputs!$B$2:$B$162, 0), MATCH(F_Inputs_Formatted!AH$4, F_Inputs!$A$2:$BC$2, 0)),$O158),"-")</f>
        <v>-</v>
      </c>
      <c r="AI158" s="57" t="str" cm="1">
        <f t="array" ref="AI158">IFERROR(ROUND(INDEX(F_Inputs!$A$2:$BC$162, MATCH(F_Inputs_Formatted!$B158&amp;F_Inputs_Formatted!$H158, F_Inputs!$A$2:$A$162&amp;F_Inputs!$B$2:$B$162, 0), MATCH(F_Inputs_Formatted!AI$4, F_Inputs!$A$2:$BC$2, 0)),$O158),"-")</f>
        <v>-</v>
      </c>
      <c r="AJ158" s="57" t="str" cm="1">
        <f t="array" ref="AJ158">IFERROR(ROUND(INDEX(F_Inputs!$A$2:$BC$162, MATCH(F_Inputs_Formatted!$B158&amp;F_Inputs_Formatted!$H158, F_Inputs!$A$2:$A$162&amp;F_Inputs!$B$2:$B$162, 0), MATCH(F_Inputs_Formatted!AJ$4, F_Inputs!$A$2:$BC$2, 0)),$O158),"-")</f>
        <v>-</v>
      </c>
      <c r="AK158" s="57" t="str" cm="1">
        <f t="array" ref="AK158">IFERROR(ROUND(INDEX(F_Inputs!$A$2:$BC$162, MATCH(F_Inputs_Formatted!$B158&amp;F_Inputs_Formatted!$H158, F_Inputs!$A$2:$A$162&amp;F_Inputs!$B$2:$B$162, 0), MATCH(F_Inputs_Formatted!AK$4, F_Inputs!$A$2:$BC$2, 0)),$O158),"-")</f>
        <v>-</v>
      </c>
      <c r="AL158" s="57" t="str" cm="1">
        <f t="array" ref="AL158">IFERROR(ROUND(INDEX(F_Inputs!$A$2:$BC$162, MATCH(F_Inputs_Formatted!$B158&amp;F_Inputs_Formatted!$H158, F_Inputs!$A$2:$A$162&amp;F_Inputs!$B$2:$B$162, 0), MATCH(F_Inputs_Formatted!AL$4, F_Inputs!$A$2:$BC$2, 0)),$O158),"-")</f>
        <v>-</v>
      </c>
      <c r="AM158" s="57" t="str" cm="1">
        <f t="array" ref="AM158">IFERROR(ROUND(INDEX(F_Inputs!$A$2:$BC$162, MATCH(F_Inputs_Formatted!$B158&amp;F_Inputs_Formatted!$H158, F_Inputs!$A$2:$A$162&amp;F_Inputs!$B$2:$B$162, 0), MATCH(F_Inputs_Formatted!AM$4, F_Inputs!$A$2:$BC$2, 0)),$O158),"-")</f>
        <v>-</v>
      </c>
    </row>
    <row r="159" spans="2:39" s="5" customFormat="1" ht="15">
      <c r="B159" s="19" t="s">
        <v>110</v>
      </c>
      <c r="C159" s="19" t="str">
        <f>_xlfn.XLOOKUP($B159,FD_Lists!$B$4:$B$25,FD_Lists!C$4:C$25)</f>
        <v>Dŵr Cymru</v>
      </c>
      <c r="D159" s="19" t="str">
        <f>_xlfn.XLOOKUP($B159,FD_Lists!$B$4:$B$25,FD_Lists!D$4:D$25)</f>
        <v>Wales</v>
      </c>
      <c r="E159" s="19" t="str">
        <f>_xlfn.XLOOKUP($B159,FD_Lists!$B$4:$B$25,FD_Lists!E$4:E$25)</f>
        <v>Company</v>
      </c>
      <c r="F159" s="19" t="str">
        <f>_xlfn.XLOOKUP($B159,FD_Lists!$B$4:$B$25,FD_Lists!F$4:F$25)</f>
        <v>WaSC</v>
      </c>
      <c r="G159" s="56" t="s">
        <v>127</v>
      </c>
      <c r="H159" s="149" t="s">
        <v>182</v>
      </c>
      <c r="I159" s="55" t="str">
        <f t="shared" si="9"/>
        <v>WSHC_OUT5_05_PR24_OFWAT</v>
      </c>
      <c r="J159" s="55" t="s">
        <v>137</v>
      </c>
      <c r="K159" s="55" t="s">
        <v>138</v>
      </c>
      <c r="L159" s="55" t="s">
        <v>139</v>
      </c>
      <c r="M159" s="153" t="s">
        <v>183</v>
      </c>
      <c r="N159" s="18" t="s">
        <v>83</v>
      </c>
      <c r="O159" s="18">
        <v>2</v>
      </c>
      <c r="P159" s="57" t="str" cm="1">
        <f t="array" ref="P159">IFERROR(ROUND(INDEX(F_Inputs!$A$2:$BC$162, MATCH(F_Inputs_Formatted!$B159&amp;F_Inputs_Formatted!$H159, F_Inputs!$A$2:$A$162&amp;F_Inputs!$B$2:$B$162, 0), MATCH(F_Inputs_Formatted!P$4, F_Inputs!$A$2:$BC$2, 0)),$O159),"-")</f>
        <v>-</v>
      </c>
      <c r="Q159" s="57" t="str" cm="1">
        <f t="array" ref="Q159">IFERROR(ROUND(INDEX(F_Inputs!$A$2:$BC$162, MATCH(F_Inputs_Formatted!$B159&amp;F_Inputs_Formatted!$H159, F_Inputs!$A$2:$A$162&amp;F_Inputs!$B$2:$B$162, 0), MATCH(F_Inputs_Formatted!Q$4, F_Inputs!$A$2:$BC$2, 0)),$O159),"-")</f>
        <v>-</v>
      </c>
      <c r="R159" s="57" t="str" cm="1">
        <f t="array" ref="R159">IFERROR(ROUND(INDEX(F_Inputs!$A$2:$BC$162, MATCH(F_Inputs_Formatted!$B159&amp;F_Inputs_Formatted!$H159, F_Inputs!$A$2:$A$162&amp;F_Inputs!$B$2:$B$162, 0), MATCH(F_Inputs_Formatted!R$4, F_Inputs!$A$2:$BC$2, 0)),$O159),"-")</f>
        <v>-</v>
      </c>
      <c r="S159" s="57" t="str" cm="1">
        <f t="array" ref="S159">IFERROR(ROUND(INDEX(F_Inputs!$A$2:$BC$162, MATCH(F_Inputs_Formatted!$B159&amp;F_Inputs_Formatted!$H159, F_Inputs!$A$2:$A$162&amp;F_Inputs!$B$2:$B$162, 0), MATCH(F_Inputs_Formatted!S$4, F_Inputs!$A$2:$BC$2, 0)),$O159),"-")</f>
        <v>-</v>
      </c>
      <c r="T159" s="57" t="str" cm="1">
        <f t="array" ref="T159">IFERROR(ROUND(INDEX(F_Inputs!$A$2:$BC$162, MATCH(F_Inputs_Formatted!$B159&amp;F_Inputs_Formatted!$H159, F_Inputs!$A$2:$A$162&amp;F_Inputs!$B$2:$B$162, 0), MATCH(F_Inputs_Formatted!T$4, F_Inputs!$A$2:$BC$2, 0)),$O159),"-")</f>
        <v>-</v>
      </c>
      <c r="U159" s="57" t="str" cm="1">
        <f t="array" ref="U159">IFERROR(ROUND(INDEX(F_Inputs!$A$2:$BC$162, MATCH(F_Inputs_Formatted!$B159&amp;F_Inputs_Formatted!$H159, F_Inputs!$A$2:$A$162&amp;F_Inputs!$B$2:$B$162, 0), MATCH(F_Inputs_Formatted!U$4, F_Inputs!$A$2:$BC$2, 0)),$O159),"-")</f>
        <v>-</v>
      </c>
      <c r="V159" s="57" t="str" cm="1">
        <f t="array" ref="V159">IFERROR(ROUND(INDEX(F_Inputs!$A$2:$BC$162, MATCH(F_Inputs_Formatted!$B159&amp;F_Inputs_Formatted!$H159, F_Inputs!$A$2:$A$162&amp;F_Inputs!$B$2:$B$162, 0), MATCH(F_Inputs_Formatted!V$4, F_Inputs!$A$2:$BC$2, 0)),$O159),"-")</f>
        <v>-</v>
      </c>
      <c r="W159" s="57" t="str" cm="1">
        <f t="array" ref="W159">IFERROR(ROUND(INDEX(F_Inputs!$A$2:$BC$162, MATCH(F_Inputs_Formatted!$B159&amp;F_Inputs_Formatted!$H159, F_Inputs!$A$2:$A$162&amp;F_Inputs!$B$2:$B$162, 0), MATCH(F_Inputs_Formatted!W$4, F_Inputs!$A$2:$BC$2, 0)),$O159),"-")</f>
        <v>-</v>
      </c>
      <c r="X159" s="57" t="str" cm="1">
        <f t="array" ref="X159">IFERROR(ROUND(INDEX(F_Inputs!$A$2:$BC$162, MATCH(F_Inputs_Formatted!$B159&amp;F_Inputs_Formatted!$H159, F_Inputs!$A$2:$A$162&amp;F_Inputs!$B$2:$B$162, 0), MATCH(F_Inputs_Formatted!X$4, F_Inputs!$A$2:$BC$2, 0)),$O159),"-")</f>
        <v>-</v>
      </c>
      <c r="Y159" s="57" t="str" cm="1">
        <f t="array" ref="Y159">IFERROR(ROUND(INDEX(F_Inputs!$A$2:$BC$162, MATCH(F_Inputs_Formatted!$B159&amp;F_Inputs_Formatted!$H159, F_Inputs!$A$2:$A$162&amp;F_Inputs!$B$2:$B$162, 0), MATCH(F_Inputs_Formatted!Y$4, F_Inputs!$A$2:$BC$2, 0)),$O159),"-")</f>
        <v>-</v>
      </c>
      <c r="Z159" s="57" t="str" cm="1">
        <f t="array" ref="Z159">IFERROR(ROUND(INDEX(F_Inputs!$A$2:$BC$162, MATCH(F_Inputs_Formatted!$B159&amp;F_Inputs_Formatted!$H159, F_Inputs!$A$2:$A$162&amp;F_Inputs!$B$2:$B$162, 0), MATCH(F_Inputs_Formatted!Z$4, F_Inputs!$A$2:$BC$2, 0)),$O159),"-")</f>
        <v>-</v>
      </c>
      <c r="AA159" s="57" t="str" cm="1">
        <f t="array" ref="AA159">IFERROR(ROUND(INDEX(F_Inputs!$A$2:$BC$162, MATCH(F_Inputs_Formatted!$B159&amp;F_Inputs_Formatted!$H159, F_Inputs!$A$2:$A$162&amp;F_Inputs!$B$2:$B$162, 0), MATCH(F_Inputs_Formatted!AA$4, F_Inputs!$A$2:$BC$2, 0)),$O159),"-")</f>
        <v>-</v>
      </c>
      <c r="AB159" s="57" t="str" cm="1">
        <f t="array" ref="AB159">IFERROR(ROUND(INDEX(F_Inputs!$A$2:$BC$162, MATCH(F_Inputs_Formatted!$B159&amp;F_Inputs_Formatted!$H159, F_Inputs!$A$2:$A$162&amp;F_Inputs!$B$2:$B$162, 0), MATCH(F_Inputs_Formatted!AB$4, F_Inputs!$A$2:$BC$2, 0)),$O159),"-")</f>
        <v>-</v>
      </c>
      <c r="AC159" s="57" t="str" cm="1">
        <f t="array" ref="AC159">IFERROR(ROUND(INDEX(F_Inputs!$A$2:$BC$162, MATCH(F_Inputs_Formatted!$B159&amp;F_Inputs_Formatted!$H159, F_Inputs!$A$2:$A$162&amp;F_Inputs!$B$2:$B$162, 0), MATCH(F_Inputs_Formatted!AC$4, F_Inputs!$A$2:$BC$2, 0)),$O159),"-")</f>
        <v>-</v>
      </c>
      <c r="AD159" s="57" t="str" cm="1">
        <f t="array" ref="AD159">IFERROR(ROUND(INDEX(F_Inputs!$A$2:$BC$162, MATCH(F_Inputs_Formatted!$B159&amp;F_Inputs_Formatted!$H159, F_Inputs!$A$2:$A$162&amp;F_Inputs!$B$2:$B$162, 0), MATCH(F_Inputs_Formatted!AD$4, F_Inputs!$A$2:$BC$2, 0)),$O159),"-")</f>
        <v>-</v>
      </c>
      <c r="AE159" s="57" t="str" cm="1">
        <f t="array" ref="AE159">IFERROR(ROUND(INDEX(F_Inputs!$A$2:$BC$162, MATCH(F_Inputs_Formatted!$B159&amp;F_Inputs_Formatted!$H159, F_Inputs!$A$2:$A$162&amp;F_Inputs!$B$2:$B$162, 0), MATCH(F_Inputs_Formatted!AE$4, F_Inputs!$A$2:$BC$2, 0)),$O159),"-")</f>
        <v>-</v>
      </c>
      <c r="AF159" s="57" t="str" cm="1">
        <f t="array" ref="AF159">IFERROR(ROUND(INDEX(F_Inputs!$A$2:$BC$162, MATCH(F_Inputs_Formatted!$B159&amp;F_Inputs_Formatted!$H159, F_Inputs!$A$2:$A$162&amp;F_Inputs!$B$2:$B$162, 0), MATCH(F_Inputs_Formatted!AF$4, F_Inputs!$A$2:$BC$2, 0)),$O159),"-")</f>
        <v>-</v>
      </c>
      <c r="AG159" s="57" t="str" cm="1">
        <f t="array" ref="AG159">IFERROR(ROUND(INDEX(F_Inputs!$A$2:$BC$162, MATCH(F_Inputs_Formatted!$B159&amp;F_Inputs_Formatted!$H159, F_Inputs!$A$2:$A$162&amp;F_Inputs!$B$2:$B$162, 0), MATCH(F_Inputs_Formatted!AG$4, F_Inputs!$A$2:$BC$2, 0)),$O159),"-")</f>
        <v>-</v>
      </c>
      <c r="AH159" s="57" t="str" cm="1">
        <f t="array" ref="AH159">IFERROR(ROUND(INDEX(F_Inputs!$A$2:$BC$162, MATCH(F_Inputs_Formatted!$B159&amp;F_Inputs_Formatted!$H159, F_Inputs!$A$2:$A$162&amp;F_Inputs!$B$2:$B$162, 0), MATCH(F_Inputs_Formatted!AH$4, F_Inputs!$A$2:$BC$2, 0)),$O159),"-")</f>
        <v>-</v>
      </c>
      <c r="AI159" s="57" t="str" cm="1">
        <f t="array" ref="AI159">IFERROR(ROUND(INDEX(F_Inputs!$A$2:$BC$162, MATCH(F_Inputs_Formatted!$B159&amp;F_Inputs_Formatted!$H159, F_Inputs!$A$2:$A$162&amp;F_Inputs!$B$2:$B$162, 0), MATCH(F_Inputs_Formatted!AI$4, F_Inputs!$A$2:$BC$2, 0)),$O159),"-")</f>
        <v>-</v>
      </c>
      <c r="AJ159" s="57" t="str" cm="1">
        <f t="array" ref="AJ159">IFERROR(ROUND(INDEX(F_Inputs!$A$2:$BC$162, MATCH(F_Inputs_Formatted!$B159&amp;F_Inputs_Formatted!$H159, F_Inputs!$A$2:$A$162&amp;F_Inputs!$B$2:$B$162, 0), MATCH(F_Inputs_Formatted!AJ$4, F_Inputs!$A$2:$BC$2, 0)),$O159),"-")</f>
        <v>-</v>
      </c>
      <c r="AK159" s="57" t="str" cm="1">
        <f t="array" ref="AK159">IFERROR(ROUND(INDEX(F_Inputs!$A$2:$BC$162, MATCH(F_Inputs_Formatted!$B159&amp;F_Inputs_Formatted!$H159, F_Inputs!$A$2:$A$162&amp;F_Inputs!$B$2:$B$162, 0), MATCH(F_Inputs_Formatted!AK$4, F_Inputs!$A$2:$BC$2, 0)),$O159),"-")</f>
        <v>-</v>
      </c>
      <c r="AL159" s="57" t="str" cm="1">
        <f t="array" ref="AL159">IFERROR(ROUND(INDEX(F_Inputs!$A$2:$BC$162, MATCH(F_Inputs_Formatted!$B159&amp;F_Inputs_Formatted!$H159, F_Inputs!$A$2:$A$162&amp;F_Inputs!$B$2:$B$162, 0), MATCH(F_Inputs_Formatted!AL$4, F_Inputs!$A$2:$BC$2, 0)),$O159),"-")</f>
        <v>-</v>
      </c>
      <c r="AM159" s="57" t="str" cm="1">
        <f t="array" ref="AM159">IFERROR(ROUND(INDEX(F_Inputs!$A$2:$BC$162, MATCH(F_Inputs_Formatted!$B159&amp;F_Inputs_Formatted!$H159, F_Inputs!$A$2:$A$162&amp;F_Inputs!$B$2:$B$162, 0), MATCH(F_Inputs_Formatted!AM$4, F_Inputs!$A$2:$BC$2, 0)),$O159),"-")</f>
        <v>-</v>
      </c>
    </row>
    <row r="160" spans="2:39" s="5" customFormat="1" ht="15">
      <c r="B160" s="19" t="s">
        <v>111</v>
      </c>
      <c r="C160" s="19" t="str">
        <f>_xlfn.XLOOKUP($B160,FD_Lists!$B$4:$B$25,FD_Lists!C$4:C$25)</f>
        <v>Hafren Dyfrdwy</v>
      </c>
      <c r="D160" s="19" t="str">
        <f>_xlfn.XLOOKUP($B160,FD_Lists!$B$4:$B$25,FD_Lists!D$4:D$25)</f>
        <v>Wales</v>
      </c>
      <c r="E160" s="19" t="str">
        <f>_xlfn.XLOOKUP($B160,FD_Lists!$B$4:$B$25,FD_Lists!E$4:E$25)</f>
        <v>Company</v>
      </c>
      <c r="F160" s="19" t="str">
        <f>_xlfn.XLOOKUP($B160,FD_Lists!$B$4:$B$25,FD_Lists!F$4:F$25)</f>
        <v>WaSC</v>
      </c>
      <c r="G160" s="56" t="s">
        <v>127</v>
      </c>
      <c r="H160" s="149" t="s">
        <v>182</v>
      </c>
      <c r="I160" s="55" t="str">
        <f t="shared" si="9"/>
        <v>HDDC_OUT5_05_PR24_OFWAT</v>
      </c>
      <c r="J160" s="55" t="s">
        <v>137</v>
      </c>
      <c r="K160" s="55" t="s">
        <v>138</v>
      </c>
      <c r="L160" s="55" t="s">
        <v>139</v>
      </c>
      <c r="M160" s="153" t="s">
        <v>183</v>
      </c>
      <c r="N160" s="18" t="s">
        <v>83</v>
      </c>
      <c r="O160" s="18">
        <v>2</v>
      </c>
      <c r="P160" s="57" t="str" cm="1">
        <f t="array" ref="P160">IFERROR(ROUND(INDEX(F_Inputs!$A$2:$BC$162, MATCH(F_Inputs_Formatted!$B160&amp;F_Inputs_Formatted!$H160, F_Inputs!$A$2:$A$162&amp;F_Inputs!$B$2:$B$162, 0), MATCH(F_Inputs_Formatted!P$4, F_Inputs!$A$2:$BC$2, 0)),$O160),"-")</f>
        <v>-</v>
      </c>
      <c r="Q160" s="57" t="str" cm="1">
        <f t="array" ref="Q160">IFERROR(ROUND(INDEX(F_Inputs!$A$2:$BC$162, MATCH(F_Inputs_Formatted!$B160&amp;F_Inputs_Formatted!$H160, F_Inputs!$A$2:$A$162&amp;F_Inputs!$B$2:$B$162, 0), MATCH(F_Inputs_Formatted!Q$4, F_Inputs!$A$2:$BC$2, 0)),$O160),"-")</f>
        <v>-</v>
      </c>
      <c r="R160" s="57" t="str" cm="1">
        <f t="array" ref="R160">IFERROR(ROUND(INDEX(F_Inputs!$A$2:$BC$162, MATCH(F_Inputs_Formatted!$B160&amp;F_Inputs_Formatted!$H160, F_Inputs!$A$2:$A$162&amp;F_Inputs!$B$2:$B$162, 0), MATCH(F_Inputs_Formatted!R$4, F_Inputs!$A$2:$BC$2, 0)),$O160),"-")</f>
        <v>-</v>
      </c>
      <c r="S160" s="57" t="str" cm="1">
        <f t="array" ref="S160">IFERROR(ROUND(INDEX(F_Inputs!$A$2:$BC$162, MATCH(F_Inputs_Formatted!$B160&amp;F_Inputs_Formatted!$H160, F_Inputs!$A$2:$A$162&amp;F_Inputs!$B$2:$B$162, 0), MATCH(F_Inputs_Formatted!S$4, F_Inputs!$A$2:$BC$2, 0)),$O160),"-")</f>
        <v>-</v>
      </c>
      <c r="T160" s="57" t="str" cm="1">
        <f t="array" ref="T160">IFERROR(ROUND(INDEX(F_Inputs!$A$2:$BC$162, MATCH(F_Inputs_Formatted!$B160&amp;F_Inputs_Formatted!$H160, F_Inputs!$A$2:$A$162&amp;F_Inputs!$B$2:$B$162, 0), MATCH(F_Inputs_Formatted!T$4, F_Inputs!$A$2:$BC$2, 0)),$O160),"-")</f>
        <v>-</v>
      </c>
      <c r="U160" s="57" t="str" cm="1">
        <f t="array" ref="U160">IFERROR(ROUND(INDEX(F_Inputs!$A$2:$BC$162, MATCH(F_Inputs_Formatted!$B160&amp;F_Inputs_Formatted!$H160, F_Inputs!$A$2:$A$162&amp;F_Inputs!$B$2:$B$162, 0), MATCH(F_Inputs_Formatted!U$4, F_Inputs!$A$2:$BC$2, 0)),$O160),"-")</f>
        <v>-</v>
      </c>
      <c r="V160" s="57" t="str" cm="1">
        <f t="array" ref="V160">IFERROR(ROUND(INDEX(F_Inputs!$A$2:$BC$162, MATCH(F_Inputs_Formatted!$B160&amp;F_Inputs_Formatted!$H160, F_Inputs!$A$2:$A$162&amp;F_Inputs!$B$2:$B$162, 0), MATCH(F_Inputs_Formatted!V$4, F_Inputs!$A$2:$BC$2, 0)),$O160),"-")</f>
        <v>-</v>
      </c>
      <c r="W160" s="57" t="str" cm="1">
        <f t="array" ref="W160">IFERROR(ROUND(INDEX(F_Inputs!$A$2:$BC$162, MATCH(F_Inputs_Formatted!$B160&amp;F_Inputs_Formatted!$H160, F_Inputs!$A$2:$A$162&amp;F_Inputs!$B$2:$B$162, 0), MATCH(F_Inputs_Formatted!W$4, F_Inputs!$A$2:$BC$2, 0)),$O160),"-")</f>
        <v>-</v>
      </c>
      <c r="X160" s="57" t="str" cm="1">
        <f t="array" ref="X160">IFERROR(ROUND(INDEX(F_Inputs!$A$2:$BC$162, MATCH(F_Inputs_Formatted!$B160&amp;F_Inputs_Formatted!$H160, F_Inputs!$A$2:$A$162&amp;F_Inputs!$B$2:$B$162, 0), MATCH(F_Inputs_Formatted!X$4, F_Inputs!$A$2:$BC$2, 0)),$O160),"-")</f>
        <v>-</v>
      </c>
      <c r="Y160" s="57" t="str" cm="1">
        <f t="array" ref="Y160">IFERROR(ROUND(INDEX(F_Inputs!$A$2:$BC$162, MATCH(F_Inputs_Formatted!$B160&amp;F_Inputs_Formatted!$H160, F_Inputs!$A$2:$A$162&amp;F_Inputs!$B$2:$B$162, 0), MATCH(F_Inputs_Formatted!Y$4, F_Inputs!$A$2:$BC$2, 0)),$O160),"-")</f>
        <v>-</v>
      </c>
      <c r="Z160" s="57" t="str" cm="1">
        <f t="array" ref="Z160">IFERROR(ROUND(INDEX(F_Inputs!$A$2:$BC$162, MATCH(F_Inputs_Formatted!$B160&amp;F_Inputs_Formatted!$H160, F_Inputs!$A$2:$A$162&amp;F_Inputs!$B$2:$B$162, 0), MATCH(F_Inputs_Formatted!Z$4, F_Inputs!$A$2:$BC$2, 0)),$O160),"-")</f>
        <v>-</v>
      </c>
      <c r="AA160" s="57" t="str" cm="1">
        <f t="array" ref="AA160">IFERROR(ROUND(INDEX(F_Inputs!$A$2:$BC$162, MATCH(F_Inputs_Formatted!$B160&amp;F_Inputs_Formatted!$H160, F_Inputs!$A$2:$A$162&amp;F_Inputs!$B$2:$B$162, 0), MATCH(F_Inputs_Formatted!AA$4, F_Inputs!$A$2:$BC$2, 0)),$O160),"-")</f>
        <v>-</v>
      </c>
      <c r="AB160" s="57" t="str" cm="1">
        <f t="array" ref="AB160">IFERROR(ROUND(INDEX(F_Inputs!$A$2:$BC$162, MATCH(F_Inputs_Formatted!$B160&amp;F_Inputs_Formatted!$H160, F_Inputs!$A$2:$A$162&amp;F_Inputs!$B$2:$B$162, 0), MATCH(F_Inputs_Formatted!AB$4, F_Inputs!$A$2:$BC$2, 0)),$O160),"-")</f>
        <v>-</v>
      </c>
      <c r="AC160" s="57" t="str" cm="1">
        <f t="array" ref="AC160">IFERROR(ROUND(INDEX(F_Inputs!$A$2:$BC$162, MATCH(F_Inputs_Formatted!$B160&amp;F_Inputs_Formatted!$H160, F_Inputs!$A$2:$A$162&amp;F_Inputs!$B$2:$B$162, 0), MATCH(F_Inputs_Formatted!AC$4, F_Inputs!$A$2:$BC$2, 0)),$O160),"-")</f>
        <v>-</v>
      </c>
      <c r="AD160" s="57" t="str" cm="1">
        <f t="array" ref="AD160">IFERROR(ROUND(INDEX(F_Inputs!$A$2:$BC$162, MATCH(F_Inputs_Formatted!$B160&amp;F_Inputs_Formatted!$H160, F_Inputs!$A$2:$A$162&amp;F_Inputs!$B$2:$B$162, 0), MATCH(F_Inputs_Formatted!AD$4, F_Inputs!$A$2:$BC$2, 0)),$O160),"-")</f>
        <v>-</v>
      </c>
      <c r="AE160" s="57" t="str" cm="1">
        <f t="array" ref="AE160">IFERROR(ROUND(INDEX(F_Inputs!$A$2:$BC$162, MATCH(F_Inputs_Formatted!$B160&amp;F_Inputs_Formatted!$H160, F_Inputs!$A$2:$A$162&amp;F_Inputs!$B$2:$B$162, 0), MATCH(F_Inputs_Formatted!AE$4, F_Inputs!$A$2:$BC$2, 0)),$O160),"-")</f>
        <v>-</v>
      </c>
      <c r="AF160" s="57" t="str" cm="1">
        <f t="array" ref="AF160">IFERROR(ROUND(INDEX(F_Inputs!$A$2:$BC$162, MATCH(F_Inputs_Formatted!$B160&amp;F_Inputs_Formatted!$H160, F_Inputs!$A$2:$A$162&amp;F_Inputs!$B$2:$B$162, 0), MATCH(F_Inputs_Formatted!AF$4, F_Inputs!$A$2:$BC$2, 0)),$O160),"-")</f>
        <v>-</v>
      </c>
      <c r="AG160" s="57" t="str" cm="1">
        <f t="array" ref="AG160">IFERROR(ROUND(INDEX(F_Inputs!$A$2:$BC$162, MATCH(F_Inputs_Formatted!$B160&amp;F_Inputs_Formatted!$H160, F_Inputs!$A$2:$A$162&amp;F_Inputs!$B$2:$B$162, 0), MATCH(F_Inputs_Formatted!AG$4, F_Inputs!$A$2:$BC$2, 0)),$O160),"-")</f>
        <v>-</v>
      </c>
      <c r="AH160" s="57" t="str" cm="1">
        <f t="array" ref="AH160">IFERROR(ROUND(INDEX(F_Inputs!$A$2:$BC$162, MATCH(F_Inputs_Formatted!$B160&amp;F_Inputs_Formatted!$H160, F_Inputs!$A$2:$A$162&amp;F_Inputs!$B$2:$B$162, 0), MATCH(F_Inputs_Formatted!AH$4, F_Inputs!$A$2:$BC$2, 0)),$O160),"-")</f>
        <v>-</v>
      </c>
      <c r="AI160" s="57" t="str" cm="1">
        <f t="array" ref="AI160">IFERROR(ROUND(INDEX(F_Inputs!$A$2:$BC$162, MATCH(F_Inputs_Formatted!$B160&amp;F_Inputs_Formatted!$H160, F_Inputs!$A$2:$A$162&amp;F_Inputs!$B$2:$B$162, 0), MATCH(F_Inputs_Formatted!AI$4, F_Inputs!$A$2:$BC$2, 0)),$O160),"-")</f>
        <v>-</v>
      </c>
      <c r="AJ160" s="57" t="str" cm="1">
        <f t="array" ref="AJ160">IFERROR(ROUND(INDEX(F_Inputs!$A$2:$BC$162, MATCH(F_Inputs_Formatted!$B160&amp;F_Inputs_Formatted!$H160, F_Inputs!$A$2:$A$162&amp;F_Inputs!$B$2:$B$162, 0), MATCH(F_Inputs_Formatted!AJ$4, F_Inputs!$A$2:$BC$2, 0)),$O160),"-")</f>
        <v>-</v>
      </c>
      <c r="AK160" s="57" t="str" cm="1">
        <f t="array" ref="AK160">IFERROR(ROUND(INDEX(F_Inputs!$A$2:$BC$162, MATCH(F_Inputs_Formatted!$B160&amp;F_Inputs_Formatted!$H160, F_Inputs!$A$2:$A$162&amp;F_Inputs!$B$2:$B$162, 0), MATCH(F_Inputs_Formatted!AK$4, F_Inputs!$A$2:$BC$2, 0)),$O160),"-")</f>
        <v>-</v>
      </c>
      <c r="AL160" s="57" t="str" cm="1">
        <f t="array" ref="AL160">IFERROR(ROUND(INDEX(F_Inputs!$A$2:$BC$162, MATCH(F_Inputs_Formatted!$B160&amp;F_Inputs_Formatted!$H160, F_Inputs!$A$2:$A$162&amp;F_Inputs!$B$2:$B$162, 0), MATCH(F_Inputs_Formatted!AL$4, F_Inputs!$A$2:$BC$2, 0)),$O160),"-")</f>
        <v>-</v>
      </c>
      <c r="AM160" s="57" t="str" cm="1">
        <f t="array" ref="AM160">IFERROR(ROUND(INDEX(F_Inputs!$A$2:$BC$162, MATCH(F_Inputs_Formatted!$B160&amp;F_Inputs_Formatted!$H160, F_Inputs!$A$2:$A$162&amp;F_Inputs!$B$2:$B$162, 0), MATCH(F_Inputs_Formatted!AM$4, F_Inputs!$A$2:$BC$2, 0)),$O160),"-")</f>
        <v>-</v>
      </c>
    </row>
    <row r="161" spans="2:39" s="5" customFormat="1" ht="15">
      <c r="B161" s="19" t="s">
        <v>112</v>
      </c>
      <c r="C161" s="19" t="str">
        <f>_xlfn.XLOOKUP($B161,FD_Lists!$B$4:$B$25,FD_Lists!C$4:C$25)</f>
        <v>Northumbrian Water</v>
      </c>
      <c r="D161" s="19" t="str">
        <f>_xlfn.XLOOKUP($B161,FD_Lists!$B$4:$B$25,FD_Lists!D$4:D$25)</f>
        <v>England</v>
      </c>
      <c r="E161" s="19" t="str">
        <f>_xlfn.XLOOKUP($B161,FD_Lists!$B$4:$B$25,FD_Lists!E$4:E$25)</f>
        <v>Company</v>
      </c>
      <c r="F161" s="19" t="str">
        <f>_xlfn.XLOOKUP($B161,FD_Lists!$B$4:$B$25,FD_Lists!F$4:F$25)</f>
        <v>WaSC</v>
      </c>
      <c r="G161" s="56" t="s">
        <v>127</v>
      </c>
      <c r="H161" s="149" t="s">
        <v>182</v>
      </c>
      <c r="I161" s="55" t="str">
        <f t="shared" si="9"/>
        <v>NESC_OUT5_05_PR24_OFWAT</v>
      </c>
      <c r="J161" s="55" t="s">
        <v>137</v>
      </c>
      <c r="K161" s="55" t="s">
        <v>138</v>
      </c>
      <c r="L161" s="55" t="s">
        <v>139</v>
      </c>
      <c r="M161" s="153" t="s">
        <v>183</v>
      </c>
      <c r="N161" s="18" t="s">
        <v>83</v>
      </c>
      <c r="O161" s="18">
        <v>2</v>
      </c>
      <c r="P161" s="57" t="str" cm="1">
        <f t="array" ref="P161">IFERROR(ROUND(INDEX(F_Inputs!$A$2:$BC$162, MATCH(F_Inputs_Formatted!$B161&amp;F_Inputs_Formatted!$H161, F_Inputs!$A$2:$A$162&amp;F_Inputs!$B$2:$B$162, 0), MATCH(F_Inputs_Formatted!P$4, F_Inputs!$A$2:$BC$2, 0)),$O161),"-")</f>
        <v>-</v>
      </c>
      <c r="Q161" s="57" t="str" cm="1">
        <f t="array" ref="Q161">IFERROR(ROUND(INDEX(F_Inputs!$A$2:$BC$162, MATCH(F_Inputs_Formatted!$B161&amp;F_Inputs_Formatted!$H161, F_Inputs!$A$2:$A$162&amp;F_Inputs!$B$2:$B$162, 0), MATCH(F_Inputs_Formatted!Q$4, F_Inputs!$A$2:$BC$2, 0)),$O161),"-")</f>
        <v>-</v>
      </c>
      <c r="R161" s="57" t="str" cm="1">
        <f t="array" ref="R161">IFERROR(ROUND(INDEX(F_Inputs!$A$2:$BC$162, MATCH(F_Inputs_Formatted!$B161&amp;F_Inputs_Formatted!$H161, F_Inputs!$A$2:$A$162&amp;F_Inputs!$B$2:$B$162, 0), MATCH(F_Inputs_Formatted!R$4, F_Inputs!$A$2:$BC$2, 0)),$O161),"-")</f>
        <v>-</v>
      </c>
      <c r="S161" s="57" t="str" cm="1">
        <f t="array" ref="S161">IFERROR(ROUND(INDEX(F_Inputs!$A$2:$BC$162, MATCH(F_Inputs_Formatted!$B161&amp;F_Inputs_Formatted!$H161, F_Inputs!$A$2:$A$162&amp;F_Inputs!$B$2:$B$162, 0), MATCH(F_Inputs_Formatted!S$4, F_Inputs!$A$2:$BC$2, 0)),$O161),"-")</f>
        <v>-</v>
      </c>
      <c r="T161" s="57" t="str" cm="1">
        <f t="array" ref="T161">IFERROR(ROUND(INDEX(F_Inputs!$A$2:$BC$162, MATCH(F_Inputs_Formatted!$B161&amp;F_Inputs_Formatted!$H161, F_Inputs!$A$2:$A$162&amp;F_Inputs!$B$2:$B$162, 0), MATCH(F_Inputs_Formatted!T$4, F_Inputs!$A$2:$BC$2, 0)),$O161),"-")</f>
        <v>-</v>
      </c>
      <c r="U161" s="57" t="str" cm="1">
        <f t="array" ref="U161">IFERROR(ROUND(INDEX(F_Inputs!$A$2:$BC$162, MATCH(F_Inputs_Formatted!$B161&amp;F_Inputs_Formatted!$H161, F_Inputs!$A$2:$A$162&amp;F_Inputs!$B$2:$B$162, 0), MATCH(F_Inputs_Formatted!U$4, F_Inputs!$A$2:$BC$2, 0)),$O161),"-")</f>
        <v>-</v>
      </c>
      <c r="V161" s="57" t="str" cm="1">
        <f t="array" ref="V161">IFERROR(ROUND(INDEX(F_Inputs!$A$2:$BC$162, MATCH(F_Inputs_Formatted!$B161&amp;F_Inputs_Formatted!$H161, F_Inputs!$A$2:$A$162&amp;F_Inputs!$B$2:$B$162, 0), MATCH(F_Inputs_Formatted!V$4, F_Inputs!$A$2:$BC$2, 0)),$O161),"-")</f>
        <v>-</v>
      </c>
      <c r="W161" s="57" t="str" cm="1">
        <f t="array" ref="W161">IFERROR(ROUND(INDEX(F_Inputs!$A$2:$BC$162, MATCH(F_Inputs_Formatted!$B161&amp;F_Inputs_Formatted!$H161, F_Inputs!$A$2:$A$162&amp;F_Inputs!$B$2:$B$162, 0), MATCH(F_Inputs_Formatted!W$4, F_Inputs!$A$2:$BC$2, 0)),$O161),"-")</f>
        <v>-</v>
      </c>
      <c r="X161" s="57" t="str" cm="1">
        <f t="array" ref="X161">IFERROR(ROUND(INDEX(F_Inputs!$A$2:$BC$162, MATCH(F_Inputs_Formatted!$B161&amp;F_Inputs_Formatted!$H161, F_Inputs!$A$2:$A$162&amp;F_Inputs!$B$2:$B$162, 0), MATCH(F_Inputs_Formatted!X$4, F_Inputs!$A$2:$BC$2, 0)),$O161),"-")</f>
        <v>-</v>
      </c>
      <c r="Y161" s="57" t="str" cm="1">
        <f t="array" ref="Y161">IFERROR(ROUND(INDEX(F_Inputs!$A$2:$BC$162, MATCH(F_Inputs_Formatted!$B161&amp;F_Inputs_Formatted!$H161, F_Inputs!$A$2:$A$162&amp;F_Inputs!$B$2:$B$162, 0), MATCH(F_Inputs_Formatted!Y$4, F_Inputs!$A$2:$BC$2, 0)),$O161),"-")</f>
        <v>-</v>
      </c>
      <c r="Z161" s="57" t="str" cm="1">
        <f t="array" ref="Z161">IFERROR(ROUND(INDEX(F_Inputs!$A$2:$BC$162, MATCH(F_Inputs_Formatted!$B161&amp;F_Inputs_Formatted!$H161, F_Inputs!$A$2:$A$162&amp;F_Inputs!$B$2:$B$162, 0), MATCH(F_Inputs_Formatted!Z$4, F_Inputs!$A$2:$BC$2, 0)),$O161),"-")</f>
        <v>-</v>
      </c>
      <c r="AA161" s="57" t="str" cm="1">
        <f t="array" ref="AA161">IFERROR(ROUND(INDEX(F_Inputs!$A$2:$BC$162, MATCH(F_Inputs_Formatted!$B161&amp;F_Inputs_Formatted!$H161, F_Inputs!$A$2:$A$162&amp;F_Inputs!$B$2:$B$162, 0), MATCH(F_Inputs_Formatted!AA$4, F_Inputs!$A$2:$BC$2, 0)),$O161),"-")</f>
        <v>-</v>
      </c>
      <c r="AB161" s="57" t="str" cm="1">
        <f t="array" ref="AB161">IFERROR(ROUND(INDEX(F_Inputs!$A$2:$BC$162, MATCH(F_Inputs_Formatted!$B161&amp;F_Inputs_Formatted!$H161, F_Inputs!$A$2:$A$162&amp;F_Inputs!$B$2:$B$162, 0), MATCH(F_Inputs_Formatted!AB$4, F_Inputs!$A$2:$BC$2, 0)),$O161),"-")</f>
        <v>-</v>
      </c>
      <c r="AC161" s="57" t="str" cm="1">
        <f t="array" ref="AC161">IFERROR(ROUND(INDEX(F_Inputs!$A$2:$BC$162, MATCH(F_Inputs_Formatted!$B161&amp;F_Inputs_Formatted!$H161, F_Inputs!$A$2:$A$162&amp;F_Inputs!$B$2:$B$162, 0), MATCH(F_Inputs_Formatted!AC$4, F_Inputs!$A$2:$BC$2, 0)),$O161),"-")</f>
        <v>-</v>
      </c>
      <c r="AD161" s="57" t="str" cm="1">
        <f t="array" ref="AD161">IFERROR(ROUND(INDEX(F_Inputs!$A$2:$BC$162, MATCH(F_Inputs_Formatted!$B161&amp;F_Inputs_Formatted!$H161, F_Inputs!$A$2:$A$162&amp;F_Inputs!$B$2:$B$162, 0), MATCH(F_Inputs_Formatted!AD$4, F_Inputs!$A$2:$BC$2, 0)),$O161),"-")</f>
        <v>-</v>
      </c>
      <c r="AE161" s="57" t="str" cm="1">
        <f t="array" ref="AE161">IFERROR(ROUND(INDEX(F_Inputs!$A$2:$BC$162, MATCH(F_Inputs_Formatted!$B161&amp;F_Inputs_Formatted!$H161, F_Inputs!$A$2:$A$162&amp;F_Inputs!$B$2:$B$162, 0), MATCH(F_Inputs_Formatted!AE$4, F_Inputs!$A$2:$BC$2, 0)),$O161),"-")</f>
        <v>-</v>
      </c>
      <c r="AF161" s="57" t="str" cm="1">
        <f t="array" ref="AF161">IFERROR(ROUND(INDEX(F_Inputs!$A$2:$BC$162, MATCH(F_Inputs_Formatted!$B161&amp;F_Inputs_Formatted!$H161, F_Inputs!$A$2:$A$162&amp;F_Inputs!$B$2:$B$162, 0), MATCH(F_Inputs_Formatted!AF$4, F_Inputs!$A$2:$BC$2, 0)),$O161),"-")</f>
        <v>-</v>
      </c>
      <c r="AG161" s="57" t="str" cm="1">
        <f t="array" ref="AG161">IFERROR(ROUND(INDEX(F_Inputs!$A$2:$BC$162, MATCH(F_Inputs_Formatted!$B161&amp;F_Inputs_Formatted!$H161, F_Inputs!$A$2:$A$162&amp;F_Inputs!$B$2:$B$162, 0), MATCH(F_Inputs_Formatted!AG$4, F_Inputs!$A$2:$BC$2, 0)),$O161),"-")</f>
        <v>-</v>
      </c>
      <c r="AH161" s="57" t="str" cm="1">
        <f t="array" ref="AH161">IFERROR(ROUND(INDEX(F_Inputs!$A$2:$BC$162, MATCH(F_Inputs_Formatted!$B161&amp;F_Inputs_Formatted!$H161, F_Inputs!$A$2:$A$162&amp;F_Inputs!$B$2:$B$162, 0), MATCH(F_Inputs_Formatted!AH$4, F_Inputs!$A$2:$BC$2, 0)),$O161),"-")</f>
        <v>-</v>
      </c>
      <c r="AI161" s="57" t="str" cm="1">
        <f t="array" ref="AI161">IFERROR(ROUND(INDEX(F_Inputs!$A$2:$BC$162, MATCH(F_Inputs_Formatted!$B161&amp;F_Inputs_Formatted!$H161, F_Inputs!$A$2:$A$162&amp;F_Inputs!$B$2:$B$162, 0), MATCH(F_Inputs_Formatted!AI$4, F_Inputs!$A$2:$BC$2, 0)),$O161),"-")</f>
        <v>-</v>
      </c>
      <c r="AJ161" s="57" t="str" cm="1">
        <f t="array" ref="AJ161">IFERROR(ROUND(INDEX(F_Inputs!$A$2:$BC$162, MATCH(F_Inputs_Formatted!$B161&amp;F_Inputs_Formatted!$H161, F_Inputs!$A$2:$A$162&amp;F_Inputs!$B$2:$B$162, 0), MATCH(F_Inputs_Formatted!AJ$4, F_Inputs!$A$2:$BC$2, 0)),$O161),"-")</f>
        <v>-</v>
      </c>
      <c r="AK161" s="57" t="str" cm="1">
        <f t="array" ref="AK161">IFERROR(ROUND(INDEX(F_Inputs!$A$2:$BC$162, MATCH(F_Inputs_Formatted!$B161&amp;F_Inputs_Formatted!$H161, F_Inputs!$A$2:$A$162&amp;F_Inputs!$B$2:$B$162, 0), MATCH(F_Inputs_Formatted!AK$4, F_Inputs!$A$2:$BC$2, 0)),$O161),"-")</f>
        <v>-</v>
      </c>
      <c r="AL161" s="57" t="str" cm="1">
        <f t="array" ref="AL161">IFERROR(ROUND(INDEX(F_Inputs!$A$2:$BC$162, MATCH(F_Inputs_Formatted!$B161&amp;F_Inputs_Formatted!$H161, F_Inputs!$A$2:$A$162&amp;F_Inputs!$B$2:$B$162, 0), MATCH(F_Inputs_Formatted!AL$4, F_Inputs!$A$2:$BC$2, 0)),$O161),"-")</f>
        <v>-</v>
      </c>
      <c r="AM161" s="57" t="str" cm="1">
        <f t="array" ref="AM161">IFERROR(ROUND(INDEX(F_Inputs!$A$2:$BC$162, MATCH(F_Inputs_Formatted!$B161&amp;F_Inputs_Formatted!$H161, F_Inputs!$A$2:$A$162&amp;F_Inputs!$B$2:$B$162, 0), MATCH(F_Inputs_Formatted!AM$4, F_Inputs!$A$2:$BC$2, 0)),$O161),"-")</f>
        <v>-</v>
      </c>
    </row>
    <row r="162" spans="2:39" s="5" customFormat="1" ht="15">
      <c r="B162" s="19" t="s">
        <v>113</v>
      </c>
      <c r="C162" s="19" t="str">
        <f>_xlfn.XLOOKUP($B162,FD_Lists!$B$4:$B$25,FD_Lists!C$4:C$25)</f>
        <v>Severn Trent Water</v>
      </c>
      <c r="D162" s="19" t="str">
        <f>_xlfn.XLOOKUP($B162,FD_Lists!$B$4:$B$25,FD_Lists!D$4:D$25)</f>
        <v>England</v>
      </c>
      <c r="E162" s="19" t="str">
        <f>_xlfn.XLOOKUP($B162,FD_Lists!$B$4:$B$25,FD_Lists!E$4:E$25)</f>
        <v>Company</v>
      </c>
      <c r="F162" s="19" t="str">
        <f>_xlfn.XLOOKUP($B162,FD_Lists!$B$4:$B$25,FD_Lists!F$4:F$25)</f>
        <v>WaSC</v>
      </c>
      <c r="G162" s="56" t="s">
        <v>127</v>
      </c>
      <c r="H162" s="149" t="s">
        <v>182</v>
      </c>
      <c r="I162" s="55" t="str">
        <f t="shared" si="9"/>
        <v>SVEC_OUT5_05_PR24_OFWAT</v>
      </c>
      <c r="J162" s="55" t="s">
        <v>137</v>
      </c>
      <c r="K162" s="55" t="s">
        <v>138</v>
      </c>
      <c r="L162" s="55" t="s">
        <v>139</v>
      </c>
      <c r="M162" s="153" t="s">
        <v>183</v>
      </c>
      <c r="N162" s="18" t="s">
        <v>83</v>
      </c>
      <c r="O162" s="18">
        <v>2</v>
      </c>
      <c r="P162" s="57" t="str" cm="1">
        <f t="array" ref="P162">IFERROR(ROUND(INDEX(F_Inputs!$A$2:$BC$162, MATCH(F_Inputs_Formatted!$B162&amp;F_Inputs_Formatted!$H162, F_Inputs!$A$2:$A$162&amp;F_Inputs!$B$2:$B$162, 0), MATCH(F_Inputs_Formatted!P$4, F_Inputs!$A$2:$BC$2, 0)),$O162),"-")</f>
        <v>-</v>
      </c>
      <c r="Q162" s="57" t="str" cm="1">
        <f t="array" ref="Q162">IFERROR(ROUND(INDEX(F_Inputs!$A$2:$BC$162, MATCH(F_Inputs_Formatted!$B162&amp;F_Inputs_Formatted!$H162, F_Inputs!$A$2:$A$162&amp;F_Inputs!$B$2:$B$162, 0), MATCH(F_Inputs_Formatted!Q$4, F_Inputs!$A$2:$BC$2, 0)),$O162),"-")</f>
        <v>-</v>
      </c>
      <c r="R162" s="57" t="str" cm="1">
        <f t="array" ref="R162">IFERROR(ROUND(INDEX(F_Inputs!$A$2:$BC$162, MATCH(F_Inputs_Formatted!$B162&amp;F_Inputs_Formatted!$H162, F_Inputs!$A$2:$A$162&amp;F_Inputs!$B$2:$B$162, 0), MATCH(F_Inputs_Formatted!R$4, F_Inputs!$A$2:$BC$2, 0)),$O162),"-")</f>
        <v>-</v>
      </c>
      <c r="S162" s="57" t="str" cm="1">
        <f t="array" ref="S162">IFERROR(ROUND(INDEX(F_Inputs!$A$2:$BC$162, MATCH(F_Inputs_Formatted!$B162&amp;F_Inputs_Formatted!$H162, F_Inputs!$A$2:$A$162&amp;F_Inputs!$B$2:$B$162, 0), MATCH(F_Inputs_Formatted!S$4, F_Inputs!$A$2:$BC$2, 0)),$O162),"-")</f>
        <v>-</v>
      </c>
      <c r="T162" s="57" t="str" cm="1">
        <f t="array" ref="T162">IFERROR(ROUND(INDEX(F_Inputs!$A$2:$BC$162, MATCH(F_Inputs_Formatted!$B162&amp;F_Inputs_Formatted!$H162, F_Inputs!$A$2:$A$162&amp;F_Inputs!$B$2:$B$162, 0), MATCH(F_Inputs_Formatted!T$4, F_Inputs!$A$2:$BC$2, 0)),$O162),"-")</f>
        <v>-</v>
      </c>
      <c r="U162" s="57" t="str" cm="1">
        <f t="array" ref="U162">IFERROR(ROUND(INDEX(F_Inputs!$A$2:$BC$162, MATCH(F_Inputs_Formatted!$B162&amp;F_Inputs_Formatted!$H162, F_Inputs!$A$2:$A$162&amp;F_Inputs!$B$2:$B$162, 0), MATCH(F_Inputs_Formatted!U$4, F_Inputs!$A$2:$BC$2, 0)),$O162),"-")</f>
        <v>-</v>
      </c>
      <c r="V162" s="57" t="str" cm="1">
        <f t="array" ref="V162">IFERROR(ROUND(INDEX(F_Inputs!$A$2:$BC$162, MATCH(F_Inputs_Formatted!$B162&amp;F_Inputs_Formatted!$H162, F_Inputs!$A$2:$A$162&amp;F_Inputs!$B$2:$B$162, 0), MATCH(F_Inputs_Formatted!V$4, F_Inputs!$A$2:$BC$2, 0)),$O162),"-")</f>
        <v>-</v>
      </c>
      <c r="W162" s="57" t="str" cm="1">
        <f t="array" ref="W162">IFERROR(ROUND(INDEX(F_Inputs!$A$2:$BC$162, MATCH(F_Inputs_Formatted!$B162&amp;F_Inputs_Formatted!$H162, F_Inputs!$A$2:$A$162&amp;F_Inputs!$B$2:$B$162, 0), MATCH(F_Inputs_Formatted!W$4, F_Inputs!$A$2:$BC$2, 0)),$O162),"-")</f>
        <v>-</v>
      </c>
      <c r="X162" s="57" t="str" cm="1">
        <f t="array" ref="X162">IFERROR(ROUND(INDEX(F_Inputs!$A$2:$BC$162, MATCH(F_Inputs_Formatted!$B162&amp;F_Inputs_Formatted!$H162, F_Inputs!$A$2:$A$162&amp;F_Inputs!$B$2:$B$162, 0), MATCH(F_Inputs_Formatted!X$4, F_Inputs!$A$2:$BC$2, 0)),$O162),"-")</f>
        <v>-</v>
      </c>
      <c r="Y162" s="57" t="str" cm="1">
        <f t="array" ref="Y162">IFERROR(ROUND(INDEX(F_Inputs!$A$2:$BC$162, MATCH(F_Inputs_Formatted!$B162&amp;F_Inputs_Formatted!$H162, F_Inputs!$A$2:$A$162&amp;F_Inputs!$B$2:$B$162, 0), MATCH(F_Inputs_Formatted!Y$4, F_Inputs!$A$2:$BC$2, 0)),$O162),"-")</f>
        <v>-</v>
      </c>
      <c r="Z162" s="57" t="str" cm="1">
        <f t="array" ref="Z162">IFERROR(ROUND(INDEX(F_Inputs!$A$2:$BC$162, MATCH(F_Inputs_Formatted!$B162&amp;F_Inputs_Formatted!$H162, F_Inputs!$A$2:$A$162&amp;F_Inputs!$B$2:$B$162, 0), MATCH(F_Inputs_Formatted!Z$4, F_Inputs!$A$2:$BC$2, 0)),$O162),"-")</f>
        <v>-</v>
      </c>
      <c r="AA162" s="57" t="str" cm="1">
        <f t="array" ref="AA162">IFERROR(ROUND(INDEX(F_Inputs!$A$2:$BC$162, MATCH(F_Inputs_Formatted!$B162&amp;F_Inputs_Formatted!$H162, F_Inputs!$A$2:$A$162&amp;F_Inputs!$B$2:$B$162, 0), MATCH(F_Inputs_Formatted!AA$4, F_Inputs!$A$2:$BC$2, 0)),$O162),"-")</f>
        <v>-</v>
      </c>
      <c r="AB162" s="57" t="str" cm="1">
        <f t="array" ref="AB162">IFERROR(ROUND(INDEX(F_Inputs!$A$2:$BC$162, MATCH(F_Inputs_Formatted!$B162&amp;F_Inputs_Formatted!$H162, F_Inputs!$A$2:$A$162&amp;F_Inputs!$B$2:$B$162, 0), MATCH(F_Inputs_Formatted!AB$4, F_Inputs!$A$2:$BC$2, 0)),$O162),"-")</f>
        <v>-</v>
      </c>
      <c r="AC162" s="57" t="str" cm="1">
        <f t="array" ref="AC162">IFERROR(ROUND(INDEX(F_Inputs!$A$2:$BC$162, MATCH(F_Inputs_Formatted!$B162&amp;F_Inputs_Formatted!$H162, F_Inputs!$A$2:$A$162&amp;F_Inputs!$B$2:$B$162, 0), MATCH(F_Inputs_Formatted!AC$4, F_Inputs!$A$2:$BC$2, 0)),$O162),"-")</f>
        <v>-</v>
      </c>
      <c r="AD162" s="57" t="str" cm="1">
        <f t="array" ref="AD162">IFERROR(ROUND(INDEX(F_Inputs!$A$2:$BC$162, MATCH(F_Inputs_Formatted!$B162&amp;F_Inputs_Formatted!$H162, F_Inputs!$A$2:$A$162&amp;F_Inputs!$B$2:$B$162, 0), MATCH(F_Inputs_Formatted!AD$4, F_Inputs!$A$2:$BC$2, 0)),$O162),"-")</f>
        <v>-</v>
      </c>
      <c r="AE162" s="57" t="str" cm="1">
        <f t="array" ref="AE162">IFERROR(ROUND(INDEX(F_Inputs!$A$2:$BC$162, MATCH(F_Inputs_Formatted!$B162&amp;F_Inputs_Formatted!$H162, F_Inputs!$A$2:$A$162&amp;F_Inputs!$B$2:$B$162, 0), MATCH(F_Inputs_Formatted!AE$4, F_Inputs!$A$2:$BC$2, 0)),$O162),"-")</f>
        <v>-</v>
      </c>
      <c r="AF162" s="57" t="str" cm="1">
        <f t="array" ref="AF162">IFERROR(ROUND(INDEX(F_Inputs!$A$2:$BC$162, MATCH(F_Inputs_Formatted!$B162&amp;F_Inputs_Formatted!$H162, F_Inputs!$A$2:$A$162&amp;F_Inputs!$B$2:$B$162, 0), MATCH(F_Inputs_Formatted!AF$4, F_Inputs!$A$2:$BC$2, 0)),$O162),"-")</f>
        <v>-</v>
      </c>
      <c r="AG162" s="57" t="str" cm="1">
        <f t="array" ref="AG162">IFERROR(ROUND(INDEX(F_Inputs!$A$2:$BC$162, MATCH(F_Inputs_Formatted!$B162&amp;F_Inputs_Formatted!$H162, F_Inputs!$A$2:$A$162&amp;F_Inputs!$B$2:$B$162, 0), MATCH(F_Inputs_Formatted!AG$4, F_Inputs!$A$2:$BC$2, 0)),$O162),"-")</f>
        <v>-</v>
      </c>
      <c r="AH162" s="57" t="str" cm="1">
        <f t="array" ref="AH162">IFERROR(ROUND(INDEX(F_Inputs!$A$2:$BC$162, MATCH(F_Inputs_Formatted!$B162&amp;F_Inputs_Formatted!$H162, F_Inputs!$A$2:$A$162&amp;F_Inputs!$B$2:$B$162, 0), MATCH(F_Inputs_Formatted!AH$4, F_Inputs!$A$2:$BC$2, 0)),$O162),"-")</f>
        <v>-</v>
      </c>
      <c r="AI162" s="57" t="str" cm="1">
        <f t="array" ref="AI162">IFERROR(ROUND(INDEX(F_Inputs!$A$2:$BC$162, MATCH(F_Inputs_Formatted!$B162&amp;F_Inputs_Formatted!$H162, F_Inputs!$A$2:$A$162&amp;F_Inputs!$B$2:$B$162, 0), MATCH(F_Inputs_Formatted!AI$4, F_Inputs!$A$2:$BC$2, 0)),$O162),"-")</f>
        <v>-</v>
      </c>
      <c r="AJ162" s="57" t="str" cm="1">
        <f t="array" ref="AJ162">IFERROR(ROUND(INDEX(F_Inputs!$A$2:$BC$162, MATCH(F_Inputs_Formatted!$B162&amp;F_Inputs_Formatted!$H162, F_Inputs!$A$2:$A$162&amp;F_Inputs!$B$2:$B$162, 0), MATCH(F_Inputs_Formatted!AJ$4, F_Inputs!$A$2:$BC$2, 0)),$O162),"-")</f>
        <v>-</v>
      </c>
      <c r="AK162" s="57" t="str" cm="1">
        <f t="array" ref="AK162">IFERROR(ROUND(INDEX(F_Inputs!$A$2:$BC$162, MATCH(F_Inputs_Formatted!$B162&amp;F_Inputs_Formatted!$H162, F_Inputs!$A$2:$A$162&amp;F_Inputs!$B$2:$B$162, 0), MATCH(F_Inputs_Formatted!AK$4, F_Inputs!$A$2:$BC$2, 0)),$O162),"-")</f>
        <v>-</v>
      </c>
      <c r="AL162" s="57" t="str" cm="1">
        <f t="array" ref="AL162">IFERROR(ROUND(INDEX(F_Inputs!$A$2:$BC$162, MATCH(F_Inputs_Formatted!$B162&amp;F_Inputs_Formatted!$H162, F_Inputs!$A$2:$A$162&amp;F_Inputs!$B$2:$B$162, 0), MATCH(F_Inputs_Formatted!AL$4, F_Inputs!$A$2:$BC$2, 0)),$O162),"-")</f>
        <v>-</v>
      </c>
      <c r="AM162" s="57" t="str" cm="1">
        <f t="array" ref="AM162">IFERROR(ROUND(INDEX(F_Inputs!$A$2:$BC$162, MATCH(F_Inputs_Formatted!$B162&amp;F_Inputs_Formatted!$H162, F_Inputs!$A$2:$A$162&amp;F_Inputs!$B$2:$B$162, 0), MATCH(F_Inputs_Formatted!AM$4, F_Inputs!$A$2:$BC$2, 0)),$O162),"-")</f>
        <v>-</v>
      </c>
    </row>
    <row r="163" spans="2:39" s="5" customFormat="1" ht="15">
      <c r="B163" s="19" t="s">
        <v>116</v>
      </c>
      <c r="C163" s="19" t="str">
        <f>_xlfn.XLOOKUP($B163,FD_Lists!$B$4:$B$25,FD_Lists!C$4:C$25)</f>
        <v>Southern Water</v>
      </c>
      <c r="D163" s="19" t="str">
        <f>_xlfn.XLOOKUP($B163,FD_Lists!$B$4:$B$25,FD_Lists!D$4:D$25)</f>
        <v>England</v>
      </c>
      <c r="E163" s="19" t="str">
        <f>_xlfn.XLOOKUP($B163,FD_Lists!$B$4:$B$25,FD_Lists!E$4:E$25)</f>
        <v>Company</v>
      </c>
      <c r="F163" s="19" t="str">
        <f>_xlfn.XLOOKUP($B163,FD_Lists!$B$4:$B$25,FD_Lists!F$4:F$25)</f>
        <v>WaSC</v>
      </c>
      <c r="G163" s="56" t="s">
        <v>127</v>
      </c>
      <c r="H163" s="149" t="s">
        <v>182</v>
      </c>
      <c r="I163" s="55" t="str">
        <f t="shared" si="9"/>
        <v>SRNC_OUT5_05_PR24_OFWAT</v>
      </c>
      <c r="J163" s="55" t="s">
        <v>137</v>
      </c>
      <c r="K163" s="55" t="s">
        <v>138</v>
      </c>
      <c r="L163" s="55" t="s">
        <v>139</v>
      </c>
      <c r="M163" s="153" t="s">
        <v>183</v>
      </c>
      <c r="N163" s="18" t="s">
        <v>83</v>
      </c>
      <c r="O163" s="18">
        <v>2</v>
      </c>
      <c r="P163" s="57" t="str" cm="1">
        <f t="array" ref="P163">IFERROR(ROUND(INDEX(F_Inputs!$A$2:$BC$162, MATCH(F_Inputs_Formatted!$B163&amp;F_Inputs_Formatted!$H163, F_Inputs!$A$2:$A$162&amp;F_Inputs!$B$2:$B$162, 0), MATCH(F_Inputs_Formatted!P$4, F_Inputs!$A$2:$BC$2, 0)),$O163),"-")</f>
        <v>-</v>
      </c>
      <c r="Q163" s="57" t="str" cm="1">
        <f t="array" ref="Q163">IFERROR(ROUND(INDEX(F_Inputs!$A$2:$BC$162, MATCH(F_Inputs_Formatted!$B163&amp;F_Inputs_Formatted!$H163, F_Inputs!$A$2:$A$162&amp;F_Inputs!$B$2:$B$162, 0), MATCH(F_Inputs_Formatted!Q$4, F_Inputs!$A$2:$BC$2, 0)),$O163),"-")</f>
        <v>-</v>
      </c>
      <c r="R163" s="57" t="str" cm="1">
        <f t="array" ref="R163">IFERROR(ROUND(INDEX(F_Inputs!$A$2:$BC$162, MATCH(F_Inputs_Formatted!$B163&amp;F_Inputs_Formatted!$H163, F_Inputs!$A$2:$A$162&amp;F_Inputs!$B$2:$B$162, 0), MATCH(F_Inputs_Formatted!R$4, F_Inputs!$A$2:$BC$2, 0)),$O163),"-")</f>
        <v>-</v>
      </c>
      <c r="S163" s="57" t="str" cm="1">
        <f t="array" ref="S163">IFERROR(ROUND(INDEX(F_Inputs!$A$2:$BC$162, MATCH(F_Inputs_Formatted!$B163&amp;F_Inputs_Formatted!$H163, F_Inputs!$A$2:$A$162&amp;F_Inputs!$B$2:$B$162, 0), MATCH(F_Inputs_Formatted!S$4, F_Inputs!$A$2:$BC$2, 0)),$O163),"-")</f>
        <v>-</v>
      </c>
      <c r="T163" s="57" t="str" cm="1">
        <f t="array" ref="T163">IFERROR(ROUND(INDEX(F_Inputs!$A$2:$BC$162, MATCH(F_Inputs_Formatted!$B163&amp;F_Inputs_Formatted!$H163, F_Inputs!$A$2:$A$162&amp;F_Inputs!$B$2:$B$162, 0), MATCH(F_Inputs_Formatted!T$4, F_Inputs!$A$2:$BC$2, 0)),$O163),"-")</f>
        <v>-</v>
      </c>
      <c r="U163" s="57" t="str" cm="1">
        <f t="array" ref="U163">IFERROR(ROUND(INDEX(F_Inputs!$A$2:$BC$162, MATCH(F_Inputs_Formatted!$B163&amp;F_Inputs_Formatted!$H163, F_Inputs!$A$2:$A$162&amp;F_Inputs!$B$2:$B$162, 0), MATCH(F_Inputs_Formatted!U$4, F_Inputs!$A$2:$BC$2, 0)),$O163),"-")</f>
        <v>-</v>
      </c>
      <c r="V163" s="57" t="str" cm="1">
        <f t="array" ref="V163">IFERROR(ROUND(INDEX(F_Inputs!$A$2:$BC$162, MATCH(F_Inputs_Formatted!$B163&amp;F_Inputs_Formatted!$H163, F_Inputs!$A$2:$A$162&amp;F_Inputs!$B$2:$B$162, 0), MATCH(F_Inputs_Formatted!V$4, F_Inputs!$A$2:$BC$2, 0)),$O163),"-")</f>
        <v>-</v>
      </c>
      <c r="W163" s="57" t="str" cm="1">
        <f t="array" ref="W163">IFERROR(ROUND(INDEX(F_Inputs!$A$2:$BC$162, MATCH(F_Inputs_Formatted!$B163&amp;F_Inputs_Formatted!$H163, F_Inputs!$A$2:$A$162&amp;F_Inputs!$B$2:$B$162, 0), MATCH(F_Inputs_Formatted!W$4, F_Inputs!$A$2:$BC$2, 0)),$O163),"-")</f>
        <v>-</v>
      </c>
      <c r="X163" s="57" t="str" cm="1">
        <f t="array" ref="X163">IFERROR(ROUND(INDEX(F_Inputs!$A$2:$BC$162, MATCH(F_Inputs_Formatted!$B163&amp;F_Inputs_Formatted!$H163, F_Inputs!$A$2:$A$162&amp;F_Inputs!$B$2:$B$162, 0), MATCH(F_Inputs_Formatted!X$4, F_Inputs!$A$2:$BC$2, 0)),$O163),"-")</f>
        <v>-</v>
      </c>
      <c r="Y163" s="57" t="str" cm="1">
        <f t="array" ref="Y163">IFERROR(ROUND(INDEX(F_Inputs!$A$2:$BC$162, MATCH(F_Inputs_Formatted!$B163&amp;F_Inputs_Formatted!$H163, F_Inputs!$A$2:$A$162&amp;F_Inputs!$B$2:$B$162, 0), MATCH(F_Inputs_Formatted!Y$4, F_Inputs!$A$2:$BC$2, 0)),$O163),"-")</f>
        <v>-</v>
      </c>
      <c r="Z163" s="57" t="str" cm="1">
        <f t="array" ref="Z163">IFERROR(ROUND(INDEX(F_Inputs!$A$2:$BC$162, MATCH(F_Inputs_Formatted!$B163&amp;F_Inputs_Formatted!$H163, F_Inputs!$A$2:$A$162&amp;F_Inputs!$B$2:$B$162, 0), MATCH(F_Inputs_Formatted!Z$4, F_Inputs!$A$2:$BC$2, 0)),$O163),"-")</f>
        <v>-</v>
      </c>
      <c r="AA163" s="57" t="str" cm="1">
        <f t="array" ref="AA163">IFERROR(ROUND(INDEX(F_Inputs!$A$2:$BC$162, MATCH(F_Inputs_Formatted!$B163&amp;F_Inputs_Formatted!$H163, F_Inputs!$A$2:$A$162&amp;F_Inputs!$B$2:$B$162, 0), MATCH(F_Inputs_Formatted!AA$4, F_Inputs!$A$2:$BC$2, 0)),$O163),"-")</f>
        <v>-</v>
      </c>
      <c r="AB163" s="57" t="str" cm="1">
        <f t="array" ref="AB163">IFERROR(ROUND(INDEX(F_Inputs!$A$2:$BC$162, MATCH(F_Inputs_Formatted!$B163&amp;F_Inputs_Formatted!$H163, F_Inputs!$A$2:$A$162&amp;F_Inputs!$B$2:$B$162, 0), MATCH(F_Inputs_Formatted!AB$4, F_Inputs!$A$2:$BC$2, 0)),$O163),"-")</f>
        <v>-</v>
      </c>
      <c r="AC163" s="57" t="str" cm="1">
        <f t="array" ref="AC163">IFERROR(ROUND(INDEX(F_Inputs!$A$2:$BC$162, MATCH(F_Inputs_Formatted!$B163&amp;F_Inputs_Formatted!$H163, F_Inputs!$A$2:$A$162&amp;F_Inputs!$B$2:$B$162, 0), MATCH(F_Inputs_Formatted!AC$4, F_Inputs!$A$2:$BC$2, 0)),$O163),"-")</f>
        <v>-</v>
      </c>
      <c r="AD163" s="57" t="str" cm="1">
        <f t="array" ref="AD163">IFERROR(ROUND(INDEX(F_Inputs!$A$2:$BC$162, MATCH(F_Inputs_Formatted!$B163&amp;F_Inputs_Formatted!$H163, F_Inputs!$A$2:$A$162&amp;F_Inputs!$B$2:$B$162, 0), MATCH(F_Inputs_Formatted!AD$4, F_Inputs!$A$2:$BC$2, 0)),$O163),"-")</f>
        <v>-</v>
      </c>
      <c r="AE163" s="57" t="str" cm="1">
        <f t="array" ref="AE163">IFERROR(ROUND(INDEX(F_Inputs!$A$2:$BC$162, MATCH(F_Inputs_Formatted!$B163&amp;F_Inputs_Formatted!$H163, F_Inputs!$A$2:$A$162&amp;F_Inputs!$B$2:$B$162, 0), MATCH(F_Inputs_Formatted!AE$4, F_Inputs!$A$2:$BC$2, 0)),$O163),"-")</f>
        <v>-</v>
      </c>
      <c r="AF163" s="57" t="str" cm="1">
        <f t="array" ref="AF163">IFERROR(ROUND(INDEX(F_Inputs!$A$2:$BC$162, MATCH(F_Inputs_Formatted!$B163&amp;F_Inputs_Formatted!$H163, F_Inputs!$A$2:$A$162&amp;F_Inputs!$B$2:$B$162, 0), MATCH(F_Inputs_Formatted!AF$4, F_Inputs!$A$2:$BC$2, 0)),$O163),"-")</f>
        <v>-</v>
      </c>
      <c r="AG163" s="57" t="str" cm="1">
        <f t="array" ref="AG163">IFERROR(ROUND(INDEX(F_Inputs!$A$2:$BC$162, MATCH(F_Inputs_Formatted!$B163&amp;F_Inputs_Formatted!$H163, F_Inputs!$A$2:$A$162&amp;F_Inputs!$B$2:$B$162, 0), MATCH(F_Inputs_Formatted!AG$4, F_Inputs!$A$2:$BC$2, 0)),$O163),"-")</f>
        <v>-</v>
      </c>
      <c r="AH163" s="57" t="str" cm="1">
        <f t="array" ref="AH163">IFERROR(ROUND(INDEX(F_Inputs!$A$2:$BC$162, MATCH(F_Inputs_Formatted!$B163&amp;F_Inputs_Formatted!$H163, F_Inputs!$A$2:$A$162&amp;F_Inputs!$B$2:$B$162, 0), MATCH(F_Inputs_Formatted!AH$4, F_Inputs!$A$2:$BC$2, 0)),$O163),"-")</f>
        <v>-</v>
      </c>
      <c r="AI163" s="57" t="str" cm="1">
        <f t="array" ref="AI163">IFERROR(ROUND(INDEX(F_Inputs!$A$2:$BC$162, MATCH(F_Inputs_Formatted!$B163&amp;F_Inputs_Formatted!$H163, F_Inputs!$A$2:$A$162&amp;F_Inputs!$B$2:$B$162, 0), MATCH(F_Inputs_Formatted!AI$4, F_Inputs!$A$2:$BC$2, 0)),$O163),"-")</f>
        <v>-</v>
      </c>
      <c r="AJ163" s="57" t="str" cm="1">
        <f t="array" ref="AJ163">IFERROR(ROUND(INDEX(F_Inputs!$A$2:$BC$162, MATCH(F_Inputs_Formatted!$B163&amp;F_Inputs_Formatted!$H163, F_Inputs!$A$2:$A$162&amp;F_Inputs!$B$2:$B$162, 0), MATCH(F_Inputs_Formatted!AJ$4, F_Inputs!$A$2:$BC$2, 0)),$O163),"-")</f>
        <v>-</v>
      </c>
      <c r="AK163" s="57" t="str" cm="1">
        <f t="array" ref="AK163">IFERROR(ROUND(INDEX(F_Inputs!$A$2:$BC$162, MATCH(F_Inputs_Formatted!$B163&amp;F_Inputs_Formatted!$H163, F_Inputs!$A$2:$A$162&amp;F_Inputs!$B$2:$B$162, 0), MATCH(F_Inputs_Formatted!AK$4, F_Inputs!$A$2:$BC$2, 0)),$O163),"-")</f>
        <v>-</v>
      </c>
      <c r="AL163" s="57" t="str" cm="1">
        <f t="array" ref="AL163">IFERROR(ROUND(INDEX(F_Inputs!$A$2:$BC$162, MATCH(F_Inputs_Formatted!$B163&amp;F_Inputs_Formatted!$H163, F_Inputs!$A$2:$A$162&amp;F_Inputs!$B$2:$B$162, 0), MATCH(F_Inputs_Formatted!AL$4, F_Inputs!$A$2:$BC$2, 0)),$O163),"-")</f>
        <v>-</v>
      </c>
      <c r="AM163" s="57" t="str" cm="1">
        <f t="array" ref="AM163">IFERROR(ROUND(INDEX(F_Inputs!$A$2:$BC$162, MATCH(F_Inputs_Formatted!$B163&amp;F_Inputs_Formatted!$H163, F_Inputs!$A$2:$A$162&amp;F_Inputs!$B$2:$B$162, 0), MATCH(F_Inputs_Formatted!AM$4, F_Inputs!$A$2:$BC$2, 0)),$O163),"-")</f>
        <v>-</v>
      </c>
    </row>
    <row r="164" spans="2:39" s="5" customFormat="1" ht="15">
      <c r="B164" s="19" t="s">
        <v>117</v>
      </c>
      <c r="C164" s="19" t="str">
        <f>_xlfn.XLOOKUP($B164,FD_Lists!$B$4:$B$25,FD_Lists!C$4:C$25)</f>
        <v>Thames Water</v>
      </c>
      <c r="D164" s="19" t="str">
        <f>_xlfn.XLOOKUP($B164,FD_Lists!$B$4:$B$25,FD_Lists!D$4:D$25)</f>
        <v>England</v>
      </c>
      <c r="E164" s="19" t="str">
        <f>_xlfn.XLOOKUP($B164,FD_Lists!$B$4:$B$25,FD_Lists!E$4:E$25)</f>
        <v>Company</v>
      </c>
      <c r="F164" s="19" t="str">
        <f>_xlfn.XLOOKUP($B164,FD_Lists!$B$4:$B$25,FD_Lists!F$4:F$25)</f>
        <v>WaSC</v>
      </c>
      <c r="G164" s="56" t="s">
        <v>127</v>
      </c>
      <c r="H164" s="149" t="s">
        <v>182</v>
      </c>
      <c r="I164" s="55" t="str">
        <f t="shared" si="9"/>
        <v>TMSC_OUT5_05_PR24_OFWAT</v>
      </c>
      <c r="J164" s="55" t="s">
        <v>137</v>
      </c>
      <c r="K164" s="55" t="s">
        <v>138</v>
      </c>
      <c r="L164" s="55" t="s">
        <v>139</v>
      </c>
      <c r="M164" s="153" t="s">
        <v>183</v>
      </c>
      <c r="N164" s="18" t="s">
        <v>83</v>
      </c>
      <c r="O164" s="18">
        <v>2</v>
      </c>
      <c r="P164" s="57" t="str" cm="1">
        <f t="array" ref="P164">IFERROR(ROUND(INDEX(F_Inputs!$A$2:$BC$162, MATCH(F_Inputs_Formatted!$B164&amp;F_Inputs_Formatted!$H164, F_Inputs!$A$2:$A$162&amp;F_Inputs!$B$2:$B$162, 0), MATCH(F_Inputs_Formatted!P$4, F_Inputs!$A$2:$BC$2, 0)),$O164),"-")</f>
        <v>-</v>
      </c>
      <c r="Q164" s="57" t="str" cm="1">
        <f t="array" ref="Q164">IFERROR(ROUND(INDEX(F_Inputs!$A$2:$BC$162, MATCH(F_Inputs_Formatted!$B164&amp;F_Inputs_Formatted!$H164, F_Inputs!$A$2:$A$162&amp;F_Inputs!$B$2:$B$162, 0), MATCH(F_Inputs_Formatted!Q$4, F_Inputs!$A$2:$BC$2, 0)),$O164),"-")</f>
        <v>-</v>
      </c>
      <c r="R164" s="57" t="str" cm="1">
        <f t="array" ref="R164">IFERROR(ROUND(INDEX(F_Inputs!$A$2:$BC$162, MATCH(F_Inputs_Formatted!$B164&amp;F_Inputs_Formatted!$H164, F_Inputs!$A$2:$A$162&amp;F_Inputs!$B$2:$B$162, 0), MATCH(F_Inputs_Formatted!R$4, F_Inputs!$A$2:$BC$2, 0)),$O164),"-")</f>
        <v>-</v>
      </c>
      <c r="S164" s="57" t="str" cm="1">
        <f t="array" ref="S164">IFERROR(ROUND(INDEX(F_Inputs!$A$2:$BC$162, MATCH(F_Inputs_Formatted!$B164&amp;F_Inputs_Formatted!$H164, F_Inputs!$A$2:$A$162&amp;F_Inputs!$B$2:$B$162, 0), MATCH(F_Inputs_Formatted!S$4, F_Inputs!$A$2:$BC$2, 0)),$O164),"-")</f>
        <v>-</v>
      </c>
      <c r="T164" s="57" t="str" cm="1">
        <f t="array" ref="T164">IFERROR(ROUND(INDEX(F_Inputs!$A$2:$BC$162, MATCH(F_Inputs_Formatted!$B164&amp;F_Inputs_Formatted!$H164, F_Inputs!$A$2:$A$162&amp;F_Inputs!$B$2:$B$162, 0), MATCH(F_Inputs_Formatted!T$4, F_Inputs!$A$2:$BC$2, 0)),$O164),"-")</f>
        <v>-</v>
      </c>
      <c r="U164" s="57" t="str" cm="1">
        <f t="array" ref="U164">IFERROR(ROUND(INDEX(F_Inputs!$A$2:$BC$162, MATCH(F_Inputs_Formatted!$B164&amp;F_Inputs_Formatted!$H164, F_Inputs!$A$2:$A$162&amp;F_Inputs!$B$2:$B$162, 0), MATCH(F_Inputs_Formatted!U$4, F_Inputs!$A$2:$BC$2, 0)),$O164),"-")</f>
        <v>-</v>
      </c>
      <c r="V164" s="57" t="str" cm="1">
        <f t="array" ref="V164">IFERROR(ROUND(INDEX(F_Inputs!$A$2:$BC$162, MATCH(F_Inputs_Formatted!$B164&amp;F_Inputs_Formatted!$H164, F_Inputs!$A$2:$A$162&amp;F_Inputs!$B$2:$B$162, 0), MATCH(F_Inputs_Formatted!V$4, F_Inputs!$A$2:$BC$2, 0)),$O164),"-")</f>
        <v>-</v>
      </c>
      <c r="W164" s="57" t="str" cm="1">
        <f t="array" ref="W164">IFERROR(ROUND(INDEX(F_Inputs!$A$2:$BC$162, MATCH(F_Inputs_Formatted!$B164&amp;F_Inputs_Formatted!$H164, F_Inputs!$A$2:$A$162&amp;F_Inputs!$B$2:$B$162, 0), MATCH(F_Inputs_Formatted!W$4, F_Inputs!$A$2:$BC$2, 0)),$O164),"-")</f>
        <v>-</v>
      </c>
      <c r="X164" s="57" t="str" cm="1">
        <f t="array" ref="X164">IFERROR(ROUND(INDEX(F_Inputs!$A$2:$BC$162, MATCH(F_Inputs_Formatted!$B164&amp;F_Inputs_Formatted!$H164, F_Inputs!$A$2:$A$162&amp;F_Inputs!$B$2:$B$162, 0), MATCH(F_Inputs_Formatted!X$4, F_Inputs!$A$2:$BC$2, 0)),$O164),"-")</f>
        <v>-</v>
      </c>
      <c r="Y164" s="57" t="str" cm="1">
        <f t="array" ref="Y164">IFERROR(ROUND(INDEX(F_Inputs!$A$2:$BC$162, MATCH(F_Inputs_Formatted!$B164&amp;F_Inputs_Formatted!$H164, F_Inputs!$A$2:$A$162&amp;F_Inputs!$B$2:$B$162, 0), MATCH(F_Inputs_Formatted!Y$4, F_Inputs!$A$2:$BC$2, 0)),$O164),"-")</f>
        <v>-</v>
      </c>
      <c r="Z164" s="57" t="str" cm="1">
        <f t="array" ref="Z164">IFERROR(ROUND(INDEX(F_Inputs!$A$2:$BC$162, MATCH(F_Inputs_Formatted!$B164&amp;F_Inputs_Formatted!$H164, F_Inputs!$A$2:$A$162&amp;F_Inputs!$B$2:$B$162, 0), MATCH(F_Inputs_Formatted!Z$4, F_Inputs!$A$2:$BC$2, 0)),$O164),"-")</f>
        <v>-</v>
      </c>
      <c r="AA164" s="57" t="str" cm="1">
        <f t="array" ref="AA164">IFERROR(ROUND(INDEX(F_Inputs!$A$2:$BC$162, MATCH(F_Inputs_Formatted!$B164&amp;F_Inputs_Formatted!$H164, F_Inputs!$A$2:$A$162&amp;F_Inputs!$B$2:$B$162, 0), MATCH(F_Inputs_Formatted!AA$4, F_Inputs!$A$2:$BC$2, 0)),$O164),"-")</f>
        <v>-</v>
      </c>
      <c r="AB164" s="57" t="str" cm="1">
        <f t="array" ref="AB164">IFERROR(ROUND(INDEX(F_Inputs!$A$2:$BC$162, MATCH(F_Inputs_Formatted!$B164&amp;F_Inputs_Formatted!$H164, F_Inputs!$A$2:$A$162&amp;F_Inputs!$B$2:$B$162, 0), MATCH(F_Inputs_Formatted!AB$4, F_Inputs!$A$2:$BC$2, 0)),$O164),"-")</f>
        <v>-</v>
      </c>
      <c r="AC164" s="57" t="str" cm="1">
        <f t="array" ref="AC164">IFERROR(ROUND(INDEX(F_Inputs!$A$2:$BC$162, MATCH(F_Inputs_Formatted!$B164&amp;F_Inputs_Formatted!$H164, F_Inputs!$A$2:$A$162&amp;F_Inputs!$B$2:$B$162, 0), MATCH(F_Inputs_Formatted!AC$4, F_Inputs!$A$2:$BC$2, 0)),$O164),"-")</f>
        <v>-</v>
      </c>
      <c r="AD164" s="57" t="str" cm="1">
        <f t="array" ref="AD164">IFERROR(ROUND(INDEX(F_Inputs!$A$2:$BC$162, MATCH(F_Inputs_Formatted!$B164&amp;F_Inputs_Formatted!$H164, F_Inputs!$A$2:$A$162&amp;F_Inputs!$B$2:$B$162, 0), MATCH(F_Inputs_Formatted!AD$4, F_Inputs!$A$2:$BC$2, 0)),$O164),"-")</f>
        <v>-</v>
      </c>
      <c r="AE164" s="57" t="str" cm="1">
        <f t="array" ref="AE164">IFERROR(ROUND(INDEX(F_Inputs!$A$2:$BC$162, MATCH(F_Inputs_Formatted!$B164&amp;F_Inputs_Formatted!$H164, F_Inputs!$A$2:$A$162&amp;F_Inputs!$B$2:$B$162, 0), MATCH(F_Inputs_Formatted!AE$4, F_Inputs!$A$2:$BC$2, 0)),$O164),"-")</f>
        <v>-</v>
      </c>
      <c r="AF164" s="57" t="str" cm="1">
        <f t="array" ref="AF164">IFERROR(ROUND(INDEX(F_Inputs!$A$2:$BC$162, MATCH(F_Inputs_Formatted!$B164&amp;F_Inputs_Formatted!$H164, F_Inputs!$A$2:$A$162&amp;F_Inputs!$B$2:$B$162, 0), MATCH(F_Inputs_Formatted!AF$4, F_Inputs!$A$2:$BC$2, 0)),$O164),"-")</f>
        <v>-</v>
      </c>
      <c r="AG164" s="57" t="str" cm="1">
        <f t="array" ref="AG164">IFERROR(ROUND(INDEX(F_Inputs!$A$2:$BC$162, MATCH(F_Inputs_Formatted!$B164&amp;F_Inputs_Formatted!$H164, F_Inputs!$A$2:$A$162&amp;F_Inputs!$B$2:$B$162, 0), MATCH(F_Inputs_Formatted!AG$4, F_Inputs!$A$2:$BC$2, 0)),$O164),"-")</f>
        <v>-</v>
      </c>
      <c r="AH164" s="57" t="str" cm="1">
        <f t="array" ref="AH164">IFERROR(ROUND(INDEX(F_Inputs!$A$2:$BC$162, MATCH(F_Inputs_Formatted!$B164&amp;F_Inputs_Formatted!$H164, F_Inputs!$A$2:$A$162&amp;F_Inputs!$B$2:$B$162, 0), MATCH(F_Inputs_Formatted!AH$4, F_Inputs!$A$2:$BC$2, 0)),$O164),"-")</f>
        <v>-</v>
      </c>
      <c r="AI164" s="57" t="str" cm="1">
        <f t="array" ref="AI164">IFERROR(ROUND(INDEX(F_Inputs!$A$2:$BC$162, MATCH(F_Inputs_Formatted!$B164&amp;F_Inputs_Formatted!$H164, F_Inputs!$A$2:$A$162&amp;F_Inputs!$B$2:$B$162, 0), MATCH(F_Inputs_Formatted!AI$4, F_Inputs!$A$2:$BC$2, 0)),$O164),"-")</f>
        <v>-</v>
      </c>
      <c r="AJ164" s="57" t="str" cm="1">
        <f t="array" ref="AJ164">IFERROR(ROUND(INDEX(F_Inputs!$A$2:$BC$162, MATCH(F_Inputs_Formatted!$B164&amp;F_Inputs_Formatted!$H164, F_Inputs!$A$2:$A$162&amp;F_Inputs!$B$2:$B$162, 0), MATCH(F_Inputs_Formatted!AJ$4, F_Inputs!$A$2:$BC$2, 0)),$O164),"-")</f>
        <v>-</v>
      </c>
      <c r="AK164" s="57" t="str" cm="1">
        <f t="array" ref="AK164">IFERROR(ROUND(INDEX(F_Inputs!$A$2:$BC$162, MATCH(F_Inputs_Formatted!$B164&amp;F_Inputs_Formatted!$H164, F_Inputs!$A$2:$A$162&amp;F_Inputs!$B$2:$B$162, 0), MATCH(F_Inputs_Formatted!AK$4, F_Inputs!$A$2:$BC$2, 0)),$O164),"-")</f>
        <v>-</v>
      </c>
      <c r="AL164" s="57" t="str" cm="1">
        <f t="array" ref="AL164">IFERROR(ROUND(INDEX(F_Inputs!$A$2:$BC$162, MATCH(F_Inputs_Formatted!$B164&amp;F_Inputs_Formatted!$H164, F_Inputs!$A$2:$A$162&amp;F_Inputs!$B$2:$B$162, 0), MATCH(F_Inputs_Formatted!AL$4, F_Inputs!$A$2:$BC$2, 0)),$O164),"-")</f>
        <v>-</v>
      </c>
      <c r="AM164" s="57" t="str" cm="1">
        <f t="array" ref="AM164">IFERROR(ROUND(INDEX(F_Inputs!$A$2:$BC$162, MATCH(F_Inputs_Formatted!$B164&amp;F_Inputs_Formatted!$H164, F_Inputs!$A$2:$A$162&amp;F_Inputs!$B$2:$B$162, 0), MATCH(F_Inputs_Formatted!AM$4, F_Inputs!$A$2:$BC$2, 0)),$O164),"-")</f>
        <v>-</v>
      </c>
    </row>
    <row r="165" spans="2:39" s="5" customFormat="1" ht="15">
      <c r="B165" s="19" t="s">
        <v>118</v>
      </c>
      <c r="C165" s="19" t="str">
        <f>_xlfn.XLOOKUP($B165,FD_Lists!$B$4:$B$25,FD_Lists!C$4:C$25)</f>
        <v xml:space="preserve">United Utilities </v>
      </c>
      <c r="D165" s="19" t="str">
        <f>_xlfn.XLOOKUP($B165,FD_Lists!$B$4:$B$25,FD_Lists!D$4:D$25)</f>
        <v>England</v>
      </c>
      <c r="E165" s="19" t="str">
        <f>_xlfn.XLOOKUP($B165,FD_Lists!$B$4:$B$25,FD_Lists!E$4:E$25)</f>
        <v>Company</v>
      </c>
      <c r="F165" s="19" t="str">
        <f>_xlfn.XLOOKUP($B165,FD_Lists!$B$4:$B$25,FD_Lists!F$4:F$25)</f>
        <v>WaSC</v>
      </c>
      <c r="G165" s="56" t="s">
        <v>127</v>
      </c>
      <c r="H165" s="149" t="s">
        <v>182</v>
      </c>
      <c r="I165" s="55" t="str">
        <f t="shared" si="9"/>
        <v>NWTC_OUT5_05_PR24_OFWAT</v>
      </c>
      <c r="J165" s="55" t="s">
        <v>137</v>
      </c>
      <c r="K165" s="55" t="s">
        <v>138</v>
      </c>
      <c r="L165" s="55" t="s">
        <v>139</v>
      </c>
      <c r="M165" s="153" t="s">
        <v>183</v>
      </c>
      <c r="N165" s="18" t="s">
        <v>83</v>
      </c>
      <c r="O165" s="18">
        <v>2</v>
      </c>
      <c r="P165" s="57" t="str" cm="1">
        <f t="array" ref="P165">IFERROR(ROUND(INDEX(F_Inputs!$A$2:$BC$162, MATCH(F_Inputs_Formatted!$B165&amp;F_Inputs_Formatted!$H165, F_Inputs!$A$2:$A$162&amp;F_Inputs!$B$2:$B$162, 0), MATCH(F_Inputs_Formatted!P$4, F_Inputs!$A$2:$BC$2, 0)),$O165),"-")</f>
        <v>-</v>
      </c>
      <c r="Q165" s="57" t="str" cm="1">
        <f t="array" ref="Q165">IFERROR(ROUND(INDEX(F_Inputs!$A$2:$BC$162, MATCH(F_Inputs_Formatted!$B165&amp;F_Inputs_Formatted!$H165, F_Inputs!$A$2:$A$162&amp;F_Inputs!$B$2:$B$162, 0), MATCH(F_Inputs_Formatted!Q$4, F_Inputs!$A$2:$BC$2, 0)),$O165),"-")</f>
        <v>-</v>
      </c>
      <c r="R165" s="57" t="str" cm="1">
        <f t="array" ref="R165">IFERROR(ROUND(INDEX(F_Inputs!$A$2:$BC$162, MATCH(F_Inputs_Formatted!$B165&amp;F_Inputs_Formatted!$H165, F_Inputs!$A$2:$A$162&amp;F_Inputs!$B$2:$B$162, 0), MATCH(F_Inputs_Formatted!R$4, F_Inputs!$A$2:$BC$2, 0)),$O165),"-")</f>
        <v>-</v>
      </c>
      <c r="S165" s="57" t="str" cm="1">
        <f t="array" ref="S165">IFERROR(ROUND(INDEX(F_Inputs!$A$2:$BC$162, MATCH(F_Inputs_Formatted!$B165&amp;F_Inputs_Formatted!$H165, F_Inputs!$A$2:$A$162&amp;F_Inputs!$B$2:$B$162, 0), MATCH(F_Inputs_Formatted!S$4, F_Inputs!$A$2:$BC$2, 0)),$O165),"-")</f>
        <v>-</v>
      </c>
      <c r="T165" s="57" t="str" cm="1">
        <f t="array" ref="T165">IFERROR(ROUND(INDEX(F_Inputs!$A$2:$BC$162, MATCH(F_Inputs_Formatted!$B165&amp;F_Inputs_Formatted!$H165, F_Inputs!$A$2:$A$162&amp;F_Inputs!$B$2:$B$162, 0), MATCH(F_Inputs_Formatted!T$4, F_Inputs!$A$2:$BC$2, 0)),$O165),"-")</f>
        <v>-</v>
      </c>
      <c r="U165" s="57" t="str" cm="1">
        <f t="array" ref="U165">IFERROR(ROUND(INDEX(F_Inputs!$A$2:$BC$162, MATCH(F_Inputs_Formatted!$B165&amp;F_Inputs_Formatted!$H165, F_Inputs!$A$2:$A$162&amp;F_Inputs!$B$2:$B$162, 0), MATCH(F_Inputs_Formatted!U$4, F_Inputs!$A$2:$BC$2, 0)),$O165),"-")</f>
        <v>-</v>
      </c>
      <c r="V165" s="57" t="str" cm="1">
        <f t="array" ref="V165">IFERROR(ROUND(INDEX(F_Inputs!$A$2:$BC$162, MATCH(F_Inputs_Formatted!$B165&amp;F_Inputs_Formatted!$H165, F_Inputs!$A$2:$A$162&amp;F_Inputs!$B$2:$B$162, 0), MATCH(F_Inputs_Formatted!V$4, F_Inputs!$A$2:$BC$2, 0)),$O165),"-")</f>
        <v>-</v>
      </c>
      <c r="W165" s="57" t="str" cm="1">
        <f t="array" ref="W165">IFERROR(ROUND(INDEX(F_Inputs!$A$2:$BC$162, MATCH(F_Inputs_Formatted!$B165&amp;F_Inputs_Formatted!$H165, F_Inputs!$A$2:$A$162&amp;F_Inputs!$B$2:$B$162, 0), MATCH(F_Inputs_Formatted!W$4, F_Inputs!$A$2:$BC$2, 0)),$O165),"-")</f>
        <v>-</v>
      </c>
      <c r="X165" s="57" t="str" cm="1">
        <f t="array" ref="X165">IFERROR(ROUND(INDEX(F_Inputs!$A$2:$BC$162, MATCH(F_Inputs_Formatted!$B165&amp;F_Inputs_Formatted!$H165, F_Inputs!$A$2:$A$162&amp;F_Inputs!$B$2:$B$162, 0), MATCH(F_Inputs_Formatted!X$4, F_Inputs!$A$2:$BC$2, 0)),$O165),"-")</f>
        <v>-</v>
      </c>
      <c r="Y165" s="57" t="str" cm="1">
        <f t="array" ref="Y165">IFERROR(ROUND(INDEX(F_Inputs!$A$2:$BC$162, MATCH(F_Inputs_Formatted!$B165&amp;F_Inputs_Formatted!$H165, F_Inputs!$A$2:$A$162&amp;F_Inputs!$B$2:$B$162, 0), MATCH(F_Inputs_Formatted!Y$4, F_Inputs!$A$2:$BC$2, 0)),$O165),"-")</f>
        <v>-</v>
      </c>
      <c r="Z165" s="57" t="str" cm="1">
        <f t="array" ref="Z165">IFERROR(ROUND(INDEX(F_Inputs!$A$2:$BC$162, MATCH(F_Inputs_Formatted!$B165&amp;F_Inputs_Formatted!$H165, F_Inputs!$A$2:$A$162&amp;F_Inputs!$B$2:$B$162, 0), MATCH(F_Inputs_Formatted!Z$4, F_Inputs!$A$2:$BC$2, 0)),$O165),"-")</f>
        <v>-</v>
      </c>
      <c r="AA165" s="57" t="str" cm="1">
        <f t="array" ref="AA165">IFERROR(ROUND(INDEX(F_Inputs!$A$2:$BC$162, MATCH(F_Inputs_Formatted!$B165&amp;F_Inputs_Formatted!$H165, F_Inputs!$A$2:$A$162&amp;F_Inputs!$B$2:$B$162, 0), MATCH(F_Inputs_Formatted!AA$4, F_Inputs!$A$2:$BC$2, 0)),$O165),"-")</f>
        <v>-</v>
      </c>
      <c r="AB165" s="57" t="str" cm="1">
        <f t="array" ref="AB165">IFERROR(ROUND(INDEX(F_Inputs!$A$2:$BC$162, MATCH(F_Inputs_Formatted!$B165&amp;F_Inputs_Formatted!$H165, F_Inputs!$A$2:$A$162&amp;F_Inputs!$B$2:$B$162, 0), MATCH(F_Inputs_Formatted!AB$4, F_Inputs!$A$2:$BC$2, 0)),$O165),"-")</f>
        <v>-</v>
      </c>
      <c r="AC165" s="57" t="str" cm="1">
        <f t="array" ref="AC165">IFERROR(ROUND(INDEX(F_Inputs!$A$2:$BC$162, MATCH(F_Inputs_Formatted!$B165&amp;F_Inputs_Formatted!$H165, F_Inputs!$A$2:$A$162&amp;F_Inputs!$B$2:$B$162, 0), MATCH(F_Inputs_Formatted!AC$4, F_Inputs!$A$2:$BC$2, 0)),$O165),"-")</f>
        <v>-</v>
      </c>
      <c r="AD165" s="57" t="str" cm="1">
        <f t="array" ref="AD165">IFERROR(ROUND(INDEX(F_Inputs!$A$2:$BC$162, MATCH(F_Inputs_Formatted!$B165&amp;F_Inputs_Formatted!$H165, F_Inputs!$A$2:$A$162&amp;F_Inputs!$B$2:$B$162, 0), MATCH(F_Inputs_Formatted!AD$4, F_Inputs!$A$2:$BC$2, 0)),$O165),"-")</f>
        <v>-</v>
      </c>
      <c r="AE165" s="57" t="str" cm="1">
        <f t="array" ref="AE165">IFERROR(ROUND(INDEX(F_Inputs!$A$2:$BC$162, MATCH(F_Inputs_Formatted!$B165&amp;F_Inputs_Formatted!$H165, F_Inputs!$A$2:$A$162&amp;F_Inputs!$B$2:$B$162, 0), MATCH(F_Inputs_Formatted!AE$4, F_Inputs!$A$2:$BC$2, 0)),$O165),"-")</f>
        <v>-</v>
      </c>
      <c r="AF165" s="57" t="str" cm="1">
        <f t="array" ref="AF165">IFERROR(ROUND(INDEX(F_Inputs!$A$2:$BC$162, MATCH(F_Inputs_Formatted!$B165&amp;F_Inputs_Formatted!$H165, F_Inputs!$A$2:$A$162&amp;F_Inputs!$B$2:$B$162, 0), MATCH(F_Inputs_Formatted!AF$4, F_Inputs!$A$2:$BC$2, 0)),$O165),"-")</f>
        <v>-</v>
      </c>
      <c r="AG165" s="57" t="str" cm="1">
        <f t="array" ref="AG165">IFERROR(ROUND(INDEX(F_Inputs!$A$2:$BC$162, MATCH(F_Inputs_Formatted!$B165&amp;F_Inputs_Formatted!$H165, F_Inputs!$A$2:$A$162&amp;F_Inputs!$B$2:$B$162, 0), MATCH(F_Inputs_Formatted!AG$4, F_Inputs!$A$2:$BC$2, 0)),$O165),"-")</f>
        <v>-</v>
      </c>
      <c r="AH165" s="57" t="str" cm="1">
        <f t="array" ref="AH165">IFERROR(ROUND(INDEX(F_Inputs!$A$2:$BC$162, MATCH(F_Inputs_Formatted!$B165&amp;F_Inputs_Formatted!$H165, F_Inputs!$A$2:$A$162&amp;F_Inputs!$B$2:$B$162, 0), MATCH(F_Inputs_Formatted!AH$4, F_Inputs!$A$2:$BC$2, 0)),$O165),"-")</f>
        <v>-</v>
      </c>
      <c r="AI165" s="57" t="str" cm="1">
        <f t="array" ref="AI165">IFERROR(ROUND(INDEX(F_Inputs!$A$2:$BC$162, MATCH(F_Inputs_Formatted!$B165&amp;F_Inputs_Formatted!$H165, F_Inputs!$A$2:$A$162&amp;F_Inputs!$B$2:$B$162, 0), MATCH(F_Inputs_Formatted!AI$4, F_Inputs!$A$2:$BC$2, 0)),$O165),"-")</f>
        <v>-</v>
      </c>
      <c r="AJ165" s="57" t="str" cm="1">
        <f t="array" ref="AJ165">IFERROR(ROUND(INDEX(F_Inputs!$A$2:$BC$162, MATCH(F_Inputs_Formatted!$B165&amp;F_Inputs_Formatted!$H165, F_Inputs!$A$2:$A$162&amp;F_Inputs!$B$2:$B$162, 0), MATCH(F_Inputs_Formatted!AJ$4, F_Inputs!$A$2:$BC$2, 0)),$O165),"-")</f>
        <v>-</v>
      </c>
      <c r="AK165" s="57" t="str" cm="1">
        <f t="array" ref="AK165">IFERROR(ROUND(INDEX(F_Inputs!$A$2:$BC$162, MATCH(F_Inputs_Formatted!$B165&amp;F_Inputs_Formatted!$H165, F_Inputs!$A$2:$A$162&amp;F_Inputs!$B$2:$B$162, 0), MATCH(F_Inputs_Formatted!AK$4, F_Inputs!$A$2:$BC$2, 0)),$O165),"-")</f>
        <v>-</v>
      </c>
      <c r="AL165" s="57" t="str" cm="1">
        <f t="array" ref="AL165">IFERROR(ROUND(INDEX(F_Inputs!$A$2:$BC$162, MATCH(F_Inputs_Formatted!$B165&amp;F_Inputs_Formatted!$H165, F_Inputs!$A$2:$A$162&amp;F_Inputs!$B$2:$B$162, 0), MATCH(F_Inputs_Formatted!AL$4, F_Inputs!$A$2:$BC$2, 0)),$O165),"-")</f>
        <v>-</v>
      </c>
      <c r="AM165" s="57" t="str" cm="1">
        <f t="array" ref="AM165">IFERROR(ROUND(INDEX(F_Inputs!$A$2:$BC$162, MATCH(F_Inputs_Formatted!$B165&amp;F_Inputs_Formatted!$H165, F_Inputs!$A$2:$A$162&amp;F_Inputs!$B$2:$B$162, 0), MATCH(F_Inputs_Formatted!AM$4, F_Inputs!$A$2:$BC$2, 0)),$O165),"-")</f>
        <v>-</v>
      </c>
    </row>
    <row r="166" spans="2:39" s="5" customFormat="1" ht="15">
      <c r="B166" s="19" t="s">
        <v>119</v>
      </c>
      <c r="C166" s="19" t="str">
        <f>_xlfn.XLOOKUP($B166,FD_Lists!$B$4:$B$25,FD_Lists!C$4:C$25)</f>
        <v>Wessex Water</v>
      </c>
      <c r="D166" s="19" t="str">
        <f>_xlfn.XLOOKUP($B166,FD_Lists!$B$4:$B$25,FD_Lists!D$4:D$25)</f>
        <v>England</v>
      </c>
      <c r="E166" s="19" t="str">
        <f>_xlfn.XLOOKUP($B166,FD_Lists!$B$4:$B$25,FD_Lists!E$4:E$25)</f>
        <v>Company</v>
      </c>
      <c r="F166" s="19" t="str">
        <f>_xlfn.XLOOKUP($B166,FD_Lists!$B$4:$B$25,FD_Lists!F$4:F$25)</f>
        <v>WaSC</v>
      </c>
      <c r="G166" s="56" t="s">
        <v>127</v>
      </c>
      <c r="H166" s="149" t="s">
        <v>182</v>
      </c>
      <c r="I166" s="55" t="str">
        <f t="shared" si="9"/>
        <v>WSXC_OUT5_05_PR24_OFWAT</v>
      </c>
      <c r="J166" s="55" t="s">
        <v>137</v>
      </c>
      <c r="K166" s="55" t="s">
        <v>138</v>
      </c>
      <c r="L166" s="55" t="s">
        <v>139</v>
      </c>
      <c r="M166" s="153" t="s">
        <v>183</v>
      </c>
      <c r="N166" s="18" t="s">
        <v>83</v>
      </c>
      <c r="O166" s="18">
        <v>2</v>
      </c>
      <c r="P166" s="57" t="str" cm="1">
        <f t="array" ref="P166">IFERROR(ROUND(INDEX(F_Inputs!$A$2:$BC$162, MATCH(F_Inputs_Formatted!$B166&amp;F_Inputs_Formatted!$H166, F_Inputs!$A$2:$A$162&amp;F_Inputs!$B$2:$B$162, 0), MATCH(F_Inputs_Formatted!P$4, F_Inputs!$A$2:$BC$2, 0)),$O166),"-")</f>
        <v>-</v>
      </c>
      <c r="Q166" s="57" t="str" cm="1">
        <f t="array" ref="Q166">IFERROR(ROUND(INDEX(F_Inputs!$A$2:$BC$162, MATCH(F_Inputs_Formatted!$B166&amp;F_Inputs_Formatted!$H166, F_Inputs!$A$2:$A$162&amp;F_Inputs!$B$2:$B$162, 0), MATCH(F_Inputs_Formatted!Q$4, F_Inputs!$A$2:$BC$2, 0)),$O166),"-")</f>
        <v>-</v>
      </c>
      <c r="R166" s="57" t="str" cm="1">
        <f t="array" ref="R166">IFERROR(ROUND(INDEX(F_Inputs!$A$2:$BC$162, MATCH(F_Inputs_Formatted!$B166&amp;F_Inputs_Formatted!$H166, F_Inputs!$A$2:$A$162&amp;F_Inputs!$B$2:$B$162, 0), MATCH(F_Inputs_Formatted!R$4, F_Inputs!$A$2:$BC$2, 0)),$O166),"-")</f>
        <v>-</v>
      </c>
      <c r="S166" s="57" t="str" cm="1">
        <f t="array" ref="S166">IFERROR(ROUND(INDEX(F_Inputs!$A$2:$BC$162, MATCH(F_Inputs_Formatted!$B166&amp;F_Inputs_Formatted!$H166, F_Inputs!$A$2:$A$162&amp;F_Inputs!$B$2:$B$162, 0), MATCH(F_Inputs_Formatted!S$4, F_Inputs!$A$2:$BC$2, 0)),$O166),"-")</f>
        <v>-</v>
      </c>
      <c r="T166" s="57" t="str" cm="1">
        <f t="array" ref="T166">IFERROR(ROUND(INDEX(F_Inputs!$A$2:$BC$162, MATCH(F_Inputs_Formatted!$B166&amp;F_Inputs_Formatted!$H166, F_Inputs!$A$2:$A$162&amp;F_Inputs!$B$2:$B$162, 0), MATCH(F_Inputs_Formatted!T$4, F_Inputs!$A$2:$BC$2, 0)),$O166),"-")</f>
        <v>-</v>
      </c>
      <c r="U166" s="57" t="str" cm="1">
        <f t="array" ref="U166">IFERROR(ROUND(INDEX(F_Inputs!$A$2:$BC$162, MATCH(F_Inputs_Formatted!$B166&amp;F_Inputs_Formatted!$H166, F_Inputs!$A$2:$A$162&amp;F_Inputs!$B$2:$B$162, 0), MATCH(F_Inputs_Formatted!U$4, F_Inputs!$A$2:$BC$2, 0)),$O166),"-")</f>
        <v>-</v>
      </c>
      <c r="V166" s="57" t="str" cm="1">
        <f t="array" ref="V166">IFERROR(ROUND(INDEX(F_Inputs!$A$2:$BC$162, MATCH(F_Inputs_Formatted!$B166&amp;F_Inputs_Formatted!$H166, F_Inputs!$A$2:$A$162&amp;F_Inputs!$B$2:$B$162, 0), MATCH(F_Inputs_Formatted!V$4, F_Inputs!$A$2:$BC$2, 0)),$O166),"-")</f>
        <v>-</v>
      </c>
      <c r="W166" s="57" t="str" cm="1">
        <f t="array" ref="W166">IFERROR(ROUND(INDEX(F_Inputs!$A$2:$BC$162, MATCH(F_Inputs_Formatted!$B166&amp;F_Inputs_Formatted!$H166, F_Inputs!$A$2:$A$162&amp;F_Inputs!$B$2:$B$162, 0), MATCH(F_Inputs_Formatted!W$4, F_Inputs!$A$2:$BC$2, 0)),$O166),"-")</f>
        <v>-</v>
      </c>
      <c r="X166" s="57" t="str" cm="1">
        <f t="array" ref="X166">IFERROR(ROUND(INDEX(F_Inputs!$A$2:$BC$162, MATCH(F_Inputs_Formatted!$B166&amp;F_Inputs_Formatted!$H166, F_Inputs!$A$2:$A$162&amp;F_Inputs!$B$2:$B$162, 0), MATCH(F_Inputs_Formatted!X$4, F_Inputs!$A$2:$BC$2, 0)),$O166),"-")</f>
        <v>-</v>
      </c>
      <c r="Y166" s="57" t="str" cm="1">
        <f t="array" ref="Y166">IFERROR(ROUND(INDEX(F_Inputs!$A$2:$BC$162, MATCH(F_Inputs_Formatted!$B166&amp;F_Inputs_Formatted!$H166, F_Inputs!$A$2:$A$162&amp;F_Inputs!$B$2:$B$162, 0), MATCH(F_Inputs_Formatted!Y$4, F_Inputs!$A$2:$BC$2, 0)),$O166),"-")</f>
        <v>-</v>
      </c>
      <c r="Z166" s="57" t="str" cm="1">
        <f t="array" ref="Z166">IFERROR(ROUND(INDEX(F_Inputs!$A$2:$BC$162, MATCH(F_Inputs_Formatted!$B166&amp;F_Inputs_Formatted!$H166, F_Inputs!$A$2:$A$162&amp;F_Inputs!$B$2:$B$162, 0), MATCH(F_Inputs_Formatted!Z$4, F_Inputs!$A$2:$BC$2, 0)),$O166),"-")</f>
        <v>-</v>
      </c>
      <c r="AA166" s="57" t="str" cm="1">
        <f t="array" ref="AA166">IFERROR(ROUND(INDEX(F_Inputs!$A$2:$BC$162, MATCH(F_Inputs_Formatted!$B166&amp;F_Inputs_Formatted!$H166, F_Inputs!$A$2:$A$162&amp;F_Inputs!$B$2:$B$162, 0), MATCH(F_Inputs_Formatted!AA$4, F_Inputs!$A$2:$BC$2, 0)),$O166),"-")</f>
        <v>-</v>
      </c>
      <c r="AB166" s="57" t="str" cm="1">
        <f t="array" ref="AB166">IFERROR(ROUND(INDEX(F_Inputs!$A$2:$BC$162, MATCH(F_Inputs_Formatted!$B166&amp;F_Inputs_Formatted!$H166, F_Inputs!$A$2:$A$162&amp;F_Inputs!$B$2:$B$162, 0), MATCH(F_Inputs_Formatted!AB$4, F_Inputs!$A$2:$BC$2, 0)),$O166),"-")</f>
        <v>-</v>
      </c>
      <c r="AC166" s="57" t="str" cm="1">
        <f t="array" ref="AC166">IFERROR(ROUND(INDEX(F_Inputs!$A$2:$BC$162, MATCH(F_Inputs_Formatted!$B166&amp;F_Inputs_Formatted!$H166, F_Inputs!$A$2:$A$162&amp;F_Inputs!$B$2:$B$162, 0), MATCH(F_Inputs_Formatted!AC$4, F_Inputs!$A$2:$BC$2, 0)),$O166),"-")</f>
        <v>-</v>
      </c>
      <c r="AD166" s="57" t="str" cm="1">
        <f t="array" ref="AD166">IFERROR(ROUND(INDEX(F_Inputs!$A$2:$BC$162, MATCH(F_Inputs_Formatted!$B166&amp;F_Inputs_Formatted!$H166, F_Inputs!$A$2:$A$162&amp;F_Inputs!$B$2:$B$162, 0), MATCH(F_Inputs_Formatted!AD$4, F_Inputs!$A$2:$BC$2, 0)),$O166),"-")</f>
        <v>-</v>
      </c>
      <c r="AE166" s="57" t="str" cm="1">
        <f t="array" ref="AE166">IFERROR(ROUND(INDEX(F_Inputs!$A$2:$BC$162, MATCH(F_Inputs_Formatted!$B166&amp;F_Inputs_Formatted!$H166, F_Inputs!$A$2:$A$162&amp;F_Inputs!$B$2:$B$162, 0), MATCH(F_Inputs_Formatted!AE$4, F_Inputs!$A$2:$BC$2, 0)),$O166),"-")</f>
        <v>-</v>
      </c>
      <c r="AF166" s="57" t="str" cm="1">
        <f t="array" ref="AF166">IFERROR(ROUND(INDEX(F_Inputs!$A$2:$BC$162, MATCH(F_Inputs_Formatted!$B166&amp;F_Inputs_Formatted!$H166, F_Inputs!$A$2:$A$162&amp;F_Inputs!$B$2:$B$162, 0), MATCH(F_Inputs_Formatted!AF$4, F_Inputs!$A$2:$BC$2, 0)),$O166),"-")</f>
        <v>-</v>
      </c>
      <c r="AG166" s="57" t="str" cm="1">
        <f t="array" ref="AG166">IFERROR(ROUND(INDEX(F_Inputs!$A$2:$BC$162, MATCH(F_Inputs_Formatted!$B166&amp;F_Inputs_Formatted!$H166, F_Inputs!$A$2:$A$162&amp;F_Inputs!$B$2:$B$162, 0), MATCH(F_Inputs_Formatted!AG$4, F_Inputs!$A$2:$BC$2, 0)),$O166),"-")</f>
        <v>-</v>
      </c>
      <c r="AH166" s="57" t="str" cm="1">
        <f t="array" ref="AH166">IFERROR(ROUND(INDEX(F_Inputs!$A$2:$BC$162, MATCH(F_Inputs_Formatted!$B166&amp;F_Inputs_Formatted!$H166, F_Inputs!$A$2:$A$162&amp;F_Inputs!$B$2:$B$162, 0), MATCH(F_Inputs_Formatted!AH$4, F_Inputs!$A$2:$BC$2, 0)),$O166),"-")</f>
        <v>-</v>
      </c>
      <c r="AI166" s="57" t="str" cm="1">
        <f t="array" ref="AI166">IFERROR(ROUND(INDEX(F_Inputs!$A$2:$BC$162, MATCH(F_Inputs_Formatted!$B166&amp;F_Inputs_Formatted!$H166, F_Inputs!$A$2:$A$162&amp;F_Inputs!$B$2:$B$162, 0), MATCH(F_Inputs_Formatted!AI$4, F_Inputs!$A$2:$BC$2, 0)),$O166),"-")</f>
        <v>-</v>
      </c>
      <c r="AJ166" s="57" t="str" cm="1">
        <f t="array" ref="AJ166">IFERROR(ROUND(INDEX(F_Inputs!$A$2:$BC$162, MATCH(F_Inputs_Formatted!$B166&amp;F_Inputs_Formatted!$H166, F_Inputs!$A$2:$A$162&amp;F_Inputs!$B$2:$B$162, 0), MATCH(F_Inputs_Formatted!AJ$4, F_Inputs!$A$2:$BC$2, 0)),$O166),"-")</f>
        <v>-</v>
      </c>
      <c r="AK166" s="57" t="str" cm="1">
        <f t="array" ref="AK166">IFERROR(ROUND(INDEX(F_Inputs!$A$2:$BC$162, MATCH(F_Inputs_Formatted!$B166&amp;F_Inputs_Formatted!$H166, F_Inputs!$A$2:$A$162&amp;F_Inputs!$B$2:$B$162, 0), MATCH(F_Inputs_Formatted!AK$4, F_Inputs!$A$2:$BC$2, 0)),$O166),"-")</f>
        <v>-</v>
      </c>
      <c r="AL166" s="57" t="str" cm="1">
        <f t="array" ref="AL166">IFERROR(ROUND(INDEX(F_Inputs!$A$2:$BC$162, MATCH(F_Inputs_Formatted!$B166&amp;F_Inputs_Formatted!$H166, F_Inputs!$A$2:$A$162&amp;F_Inputs!$B$2:$B$162, 0), MATCH(F_Inputs_Formatted!AL$4, F_Inputs!$A$2:$BC$2, 0)),$O166),"-")</f>
        <v>-</v>
      </c>
      <c r="AM166" s="57" t="str" cm="1">
        <f t="array" ref="AM166">IFERROR(ROUND(INDEX(F_Inputs!$A$2:$BC$162, MATCH(F_Inputs_Formatted!$B166&amp;F_Inputs_Formatted!$H166, F_Inputs!$A$2:$A$162&amp;F_Inputs!$B$2:$B$162, 0), MATCH(F_Inputs_Formatted!AM$4, F_Inputs!$A$2:$BC$2, 0)),$O166),"-")</f>
        <v>-</v>
      </c>
    </row>
    <row r="167" spans="2:39" s="5" customFormat="1" ht="15">
      <c r="B167" s="19" t="s">
        <v>120</v>
      </c>
      <c r="C167" s="19" t="str">
        <f>_xlfn.XLOOKUP($B167,FD_Lists!$B$4:$B$25,FD_Lists!C$4:C$25)</f>
        <v>Yorkshire Water</v>
      </c>
      <c r="D167" s="19" t="str">
        <f>_xlfn.XLOOKUP($B167,FD_Lists!$B$4:$B$25,FD_Lists!D$4:D$25)</f>
        <v>England</v>
      </c>
      <c r="E167" s="19" t="str">
        <f>_xlfn.XLOOKUP($B167,FD_Lists!$B$4:$B$25,FD_Lists!E$4:E$25)</f>
        <v>Company</v>
      </c>
      <c r="F167" s="19" t="str">
        <f>_xlfn.XLOOKUP($B167,FD_Lists!$B$4:$B$25,FD_Lists!F$4:F$25)</f>
        <v>WaSC</v>
      </c>
      <c r="G167" s="56" t="s">
        <v>127</v>
      </c>
      <c r="H167" s="149" t="s">
        <v>182</v>
      </c>
      <c r="I167" s="55" t="str">
        <f t="shared" si="9"/>
        <v>YKYC_OUT5_05_PR24_OFWAT</v>
      </c>
      <c r="J167" s="55" t="s">
        <v>137</v>
      </c>
      <c r="K167" s="55" t="s">
        <v>138</v>
      </c>
      <c r="L167" s="55" t="s">
        <v>139</v>
      </c>
      <c r="M167" s="153" t="s">
        <v>183</v>
      </c>
      <c r="N167" s="18" t="s">
        <v>83</v>
      </c>
      <c r="O167" s="18">
        <v>2</v>
      </c>
      <c r="P167" s="57" t="str" cm="1">
        <f t="array" ref="P167">IFERROR(ROUND(INDEX(F_Inputs!$A$2:$BC$162, MATCH(F_Inputs_Formatted!$B167&amp;F_Inputs_Formatted!$H167, F_Inputs!$A$2:$A$162&amp;F_Inputs!$B$2:$B$162, 0), MATCH(F_Inputs_Formatted!P$4, F_Inputs!$A$2:$BC$2, 0)),$O167),"-")</f>
        <v>-</v>
      </c>
      <c r="Q167" s="57" t="str" cm="1">
        <f t="array" ref="Q167">IFERROR(ROUND(INDEX(F_Inputs!$A$2:$BC$162, MATCH(F_Inputs_Formatted!$B167&amp;F_Inputs_Formatted!$H167, F_Inputs!$A$2:$A$162&amp;F_Inputs!$B$2:$B$162, 0), MATCH(F_Inputs_Formatted!Q$4, F_Inputs!$A$2:$BC$2, 0)),$O167),"-")</f>
        <v>-</v>
      </c>
      <c r="R167" s="57" t="str" cm="1">
        <f t="array" ref="R167">IFERROR(ROUND(INDEX(F_Inputs!$A$2:$BC$162, MATCH(F_Inputs_Formatted!$B167&amp;F_Inputs_Formatted!$H167, F_Inputs!$A$2:$A$162&amp;F_Inputs!$B$2:$B$162, 0), MATCH(F_Inputs_Formatted!R$4, F_Inputs!$A$2:$BC$2, 0)),$O167),"-")</f>
        <v>-</v>
      </c>
      <c r="S167" s="57" t="str" cm="1">
        <f t="array" ref="S167">IFERROR(ROUND(INDEX(F_Inputs!$A$2:$BC$162, MATCH(F_Inputs_Formatted!$B167&amp;F_Inputs_Formatted!$H167, F_Inputs!$A$2:$A$162&amp;F_Inputs!$B$2:$B$162, 0), MATCH(F_Inputs_Formatted!S$4, F_Inputs!$A$2:$BC$2, 0)),$O167),"-")</f>
        <v>-</v>
      </c>
      <c r="T167" s="57" t="str" cm="1">
        <f t="array" ref="T167">IFERROR(ROUND(INDEX(F_Inputs!$A$2:$BC$162, MATCH(F_Inputs_Formatted!$B167&amp;F_Inputs_Formatted!$H167, F_Inputs!$A$2:$A$162&amp;F_Inputs!$B$2:$B$162, 0), MATCH(F_Inputs_Formatted!T$4, F_Inputs!$A$2:$BC$2, 0)),$O167),"-")</f>
        <v>-</v>
      </c>
      <c r="U167" s="57" t="str" cm="1">
        <f t="array" ref="U167">IFERROR(ROUND(INDEX(F_Inputs!$A$2:$BC$162, MATCH(F_Inputs_Formatted!$B167&amp;F_Inputs_Formatted!$H167, F_Inputs!$A$2:$A$162&amp;F_Inputs!$B$2:$B$162, 0), MATCH(F_Inputs_Formatted!U$4, F_Inputs!$A$2:$BC$2, 0)),$O167),"-")</f>
        <v>-</v>
      </c>
      <c r="V167" s="57" t="str" cm="1">
        <f t="array" ref="V167">IFERROR(ROUND(INDEX(F_Inputs!$A$2:$BC$162, MATCH(F_Inputs_Formatted!$B167&amp;F_Inputs_Formatted!$H167, F_Inputs!$A$2:$A$162&amp;F_Inputs!$B$2:$B$162, 0), MATCH(F_Inputs_Formatted!V$4, F_Inputs!$A$2:$BC$2, 0)),$O167),"-")</f>
        <v>-</v>
      </c>
      <c r="W167" s="57" t="str" cm="1">
        <f t="array" ref="W167">IFERROR(ROUND(INDEX(F_Inputs!$A$2:$BC$162, MATCH(F_Inputs_Formatted!$B167&amp;F_Inputs_Formatted!$H167, F_Inputs!$A$2:$A$162&amp;F_Inputs!$B$2:$B$162, 0), MATCH(F_Inputs_Formatted!W$4, F_Inputs!$A$2:$BC$2, 0)),$O167),"-")</f>
        <v>-</v>
      </c>
      <c r="X167" s="57" t="str" cm="1">
        <f t="array" ref="X167">IFERROR(ROUND(INDEX(F_Inputs!$A$2:$BC$162, MATCH(F_Inputs_Formatted!$B167&amp;F_Inputs_Formatted!$H167, F_Inputs!$A$2:$A$162&amp;F_Inputs!$B$2:$B$162, 0), MATCH(F_Inputs_Formatted!X$4, F_Inputs!$A$2:$BC$2, 0)),$O167),"-")</f>
        <v>-</v>
      </c>
      <c r="Y167" s="57" t="str" cm="1">
        <f t="array" ref="Y167">IFERROR(ROUND(INDEX(F_Inputs!$A$2:$BC$162, MATCH(F_Inputs_Formatted!$B167&amp;F_Inputs_Formatted!$H167, F_Inputs!$A$2:$A$162&amp;F_Inputs!$B$2:$B$162, 0), MATCH(F_Inputs_Formatted!Y$4, F_Inputs!$A$2:$BC$2, 0)),$O167),"-")</f>
        <v>-</v>
      </c>
      <c r="Z167" s="57" t="str" cm="1">
        <f t="array" ref="Z167">IFERROR(ROUND(INDEX(F_Inputs!$A$2:$BC$162, MATCH(F_Inputs_Formatted!$B167&amp;F_Inputs_Formatted!$H167, F_Inputs!$A$2:$A$162&amp;F_Inputs!$B$2:$B$162, 0), MATCH(F_Inputs_Formatted!Z$4, F_Inputs!$A$2:$BC$2, 0)),$O167),"-")</f>
        <v>-</v>
      </c>
      <c r="AA167" s="57" t="str" cm="1">
        <f t="array" ref="AA167">IFERROR(ROUND(INDEX(F_Inputs!$A$2:$BC$162, MATCH(F_Inputs_Formatted!$B167&amp;F_Inputs_Formatted!$H167, F_Inputs!$A$2:$A$162&amp;F_Inputs!$B$2:$B$162, 0), MATCH(F_Inputs_Formatted!AA$4, F_Inputs!$A$2:$BC$2, 0)),$O167),"-")</f>
        <v>-</v>
      </c>
      <c r="AB167" s="57" t="str" cm="1">
        <f t="array" ref="AB167">IFERROR(ROUND(INDEX(F_Inputs!$A$2:$BC$162, MATCH(F_Inputs_Formatted!$B167&amp;F_Inputs_Formatted!$H167, F_Inputs!$A$2:$A$162&amp;F_Inputs!$B$2:$B$162, 0), MATCH(F_Inputs_Formatted!AB$4, F_Inputs!$A$2:$BC$2, 0)),$O167),"-")</f>
        <v>-</v>
      </c>
      <c r="AC167" s="57" t="str" cm="1">
        <f t="array" ref="AC167">IFERROR(ROUND(INDEX(F_Inputs!$A$2:$BC$162, MATCH(F_Inputs_Formatted!$B167&amp;F_Inputs_Formatted!$H167, F_Inputs!$A$2:$A$162&amp;F_Inputs!$B$2:$B$162, 0), MATCH(F_Inputs_Formatted!AC$4, F_Inputs!$A$2:$BC$2, 0)),$O167),"-")</f>
        <v>-</v>
      </c>
      <c r="AD167" s="57" t="str" cm="1">
        <f t="array" ref="AD167">IFERROR(ROUND(INDEX(F_Inputs!$A$2:$BC$162, MATCH(F_Inputs_Formatted!$B167&amp;F_Inputs_Formatted!$H167, F_Inputs!$A$2:$A$162&amp;F_Inputs!$B$2:$B$162, 0), MATCH(F_Inputs_Formatted!AD$4, F_Inputs!$A$2:$BC$2, 0)),$O167),"-")</f>
        <v>-</v>
      </c>
      <c r="AE167" s="57" t="str" cm="1">
        <f t="array" ref="AE167">IFERROR(ROUND(INDEX(F_Inputs!$A$2:$BC$162, MATCH(F_Inputs_Formatted!$B167&amp;F_Inputs_Formatted!$H167, F_Inputs!$A$2:$A$162&amp;F_Inputs!$B$2:$B$162, 0), MATCH(F_Inputs_Formatted!AE$4, F_Inputs!$A$2:$BC$2, 0)),$O167),"-")</f>
        <v>-</v>
      </c>
      <c r="AF167" s="57" t="str" cm="1">
        <f t="array" ref="AF167">IFERROR(ROUND(INDEX(F_Inputs!$A$2:$BC$162, MATCH(F_Inputs_Formatted!$B167&amp;F_Inputs_Formatted!$H167, F_Inputs!$A$2:$A$162&amp;F_Inputs!$B$2:$B$162, 0), MATCH(F_Inputs_Formatted!AF$4, F_Inputs!$A$2:$BC$2, 0)),$O167),"-")</f>
        <v>-</v>
      </c>
      <c r="AG167" s="57" t="str" cm="1">
        <f t="array" ref="AG167">IFERROR(ROUND(INDEX(F_Inputs!$A$2:$BC$162, MATCH(F_Inputs_Formatted!$B167&amp;F_Inputs_Formatted!$H167, F_Inputs!$A$2:$A$162&amp;F_Inputs!$B$2:$B$162, 0), MATCH(F_Inputs_Formatted!AG$4, F_Inputs!$A$2:$BC$2, 0)),$O167),"-")</f>
        <v>-</v>
      </c>
      <c r="AH167" s="57" t="str" cm="1">
        <f t="array" ref="AH167">IFERROR(ROUND(INDEX(F_Inputs!$A$2:$BC$162, MATCH(F_Inputs_Formatted!$B167&amp;F_Inputs_Formatted!$H167, F_Inputs!$A$2:$A$162&amp;F_Inputs!$B$2:$B$162, 0), MATCH(F_Inputs_Formatted!AH$4, F_Inputs!$A$2:$BC$2, 0)),$O167),"-")</f>
        <v>-</v>
      </c>
      <c r="AI167" s="57" t="str" cm="1">
        <f t="array" ref="AI167">IFERROR(ROUND(INDEX(F_Inputs!$A$2:$BC$162, MATCH(F_Inputs_Formatted!$B167&amp;F_Inputs_Formatted!$H167, F_Inputs!$A$2:$A$162&amp;F_Inputs!$B$2:$B$162, 0), MATCH(F_Inputs_Formatted!AI$4, F_Inputs!$A$2:$BC$2, 0)),$O167),"-")</f>
        <v>-</v>
      </c>
      <c r="AJ167" s="57" t="str" cm="1">
        <f t="array" ref="AJ167">IFERROR(ROUND(INDEX(F_Inputs!$A$2:$BC$162, MATCH(F_Inputs_Formatted!$B167&amp;F_Inputs_Formatted!$H167, F_Inputs!$A$2:$A$162&amp;F_Inputs!$B$2:$B$162, 0), MATCH(F_Inputs_Formatted!AJ$4, F_Inputs!$A$2:$BC$2, 0)),$O167),"-")</f>
        <v>-</v>
      </c>
      <c r="AK167" s="57" t="str" cm="1">
        <f t="array" ref="AK167">IFERROR(ROUND(INDEX(F_Inputs!$A$2:$BC$162, MATCH(F_Inputs_Formatted!$B167&amp;F_Inputs_Formatted!$H167, F_Inputs!$A$2:$A$162&amp;F_Inputs!$B$2:$B$162, 0), MATCH(F_Inputs_Formatted!AK$4, F_Inputs!$A$2:$BC$2, 0)),$O167),"-")</f>
        <v>-</v>
      </c>
      <c r="AL167" s="57" t="str" cm="1">
        <f t="array" ref="AL167">IFERROR(ROUND(INDEX(F_Inputs!$A$2:$BC$162, MATCH(F_Inputs_Formatted!$B167&amp;F_Inputs_Formatted!$H167, F_Inputs!$A$2:$A$162&amp;F_Inputs!$B$2:$B$162, 0), MATCH(F_Inputs_Formatted!AL$4, F_Inputs!$A$2:$BC$2, 0)),$O167),"-")</f>
        <v>-</v>
      </c>
      <c r="AM167" s="57" t="str" cm="1">
        <f t="array" ref="AM167">IFERROR(ROUND(INDEX(F_Inputs!$A$2:$BC$162, MATCH(F_Inputs_Formatted!$B167&amp;F_Inputs_Formatted!$H167, F_Inputs!$A$2:$A$162&amp;F_Inputs!$B$2:$B$162, 0), MATCH(F_Inputs_Formatted!AM$4, F_Inputs!$A$2:$BC$2, 0)),$O167),"-")</f>
        <v>-</v>
      </c>
    </row>
    <row r="168" spans="2:39" s="5" customFormat="1" ht="15">
      <c r="B168" s="19" t="s">
        <v>142</v>
      </c>
      <c r="C168" s="19" t="str">
        <f>_xlfn.XLOOKUP($B168,FD_Lists!$B$4:$B$25,FD_Lists!C$4:C$25)</f>
        <v>Affinity Water</v>
      </c>
      <c r="D168" s="19" t="str">
        <f>_xlfn.XLOOKUP($B168,FD_Lists!$B$4:$B$25,FD_Lists!D$4:D$25)</f>
        <v>England</v>
      </c>
      <c r="E168" s="19" t="str">
        <f>_xlfn.XLOOKUP($B168,FD_Lists!$B$4:$B$25,FD_Lists!E$4:E$25)</f>
        <v>Company</v>
      </c>
      <c r="F168" s="19" t="str">
        <f>_xlfn.XLOOKUP($B168,FD_Lists!$B$4:$B$25,FD_Lists!F$4:F$25)</f>
        <v>WoC</v>
      </c>
      <c r="G168" s="56" t="s">
        <v>127</v>
      </c>
      <c r="H168" s="149" t="s">
        <v>182</v>
      </c>
      <c r="I168" s="55" t="str">
        <f t="shared" si="9"/>
        <v>AFWC_OUT5_05_PR24_OFWAT</v>
      </c>
      <c r="J168" s="55" t="s">
        <v>137</v>
      </c>
      <c r="K168" s="55" t="s">
        <v>138</v>
      </c>
      <c r="L168" s="55" t="s">
        <v>139</v>
      </c>
      <c r="M168" s="153" t="s">
        <v>183</v>
      </c>
      <c r="N168" s="18" t="s">
        <v>83</v>
      </c>
      <c r="O168" s="18">
        <v>2</v>
      </c>
      <c r="P168" s="57" t="str" cm="1">
        <f t="array" ref="P168">IFERROR(ROUND(INDEX(F_Inputs!$A$2:$BC$162, MATCH(F_Inputs_Formatted!$B168&amp;F_Inputs_Formatted!$H168, F_Inputs!$A$2:$A$162&amp;F_Inputs!$B$2:$B$162, 0), MATCH(F_Inputs_Formatted!P$4, F_Inputs!$A$2:$BC$2, 0)),$O168),"-")</f>
        <v>-</v>
      </c>
      <c r="Q168" s="57" t="str" cm="1">
        <f t="array" ref="Q168">IFERROR(ROUND(INDEX(F_Inputs!$A$2:$BC$162, MATCH(F_Inputs_Formatted!$B168&amp;F_Inputs_Formatted!$H168, F_Inputs!$A$2:$A$162&amp;F_Inputs!$B$2:$B$162, 0), MATCH(F_Inputs_Formatted!Q$4, F_Inputs!$A$2:$BC$2, 0)),$O168),"-")</f>
        <v>-</v>
      </c>
      <c r="R168" s="57" t="str" cm="1">
        <f t="array" ref="R168">IFERROR(ROUND(INDEX(F_Inputs!$A$2:$BC$162, MATCH(F_Inputs_Formatted!$B168&amp;F_Inputs_Formatted!$H168, F_Inputs!$A$2:$A$162&amp;F_Inputs!$B$2:$B$162, 0), MATCH(F_Inputs_Formatted!R$4, F_Inputs!$A$2:$BC$2, 0)),$O168),"-")</f>
        <v>-</v>
      </c>
      <c r="S168" s="57" t="str" cm="1">
        <f t="array" ref="S168">IFERROR(ROUND(INDEX(F_Inputs!$A$2:$BC$162, MATCH(F_Inputs_Formatted!$B168&amp;F_Inputs_Formatted!$H168, F_Inputs!$A$2:$A$162&amp;F_Inputs!$B$2:$B$162, 0), MATCH(F_Inputs_Formatted!S$4, F_Inputs!$A$2:$BC$2, 0)),$O168),"-")</f>
        <v>-</v>
      </c>
      <c r="T168" s="57" t="str" cm="1">
        <f t="array" ref="T168">IFERROR(ROUND(INDEX(F_Inputs!$A$2:$BC$162, MATCH(F_Inputs_Formatted!$B168&amp;F_Inputs_Formatted!$H168, F_Inputs!$A$2:$A$162&amp;F_Inputs!$B$2:$B$162, 0), MATCH(F_Inputs_Formatted!T$4, F_Inputs!$A$2:$BC$2, 0)),$O168),"-")</f>
        <v>-</v>
      </c>
      <c r="U168" s="57" t="str" cm="1">
        <f t="array" ref="U168">IFERROR(ROUND(INDEX(F_Inputs!$A$2:$BC$162, MATCH(F_Inputs_Formatted!$B168&amp;F_Inputs_Formatted!$H168, F_Inputs!$A$2:$A$162&amp;F_Inputs!$B$2:$B$162, 0), MATCH(F_Inputs_Formatted!U$4, F_Inputs!$A$2:$BC$2, 0)),$O168),"-")</f>
        <v>-</v>
      </c>
      <c r="V168" s="57" t="str" cm="1">
        <f t="array" ref="V168">IFERROR(ROUND(INDEX(F_Inputs!$A$2:$BC$162, MATCH(F_Inputs_Formatted!$B168&amp;F_Inputs_Formatted!$H168, F_Inputs!$A$2:$A$162&amp;F_Inputs!$B$2:$B$162, 0), MATCH(F_Inputs_Formatted!V$4, F_Inputs!$A$2:$BC$2, 0)),$O168),"-")</f>
        <v>-</v>
      </c>
      <c r="W168" s="57" t="str" cm="1">
        <f t="array" ref="W168">IFERROR(ROUND(INDEX(F_Inputs!$A$2:$BC$162, MATCH(F_Inputs_Formatted!$B168&amp;F_Inputs_Formatted!$H168, F_Inputs!$A$2:$A$162&amp;F_Inputs!$B$2:$B$162, 0), MATCH(F_Inputs_Formatted!W$4, F_Inputs!$A$2:$BC$2, 0)),$O168),"-")</f>
        <v>-</v>
      </c>
      <c r="X168" s="57" t="str" cm="1">
        <f t="array" ref="X168">IFERROR(ROUND(INDEX(F_Inputs!$A$2:$BC$162, MATCH(F_Inputs_Formatted!$B168&amp;F_Inputs_Formatted!$H168, F_Inputs!$A$2:$A$162&amp;F_Inputs!$B$2:$B$162, 0), MATCH(F_Inputs_Formatted!X$4, F_Inputs!$A$2:$BC$2, 0)),$O168),"-")</f>
        <v>-</v>
      </c>
      <c r="Y168" s="57" t="str" cm="1">
        <f t="array" ref="Y168">IFERROR(ROUND(INDEX(F_Inputs!$A$2:$BC$162, MATCH(F_Inputs_Formatted!$B168&amp;F_Inputs_Formatted!$H168, F_Inputs!$A$2:$A$162&amp;F_Inputs!$B$2:$B$162, 0), MATCH(F_Inputs_Formatted!Y$4, F_Inputs!$A$2:$BC$2, 0)),$O168),"-")</f>
        <v>-</v>
      </c>
      <c r="Z168" s="57" t="str" cm="1">
        <f t="array" ref="Z168">IFERROR(ROUND(INDEX(F_Inputs!$A$2:$BC$162, MATCH(F_Inputs_Formatted!$B168&amp;F_Inputs_Formatted!$H168, F_Inputs!$A$2:$A$162&amp;F_Inputs!$B$2:$B$162, 0), MATCH(F_Inputs_Formatted!Z$4, F_Inputs!$A$2:$BC$2, 0)),$O168),"-")</f>
        <v>-</v>
      </c>
      <c r="AA168" s="57" t="str" cm="1">
        <f t="array" ref="AA168">IFERROR(ROUND(INDEX(F_Inputs!$A$2:$BC$162, MATCH(F_Inputs_Formatted!$B168&amp;F_Inputs_Formatted!$H168, F_Inputs!$A$2:$A$162&amp;F_Inputs!$B$2:$B$162, 0), MATCH(F_Inputs_Formatted!AA$4, F_Inputs!$A$2:$BC$2, 0)),$O168),"-")</f>
        <v>-</v>
      </c>
      <c r="AB168" s="57" t="str" cm="1">
        <f t="array" ref="AB168">IFERROR(ROUND(INDEX(F_Inputs!$A$2:$BC$162, MATCH(F_Inputs_Formatted!$B168&amp;F_Inputs_Formatted!$H168, F_Inputs!$A$2:$A$162&amp;F_Inputs!$B$2:$B$162, 0), MATCH(F_Inputs_Formatted!AB$4, F_Inputs!$A$2:$BC$2, 0)),$O168),"-")</f>
        <v>-</v>
      </c>
      <c r="AC168" s="57" t="str" cm="1">
        <f t="array" ref="AC168">IFERROR(ROUND(INDEX(F_Inputs!$A$2:$BC$162, MATCH(F_Inputs_Formatted!$B168&amp;F_Inputs_Formatted!$H168, F_Inputs!$A$2:$A$162&amp;F_Inputs!$B$2:$B$162, 0), MATCH(F_Inputs_Formatted!AC$4, F_Inputs!$A$2:$BC$2, 0)),$O168),"-")</f>
        <v>-</v>
      </c>
      <c r="AD168" s="57" t="str" cm="1">
        <f t="array" ref="AD168">IFERROR(ROUND(INDEX(F_Inputs!$A$2:$BC$162, MATCH(F_Inputs_Formatted!$B168&amp;F_Inputs_Formatted!$H168, F_Inputs!$A$2:$A$162&amp;F_Inputs!$B$2:$B$162, 0), MATCH(F_Inputs_Formatted!AD$4, F_Inputs!$A$2:$BC$2, 0)),$O168),"-")</f>
        <v>-</v>
      </c>
      <c r="AE168" s="57" t="str" cm="1">
        <f t="array" ref="AE168">IFERROR(ROUND(INDEX(F_Inputs!$A$2:$BC$162, MATCH(F_Inputs_Formatted!$B168&amp;F_Inputs_Formatted!$H168, F_Inputs!$A$2:$A$162&amp;F_Inputs!$B$2:$B$162, 0), MATCH(F_Inputs_Formatted!AE$4, F_Inputs!$A$2:$BC$2, 0)),$O168),"-")</f>
        <v>-</v>
      </c>
      <c r="AF168" s="57" t="str" cm="1">
        <f t="array" ref="AF168">IFERROR(ROUND(INDEX(F_Inputs!$A$2:$BC$162, MATCH(F_Inputs_Formatted!$B168&amp;F_Inputs_Formatted!$H168, F_Inputs!$A$2:$A$162&amp;F_Inputs!$B$2:$B$162, 0), MATCH(F_Inputs_Formatted!AF$4, F_Inputs!$A$2:$BC$2, 0)),$O168),"-")</f>
        <v>-</v>
      </c>
      <c r="AG168" s="57" t="str" cm="1">
        <f t="array" ref="AG168">IFERROR(ROUND(INDEX(F_Inputs!$A$2:$BC$162, MATCH(F_Inputs_Formatted!$B168&amp;F_Inputs_Formatted!$H168, F_Inputs!$A$2:$A$162&amp;F_Inputs!$B$2:$B$162, 0), MATCH(F_Inputs_Formatted!AG$4, F_Inputs!$A$2:$BC$2, 0)),$O168),"-")</f>
        <v>-</v>
      </c>
      <c r="AH168" s="57" t="str" cm="1">
        <f t="array" ref="AH168">IFERROR(ROUND(INDEX(F_Inputs!$A$2:$BC$162, MATCH(F_Inputs_Formatted!$B168&amp;F_Inputs_Formatted!$H168, F_Inputs!$A$2:$A$162&amp;F_Inputs!$B$2:$B$162, 0), MATCH(F_Inputs_Formatted!AH$4, F_Inputs!$A$2:$BC$2, 0)),$O168),"-")</f>
        <v>-</v>
      </c>
      <c r="AI168" s="57" t="str" cm="1">
        <f t="array" ref="AI168">IFERROR(ROUND(INDEX(F_Inputs!$A$2:$BC$162, MATCH(F_Inputs_Formatted!$B168&amp;F_Inputs_Formatted!$H168, F_Inputs!$A$2:$A$162&amp;F_Inputs!$B$2:$B$162, 0), MATCH(F_Inputs_Formatted!AI$4, F_Inputs!$A$2:$BC$2, 0)),$O168),"-")</f>
        <v>-</v>
      </c>
      <c r="AJ168" s="57" t="str" cm="1">
        <f t="array" ref="AJ168">IFERROR(ROUND(INDEX(F_Inputs!$A$2:$BC$162, MATCH(F_Inputs_Formatted!$B168&amp;F_Inputs_Formatted!$H168, F_Inputs!$A$2:$A$162&amp;F_Inputs!$B$2:$B$162, 0), MATCH(F_Inputs_Formatted!AJ$4, F_Inputs!$A$2:$BC$2, 0)),$O168),"-")</f>
        <v>-</v>
      </c>
      <c r="AK168" s="57" t="str" cm="1">
        <f t="array" ref="AK168">IFERROR(ROUND(INDEX(F_Inputs!$A$2:$BC$162, MATCH(F_Inputs_Formatted!$B168&amp;F_Inputs_Formatted!$H168, F_Inputs!$A$2:$A$162&amp;F_Inputs!$B$2:$B$162, 0), MATCH(F_Inputs_Formatted!AK$4, F_Inputs!$A$2:$BC$2, 0)),$O168),"-")</f>
        <v>-</v>
      </c>
      <c r="AL168" s="57" t="str" cm="1">
        <f t="array" ref="AL168">IFERROR(ROUND(INDEX(F_Inputs!$A$2:$BC$162, MATCH(F_Inputs_Formatted!$B168&amp;F_Inputs_Formatted!$H168, F_Inputs!$A$2:$A$162&amp;F_Inputs!$B$2:$B$162, 0), MATCH(F_Inputs_Formatted!AL$4, F_Inputs!$A$2:$BC$2, 0)),$O168),"-")</f>
        <v>-</v>
      </c>
      <c r="AM168" s="57" t="str" cm="1">
        <f t="array" ref="AM168">IFERROR(ROUND(INDEX(F_Inputs!$A$2:$BC$162, MATCH(F_Inputs_Formatted!$B168&amp;F_Inputs_Formatted!$H168, F_Inputs!$A$2:$A$162&amp;F_Inputs!$B$2:$B$162, 0), MATCH(F_Inputs_Formatted!AM$4, F_Inputs!$A$2:$BC$2, 0)),$O168),"-")</f>
        <v>-</v>
      </c>
    </row>
    <row r="169" spans="2:39" s="5" customFormat="1" ht="15">
      <c r="B169" s="19" t="s">
        <v>143</v>
      </c>
      <c r="C169" s="19" t="str">
        <f>_xlfn.XLOOKUP($B169,FD_Lists!$B$4:$B$25,FD_Lists!C$4:C$25)</f>
        <v>Portsmouth Water</v>
      </c>
      <c r="D169" s="19" t="str">
        <f>_xlfn.XLOOKUP($B169,FD_Lists!$B$4:$B$25,FD_Lists!D$4:D$25)</f>
        <v>England</v>
      </c>
      <c r="E169" s="19" t="str">
        <f>_xlfn.XLOOKUP($B169,FD_Lists!$B$4:$B$25,FD_Lists!E$4:E$25)</f>
        <v>Company</v>
      </c>
      <c r="F169" s="19" t="str">
        <f>_xlfn.XLOOKUP($B169,FD_Lists!$B$4:$B$25,FD_Lists!F$4:F$25)</f>
        <v>WoC</v>
      </c>
      <c r="G169" s="56" t="s">
        <v>127</v>
      </c>
      <c r="H169" s="149" t="s">
        <v>182</v>
      </c>
      <c r="I169" s="55" t="str">
        <f t="shared" si="9"/>
        <v>PRTC_OUT5_05_PR24_OFWAT</v>
      </c>
      <c r="J169" s="55" t="s">
        <v>137</v>
      </c>
      <c r="K169" s="55" t="s">
        <v>138</v>
      </c>
      <c r="L169" s="55" t="s">
        <v>139</v>
      </c>
      <c r="M169" s="153" t="s">
        <v>183</v>
      </c>
      <c r="N169" s="18" t="s">
        <v>83</v>
      </c>
      <c r="O169" s="18">
        <v>2</v>
      </c>
      <c r="P169" s="57" t="str" cm="1">
        <f t="array" ref="P169">IFERROR(ROUND(INDEX(F_Inputs!$A$2:$BC$162, MATCH(F_Inputs_Formatted!$B169&amp;F_Inputs_Formatted!$H169, F_Inputs!$A$2:$A$162&amp;F_Inputs!$B$2:$B$162, 0), MATCH(F_Inputs_Formatted!P$4, F_Inputs!$A$2:$BC$2, 0)),$O169),"-")</f>
        <v>-</v>
      </c>
      <c r="Q169" s="57" t="str" cm="1">
        <f t="array" ref="Q169">IFERROR(ROUND(INDEX(F_Inputs!$A$2:$BC$162, MATCH(F_Inputs_Formatted!$B169&amp;F_Inputs_Formatted!$H169, F_Inputs!$A$2:$A$162&amp;F_Inputs!$B$2:$B$162, 0), MATCH(F_Inputs_Formatted!Q$4, F_Inputs!$A$2:$BC$2, 0)),$O169),"-")</f>
        <v>-</v>
      </c>
      <c r="R169" s="57" t="str" cm="1">
        <f t="array" ref="R169">IFERROR(ROUND(INDEX(F_Inputs!$A$2:$BC$162, MATCH(F_Inputs_Formatted!$B169&amp;F_Inputs_Formatted!$H169, F_Inputs!$A$2:$A$162&amp;F_Inputs!$B$2:$B$162, 0), MATCH(F_Inputs_Formatted!R$4, F_Inputs!$A$2:$BC$2, 0)),$O169),"-")</f>
        <v>-</v>
      </c>
      <c r="S169" s="57" t="str" cm="1">
        <f t="array" ref="S169">IFERROR(ROUND(INDEX(F_Inputs!$A$2:$BC$162, MATCH(F_Inputs_Formatted!$B169&amp;F_Inputs_Formatted!$H169, F_Inputs!$A$2:$A$162&amp;F_Inputs!$B$2:$B$162, 0), MATCH(F_Inputs_Formatted!S$4, F_Inputs!$A$2:$BC$2, 0)),$O169),"-")</f>
        <v>-</v>
      </c>
      <c r="T169" s="57" t="str" cm="1">
        <f t="array" ref="T169">IFERROR(ROUND(INDEX(F_Inputs!$A$2:$BC$162, MATCH(F_Inputs_Formatted!$B169&amp;F_Inputs_Formatted!$H169, F_Inputs!$A$2:$A$162&amp;F_Inputs!$B$2:$B$162, 0), MATCH(F_Inputs_Formatted!T$4, F_Inputs!$A$2:$BC$2, 0)),$O169),"-")</f>
        <v>-</v>
      </c>
      <c r="U169" s="57" t="str" cm="1">
        <f t="array" ref="U169">IFERROR(ROUND(INDEX(F_Inputs!$A$2:$BC$162, MATCH(F_Inputs_Formatted!$B169&amp;F_Inputs_Formatted!$H169, F_Inputs!$A$2:$A$162&amp;F_Inputs!$B$2:$B$162, 0), MATCH(F_Inputs_Formatted!U$4, F_Inputs!$A$2:$BC$2, 0)),$O169),"-")</f>
        <v>-</v>
      </c>
      <c r="V169" s="57" t="str" cm="1">
        <f t="array" ref="V169">IFERROR(ROUND(INDEX(F_Inputs!$A$2:$BC$162, MATCH(F_Inputs_Formatted!$B169&amp;F_Inputs_Formatted!$H169, F_Inputs!$A$2:$A$162&amp;F_Inputs!$B$2:$B$162, 0), MATCH(F_Inputs_Formatted!V$4, F_Inputs!$A$2:$BC$2, 0)),$O169),"-")</f>
        <v>-</v>
      </c>
      <c r="W169" s="57" t="str" cm="1">
        <f t="array" ref="W169">IFERROR(ROUND(INDEX(F_Inputs!$A$2:$BC$162, MATCH(F_Inputs_Formatted!$B169&amp;F_Inputs_Formatted!$H169, F_Inputs!$A$2:$A$162&amp;F_Inputs!$B$2:$B$162, 0), MATCH(F_Inputs_Formatted!W$4, F_Inputs!$A$2:$BC$2, 0)),$O169),"-")</f>
        <v>-</v>
      </c>
      <c r="X169" s="57" t="str" cm="1">
        <f t="array" ref="X169">IFERROR(ROUND(INDEX(F_Inputs!$A$2:$BC$162, MATCH(F_Inputs_Formatted!$B169&amp;F_Inputs_Formatted!$H169, F_Inputs!$A$2:$A$162&amp;F_Inputs!$B$2:$B$162, 0), MATCH(F_Inputs_Formatted!X$4, F_Inputs!$A$2:$BC$2, 0)),$O169),"-")</f>
        <v>-</v>
      </c>
      <c r="Y169" s="57" t="str" cm="1">
        <f t="array" ref="Y169">IFERROR(ROUND(INDEX(F_Inputs!$A$2:$BC$162, MATCH(F_Inputs_Formatted!$B169&amp;F_Inputs_Formatted!$H169, F_Inputs!$A$2:$A$162&amp;F_Inputs!$B$2:$B$162, 0), MATCH(F_Inputs_Formatted!Y$4, F_Inputs!$A$2:$BC$2, 0)),$O169),"-")</f>
        <v>-</v>
      </c>
      <c r="Z169" s="57" t="str" cm="1">
        <f t="array" ref="Z169">IFERROR(ROUND(INDEX(F_Inputs!$A$2:$BC$162, MATCH(F_Inputs_Formatted!$B169&amp;F_Inputs_Formatted!$H169, F_Inputs!$A$2:$A$162&amp;F_Inputs!$B$2:$B$162, 0), MATCH(F_Inputs_Formatted!Z$4, F_Inputs!$A$2:$BC$2, 0)),$O169),"-")</f>
        <v>-</v>
      </c>
      <c r="AA169" s="57" t="str" cm="1">
        <f t="array" ref="AA169">IFERROR(ROUND(INDEX(F_Inputs!$A$2:$BC$162, MATCH(F_Inputs_Formatted!$B169&amp;F_Inputs_Formatted!$H169, F_Inputs!$A$2:$A$162&amp;F_Inputs!$B$2:$B$162, 0), MATCH(F_Inputs_Formatted!AA$4, F_Inputs!$A$2:$BC$2, 0)),$O169),"-")</f>
        <v>-</v>
      </c>
      <c r="AB169" s="57" t="str" cm="1">
        <f t="array" ref="AB169">IFERROR(ROUND(INDEX(F_Inputs!$A$2:$BC$162, MATCH(F_Inputs_Formatted!$B169&amp;F_Inputs_Formatted!$H169, F_Inputs!$A$2:$A$162&amp;F_Inputs!$B$2:$B$162, 0), MATCH(F_Inputs_Formatted!AB$4, F_Inputs!$A$2:$BC$2, 0)),$O169),"-")</f>
        <v>-</v>
      </c>
      <c r="AC169" s="57" t="str" cm="1">
        <f t="array" ref="AC169">IFERROR(ROUND(INDEX(F_Inputs!$A$2:$BC$162, MATCH(F_Inputs_Formatted!$B169&amp;F_Inputs_Formatted!$H169, F_Inputs!$A$2:$A$162&amp;F_Inputs!$B$2:$B$162, 0), MATCH(F_Inputs_Formatted!AC$4, F_Inputs!$A$2:$BC$2, 0)),$O169),"-")</f>
        <v>-</v>
      </c>
      <c r="AD169" s="57" t="str" cm="1">
        <f t="array" ref="AD169">IFERROR(ROUND(INDEX(F_Inputs!$A$2:$BC$162, MATCH(F_Inputs_Formatted!$B169&amp;F_Inputs_Formatted!$H169, F_Inputs!$A$2:$A$162&amp;F_Inputs!$B$2:$B$162, 0), MATCH(F_Inputs_Formatted!AD$4, F_Inputs!$A$2:$BC$2, 0)),$O169),"-")</f>
        <v>-</v>
      </c>
      <c r="AE169" s="57" t="str" cm="1">
        <f t="array" ref="AE169">IFERROR(ROUND(INDEX(F_Inputs!$A$2:$BC$162, MATCH(F_Inputs_Formatted!$B169&amp;F_Inputs_Formatted!$H169, F_Inputs!$A$2:$A$162&amp;F_Inputs!$B$2:$B$162, 0), MATCH(F_Inputs_Formatted!AE$4, F_Inputs!$A$2:$BC$2, 0)),$O169),"-")</f>
        <v>-</v>
      </c>
      <c r="AF169" s="57" t="str" cm="1">
        <f t="array" ref="AF169">IFERROR(ROUND(INDEX(F_Inputs!$A$2:$BC$162, MATCH(F_Inputs_Formatted!$B169&amp;F_Inputs_Formatted!$H169, F_Inputs!$A$2:$A$162&amp;F_Inputs!$B$2:$B$162, 0), MATCH(F_Inputs_Formatted!AF$4, F_Inputs!$A$2:$BC$2, 0)),$O169),"-")</f>
        <v>-</v>
      </c>
      <c r="AG169" s="57" t="str" cm="1">
        <f t="array" ref="AG169">IFERROR(ROUND(INDEX(F_Inputs!$A$2:$BC$162, MATCH(F_Inputs_Formatted!$B169&amp;F_Inputs_Formatted!$H169, F_Inputs!$A$2:$A$162&amp;F_Inputs!$B$2:$B$162, 0), MATCH(F_Inputs_Formatted!AG$4, F_Inputs!$A$2:$BC$2, 0)),$O169),"-")</f>
        <v>-</v>
      </c>
      <c r="AH169" s="57" t="str" cm="1">
        <f t="array" ref="AH169">IFERROR(ROUND(INDEX(F_Inputs!$A$2:$BC$162, MATCH(F_Inputs_Formatted!$B169&amp;F_Inputs_Formatted!$H169, F_Inputs!$A$2:$A$162&amp;F_Inputs!$B$2:$B$162, 0), MATCH(F_Inputs_Formatted!AH$4, F_Inputs!$A$2:$BC$2, 0)),$O169),"-")</f>
        <v>-</v>
      </c>
      <c r="AI169" s="57" t="str" cm="1">
        <f t="array" ref="AI169">IFERROR(ROUND(INDEX(F_Inputs!$A$2:$BC$162, MATCH(F_Inputs_Formatted!$B169&amp;F_Inputs_Formatted!$H169, F_Inputs!$A$2:$A$162&amp;F_Inputs!$B$2:$B$162, 0), MATCH(F_Inputs_Formatted!AI$4, F_Inputs!$A$2:$BC$2, 0)),$O169),"-")</f>
        <v>-</v>
      </c>
      <c r="AJ169" s="57" t="str" cm="1">
        <f t="array" ref="AJ169">IFERROR(ROUND(INDEX(F_Inputs!$A$2:$BC$162, MATCH(F_Inputs_Formatted!$B169&amp;F_Inputs_Formatted!$H169, F_Inputs!$A$2:$A$162&amp;F_Inputs!$B$2:$B$162, 0), MATCH(F_Inputs_Formatted!AJ$4, F_Inputs!$A$2:$BC$2, 0)),$O169),"-")</f>
        <v>-</v>
      </c>
      <c r="AK169" s="57" t="str" cm="1">
        <f t="array" ref="AK169">IFERROR(ROUND(INDEX(F_Inputs!$A$2:$BC$162, MATCH(F_Inputs_Formatted!$B169&amp;F_Inputs_Formatted!$H169, F_Inputs!$A$2:$A$162&amp;F_Inputs!$B$2:$B$162, 0), MATCH(F_Inputs_Formatted!AK$4, F_Inputs!$A$2:$BC$2, 0)),$O169),"-")</f>
        <v>-</v>
      </c>
      <c r="AL169" s="57" t="str" cm="1">
        <f t="array" ref="AL169">IFERROR(ROUND(INDEX(F_Inputs!$A$2:$BC$162, MATCH(F_Inputs_Formatted!$B169&amp;F_Inputs_Formatted!$H169, F_Inputs!$A$2:$A$162&amp;F_Inputs!$B$2:$B$162, 0), MATCH(F_Inputs_Formatted!AL$4, F_Inputs!$A$2:$BC$2, 0)),$O169),"-")</f>
        <v>-</v>
      </c>
      <c r="AM169" s="57" t="str" cm="1">
        <f t="array" ref="AM169">IFERROR(ROUND(INDEX(F_Inputs!$A$2:$BC$162, MATCH(F_Inputs_Formatted!$B169&amp;F_Inputs_Formatted!$H169, F_Inputs!$A$2:$A$162&amp;F_Inputs!$B$2:$B$162, 0), MATCH(F_Inputs_Formatted!AM$4, F_Inputs!$A$2:$BC$2, 0)),$O169),"-")</f>
        <v>-</v>
      </c>
    </row>
    <row r="170" spans="2:39" s="5" customFormat="1" ht="15">
      <c r="B170" s="19" t="s">
        <v>144</v>
      </c>
      <c r="C170" s="19" t="str">
        <f>_xlfn.XLOOKUP($B170,FD_Lists!$B$4:$B$25,FD_Lists!C$4:C$25)</f>
        <v>South East Water</v>
      </c>
      <c r="D170" s="19" t="str">
        <f>_xlfn.XLOOKUP($B170,FD_Lists!$B$4:$B$25,FD_Lists!D$4:D$25)</f>
        <v>England</v>
      </c>
      <c r="E170" s="19" t="str">
        <f>_xlfn.XLOOKUP($B170,FD_Lists!$B$4:$B$25,FD_Lists!E$4:E$25)</f>
        <v>Company</v>
      </c>
      <c r="F170" s="19" t="str">
        <f>_xlfn.XLOOKUP($B170,FD_Lists!$B$4:$B$25,FD_Lists!F$4:F$25)</f>
        <v>WoC</v>
      </c>
      <c r="G170" s="56" t="s">
        <v>127</v>
      </c>
      <c r="H170" s="149" t="s">
        <v>182</v>
      </c>
      <c r="I170" s="55" t="str">
        <f t="shared" si="9"/>
        <v>SEWC_OUT5_05_PR24_OFWAT</v>
      </c>
      <c r="J170" s="55" t="s">
        <v>137</v>
      </c>
      <c r="K170" s="55" t="s">
        <v>138</v>
      </c>
      <c r="L170" s="55" t="s">
        <v>139</v>
      </c>
      <c r="M170" s="153" t="s">
        <v>183</v>
      </c>
      <c r="N170" s="18" t="s">
        <v>83</v>
      </c>
      <c r="O170" s="18">
        <v>2</v>
      </c>
      <c r="P170" s="57" t="str" cm="1">
        <f t="array" ref="P170">IFERROR(ROUND(INDEX(F_Inputs!$A$2:$BC$162, MATCH(F_Inputs_Formatted!$B170&amp;F_Inputs_Formatted!$H170, F_Inputs!$A$2:$A$162&amp;F_Inputs!$B$2:$B$162, 0), MATCH(F_Inputs_Formatted!P$4, F_Inputs!$A$2:$BC$2, 0)),$O170),"-")</f>
        <v>-</v>
      </c>
      <c r="Q170" s="57" t="str" cm="1">
        <f t="array" ref="Q170">IFERROR(ROUND(INDEX(F_Inputs!$A$2:$BC$162, MATCH(F_Inputs_Formatted!$B170&amp;F_Inputs_Formatted!$H170, F_Inputs!$A$2:$A$162&amp;F_Inputs!$B$2:$B$162, 0), MATCH(F_Inputs_Formatted!Q$4, F_Inputs!$A$2:$BC$2, 0)),$O170),"-")</f>
        <v>-</v>
      </c>
      <c r="R170" s="57" t="str" cm="1">
        <f t="array" ref="R170">IFERROR(ROUND(INDEX(F_Inputs!$A$2:$BC$162, MATCH(F_Inputs_Formatted!$B170&amp;F_Inputs_Formatted!$H170, F_Inputs!$A$2:$A$162&amp;F_Inputs!$B$2:$B$162, 0), MATCH(F_Inputs_Formatted!R$4, F_Inputs!$A$2:$BC$2, 0)),$O170),"-")</f>
        <v>-</v>
      </c>
      <c r="S170" s="57" t="str" cm="1">
        <f t="array" ref="S170">IFERROR(ROUND(INDEX(F_Inputs!$A$2:$BC$162, MATCH(F_Inputs_Formatted!$B170&amp;F_Inputs_Formatted!$H170, F_Inputs!$A$2:$A$162&amp;F_Inputs!$B$2:$B$162, 0), MATCH(F_Inputs_Formatted!S$4, F_Inputs!$A$2:$BC$2, 0)),$O170),"-")</f>
        <v>-</v>
      </c>
      <c r="T170" s="57" t="str" cm="1">
        <f t="array" ref="T170">IFERROR(ROUND(INDEX(F_Inputs!$A$2:$BC$162, MATCH(F_Inputs_Formatted!$B170&amp;F_Inputs_Formatted!$H170, F_Inputs!$A$2:$A$162&amp;F_Inputs!$B$2:$B$162, 0), MATCH(F_Inputs_Formatted!T$4, F_Inputs!$A$2:$BC$2, 0)),$O170),"-")</f>
        <v>-</v>
      </c>
      <c r="U170" s="57" t="str" cm="1">
        <f t="array" ref="U170">IFERROR(ROUND(INDEX(F_Inputs!$A$2:$BC$162, MATCH(F_Inputs_Formatted!$B170&amp;F_Inputs_Formatted!$H170, F_Inputs!$A$2:$A$162&amp;F_Inputs!$B$2:$B$162, 0), MATCH(F_Inputs_Formatted!U$4, F_Inputs!$A$2:$BC$2, 0)),$O170),"-")</f>
        <v>-</v>
      </c>
      <c r="V170" s="57" t="str" cm="1">
        <f t="array" ref="V170">IFERROR(ROUND(INDEX(F_Inputs!$A$2:$BC$162, MATCH(F_Inputs_Formatted!$B170&amp;F_Inputs_Formatted!$H170, F_Inputs!$A$2:$A$162&amp;F_Inputs!$B$2:$B$162, 0), MATCH(F_Inputs_Formatted!V$4, F_Inputs!$A$2:$BC$2, 0)),$O170),"-")</f>
        <v>-</v>
      </c>
      <c r="W170" s="57" t="str" cm="1">
        <f t="array" ref="W170">IFERROR(ROUND(INDEX(F_Inputs!$A$2:$BC$162, MATCH(F_Inputs_Formatted!$B170&amp;F_Inputs_Formatted!$H170, F_Inputs!$A$2:$A$162&amp;F_Inputs!$B$2:$B$162, 0), MATCH(F_Inputs_Formatted!W$4, F_Inputs!$A$2:$BC$2, 0)),$O170),"-")</f>
        <v>-</v>
      </c>
      <c r="X170" s="57" t="str" cm="1">
        <f t="array" ref="X170">IFERROR(ROUND(INDEX(F_Inputs!$A$2:$BC$162, MATCH(F_Inputs_Formatted!$B170&amp;F_Inputs_Formatted!$H170, F_Inputs!$A$2:$A$162&amp;F_Inputs!$B$2:$B$162, 0), MATCH(F_Inputs_Formatted!X$4, F_Inputs!$A$2:$BC$2, 0)),$O170),"-")</f>
        <v>-</v>
      </c>
      <c r="Y170" s="57" t="str" cm="1">
        <f t="array" ref="Y170">IFERROR(ROUND(INDEX(F_Inputs!$A$2:$BC$162, MATCH(F_Inputs_Formatted!$B170&amp;F_Inputs_Formatted!$H170, F_Inputs!$A$2:$A$162&amp;F_Inputs!$B$2:$B$162, 0), MATCH(F_Inputs_Formatted!Y$4, F_Inputs!$A$2:$BC$2, 0)),$O170),"-")</f>
        <v>-</v>
      </c>
      <c r="Z170" s="57" t="str" cm="1">
        <f t="array" ref="Z170">IFERROR(ROUND(INDEX(F_Inputs!$A$2:$BC$162, MATCH(F_Inputs_Formatted!$B170&amp;F_Inputs_Formatted!$H170, F_Inputs!$A$2:$A$162&amp;F_Inputs!$B$2:$B$162, 0), MATCH(F_Inputs_Formatted!Z$4, F_Inputs!$A$2:$BC$2, 0)),$O170),"-")</f>
        <v>-</v>
      </c>
      <c r="AA170" s="57" t="str" cm="1">
        <f t="array" ref="AA170">IFERROR(ROUND(INDEX(F_Inputs!$A$2:$BC$162, MATCH(F_Inputs_Formatted!$B170&amp;F_Inputs_Formatted!$H170, F_Inputs!$A$2:$A$162&amp;F_Inputs!$B$2:$B$162, 0), MATCH(F_Inputs_Formatted!AA$4, F_Inputs!$A$2:$BC$2, 0)),$O170),"-")</f>
        <v>-</v>
      </c>
      <c r="AB170" s="57" t="str" cm="1">
        <f t="array" ref="AB170">IFERROR(ROUND(INDEX(F_Inputs!$A$2:$BC$162, MATCH(F_Inputs_Formatted!$B170&amp;F_Inputs_Formatted!$H170, F_Inputs!$A$2:$A$162&amp;F_Inputs!$B$2:$B$162, 0), MATCH(F_Inputs_Formatted!AB$4, F_Inputs!$A$2:$BC$2, 0)),$O170),"-")</f>
        <v>-</v>
      </c>
      <c r="AC170" s="57" t="str" cm="1">
        <f t="array" ref="AC170">IFERROR(ROUND(INDEX(F_Inputs!$A$2:$BC$162, MATCH(F_Inputs_Formatted!$B170&amp;F_Inputs_Formatted!$H170, F_Inputs!$A$2:$A$162&amp;F_Inputs!$B$2:$B$162, 0), MATCH(F_Inputs_Formatted!AC$4, F_Inputs!$A$2:$BC$2, 0)),$O170),"-")</f>
        <v>-</v>
      </c>
      <c r="AD170" s="57" t="str" cm="1">
        <f t="array" ref="AD170">IFERROR(ROUND(INDEX(F_Inputs!$A$2:$BC$162, MATCH(F_Inputs_Formatted!$B170&amp;F_Inputs_Formatted!$H170, F_Inputs!$A$2:$A$162&amp;F_Inputs!$B$2:$B$162, 0), MATCH(F_Inputs_Formatted!AD$4, F_Inputs!$A$2:$BC$2, 0)),$O170),"-")</f>
        <v>-</v>
      </c>
      <c r="AE170" s="57" t="str" cm="1">
        <f t="array" ref="AE170">IFERROR(ROUND(INDEX(F_Inputs!$A$2:$BC$162, MATCH(F_Inputs_Formatted!$B170&amp;F_Inputs_Formatted!$H170, F_Inputs!$A$2:$A$162&amp;F_Inputs!$B$2:$B$162, 0), MATCH(F_Inputs_Formatted!AE$4, F_Inputs!$A$2:$BC$2, 0)),$O170),"-")</f>
        <v>-</v>
      </c>
      <c r="AF170" s="57" t="str" cm="1">
        <f t="array" ref="AF170">IFERROR(ROUND(INDEX(F_Inputs!$A$2:$BC$162, MATCH(F_Inputs_Formatted!$B170&amp;F_Inputs_Formatted!$H170, F_Inputs!$A$2:$A$162&amp;F_Inputs!$B$2:$B$162, 0), MATCH(F_Inputs_Formatted!AF$4, F_Inputs!$A$2:$BC$2, 0)),$O170),"-")</f>
        <v>-</v>
      </c>
      <c r="AG170" s="57" t="str" cm="1">
        <f t="array" ref="AG170">IFERROR(ROUND(INDEX(F_Inputs!$A$2:$BC$162, MATCH(F_Inputs_Formatted!$B170&amp;F_Inputs_Formatted!$H170, F_Inputs!$A$2:$A$162&amp;F_Inputs!$B$2:$B$162, 0), MATCH(F_Inputs_Formatted!AG$4, F_Inputs!$A$2:$BC$2, 0)),$O170),"-")</f>
        <v>-</v>
      </c>
      <c r="AH170" s="57" t="str" cm="1">
        <f t="array" ref="AH170">IFERROR(ROUND(INDEX(F_Inputs!$A$2:$BC$162, MATCH(F_Inputs_Formatted!$B170&amp;F_Inputs_Formatted!$H170, F_Inputs!$A$2:$A$162&amp;F_Inputs!$B$2:$B$162, 0), MATCH(F_Inputs_Formatted!AH$4, F_Inputs!$A$2:$BC$2, 0)),$O170),"-")</f>
        <v>-</v>
      </c>
      <c r="AI170" s="57" t="str" cm="1">
        <f t="array" ref="AI170">IFERROR(ROUND(INDEX(F_Inputs!$A$2:$BC$162, MATCH(F_Inputs_Formatted!$B170&amp;F_Inputs_Formatted!$H170, F_Inputs!$A$2:$A$162&amp;F_Inputs!$B$2:$B$162, 0), MATCH(F_Inputs_Formatted!AI$4, F_Inputs!$A$2:$BC$2, 0)),$O170),"-")</f>
        <v>-</v>
      </c>
      <c r="AJ170" s="57" t="str" cm="1">
        <f t="array" ref="AJ170">IFERROR(ROUND(INDEX(F_Inputs!$A$2:$BC$162, MATCH(F_Inputs_Formatted!$B170&amp;F_Inputs_Formatted!$H170, F_Inputs!$A$2:$A$162&amp;F_Inputs!$B$2:$B$162, 0), MATCH(F_Inputs_Formatted!AJ$4, F_Inputs!$A$2:$BC$2, 0)),$O170),"-")</f>
        <v>-</v>
      </c>
      <c r="AK170" s="57" t="str" cm="1">
        <f t="array" ref="AK170">IFERROR(ROUND(INDEX(F_Inputs!$A$2:$BC$162, MATCH(F_Inputs_Formatted!$B170&amp;F_Inputs_Formatted!$H170, F_Inputs!$A$2:$A$162&amp;F_Inputs!$B$2:$B$162, 0), MATCH(F_Inputs_Formatted!AK$4, F_Inputs!$A$2:$BC$2, 0)),$O170),"-")</f>
        <v>-</v>
      </c>
      <c r="AL170" s="57" t="str" cm="1">
        <f t="array" ref="AL170">IFERROR(ROUND(INDEX(F_Inputs!$A$2:$BC$162, MATCH(F_Inputs_Formatted!$B170&amp;F_Inputs_Formatted!$H170, F_Inputs!$A$2:$A$162&amp;F_Inputs!$B$2:$B$162, 0), MATCH(F_Inputs_Formatted!AL$4, F_Inputs!$A$2:$BC$2, 0)),$O170),"-")</f>
        <v>-</v>
      </c>
      <c r="AM170" s="57" t="str" cm="1">
        <f t="array" ref="AM170">IFERROR(ROUND(INDEX(F_Inputs!$A$2:$BC$162, MATCH(F_Inputs_Formatted!$B170&amp;F_Inputs_Formatted!$H170, F_Inputs!$A$2:$A$162&amp;F_Inputs!$B$2:$B$162, 0), MATCH(F_Inputs_Formatted!AM$4, F_Inputs!$A$2:$BC$2, 0)),$O170),"-")</f>
        <v>-</v>
      </c>
    </row>
    <row r="171" spans="2:39" s="5" customFormat="1" ht="15">
      <c r="B171" s="19" t="s">
        <v>145</v>
      </c>
      <c r="C171" s="19" t="str">
        <f>_xlfn.XLOOKUP($B171,FD_Lists!$B$4:$B$25,FD_Lists!C$4:C$25)</f>
        <v>South Staffordshire Water</v>
      </c>
      <c r="D171" s="19" t="str">
        <f>_xlfn.XLOOKUP($B171,FD_Lists!$B$4:$B$25,FD_Lists!D$4:D$25)</f>
        <v>England</v>
      </c>
      <c r="E171" s="19" t="str">
        <f>_xlfn.XLOOKUP($B171,FD_Lists!$B$4:$B$25,FD_Lists!E$4:E$25)</f>
        <v>Company</v>
      </c>
      <c r="F171" s="19" t="str">
        <f>_xlfn.XLOOKUP($B171,FD_Lists!$B$4:$B$25,FD_Lists!F$4:F$25)</f>
        <v>WoC</v>
      </c>
      <c r="G171" s="56" t="s">
        <v>127</v>
      </c>
      <c r="H171" s="149" t="s">
        <v>182</v>
      </c>
      <c r="I171" s="55" t="str">
        <f t="shared" si="9"/>
        <v>SSCC_OUT5_05_PR24_OFWAT</v>
      </c>
      <c r="J171" s="55" t="s">
        <v>137</v>
      </c>
      <c r="K171" s="55" t="s">
        <v>138</v>
      </c>
      <c r="L171" s="55" t="s">
        <v>139</v>
      </c>
      <c r="M171" s="153" t="s">
        <v>183</v>
      </c>
      <c r="N171" s="18" t="s">
        <v>83</v>
      </c>
      <c r="O171" s="18">
        <v>2</v>
      </c>
      <c r="P171" s="57" t="str" cm="1">
        <f t="array" ref="P171">IFERROR(ROUND(INDEX(F_Inputs!$A$2:$BC$162, MATCH(F_Inputs_Formatted!$B171&amp;F_Inputs_Formatted!$H171, F_Inputs!$A$2:$A$162&amp;F_Inputs!$B$2:$B$162, 0), MATCH(F_Inputs_Formatted!P$4, F_Inputs!$A$2:$BC$2, 0)),$O171),"-")</f>
        <v>-</v>
      </c>
      <c r="Q171" s="57" t="str" cm="1">
        <f t="array" ref="Q171">IFERROR(ROUND(INDEX(F_Inputs!$A$2:$BC$162, MATCH(F_Inputs_Formatted!$B171&amp;F_Inputs_Formatted!$H171, F_Inputs!$A$2:$A$162&amp;F_Inputs!$B$2:$B$162, 0), MATCH(F_Inputs_Formatted!Q$4, F_Inputs!$A$2:$BC$2, 0)),$O171),"-")</f>
        <v>-</v>
      </c>
      <c r="R171" s="57" t="str" cm="1">
        <f t="array" ref="R171">IFERROR(ROUND(INDEX(F_Inputs!$A$2:$BC$162, MATCH(F_Inputs_Formatted!$B171&amp;F_Inputs_Formatted!$H171, F_Inputs!$A$2:$A$162&amp;F_Inputs!$B$2:$B$162, 0), MATCH(F_Inputs_Formatted!R$4, F_Inputs!$A$2:$BC$2, 0)),$O171),"-")</f>
        <v>-</v>
      </c>
      <c r="S171" s="57" t="str" cm="1">
        <f t="array" ref="S171">IFERROR(ROUND(INDEX(F_Inputs!$A$2:$BC$162, MATCH(F_Inputs_Formatted!$B171&amp;F_Inputs_Formatted!$H171, F_Inputs!$A$2:$A$162&amp;F_Inputs!$B$2:$B$162, 0), MATCH(F_Inputs_Formatted!S$4, F_Inputs!$A$2:$BC$2, 0)),$O171),"-")</f>
        <v>-</v>
      </c>
      <c r="T171" s="57" t="str" cm="1">
        <f t="array" ref="T171">IFERROR(ROUND(INDEX(F_Inputs!$A$2:$BC$162, MATCH(F_Inputs_Formatted!$B171&amp;F_Inputs_Formatted!$H171, F_Inputs!$A$2:$A$162&amp;F_Inputs!$B$2:$B$162, 0), MATCH(F_Inputs_Formatted!T$4, F_Inputs!$A$2:$BC$2, 0)),$O171),"-")</f>
        <v>-</v>
      </c>
      <c r="U171" s="57" t="str" cm="1">
        <f t="array" ref="U171">IFERROR(ROUND(INDEX(F_Inputs!$A$2:$BC$162, MATCH(F_Inputs_Formatted!$B171&amp;F_Inputs_Formatted!$H171, F_Inputs!$A$2:$A$162&amp;F_Inputs!$B$2:$B$162, 0), MATCH(F_Inputs_Formatted!U$4, F_Inputs!$A$2:$BC$2, 0)),$O171),"-")</f>
        <v>-</v>
      </c>
      <c r="V171" s="57" t="str" cm="1">
        <f t="array" ref="V171">IFERROR(ROUND(INDEX(F_Inputs!$A$2:$BC$162, MATCH(F_Inputs_Formatted!$B171&amp;F_Inputs_Formatted!$H171, F_Inputs!$A$2:$A$162&amp;F_Inputs!$B$2:$B$162, 0), MATCH(F_Inputs_Formatted!V$4, F_Inputs!$A$2:$BC$2, 0)),$O171),"-")</f>
        <v>-</v>
      </c>
      <c r="W171" s="57" t="str" cm="1">
        <f t="array" ref="W171">IFERROR(ROUND(INDEX(F_Inputs!$A$2:$BC$162, MATCH(F_Inputs_Formatted!$B171&amp;F_Inputs_Formatted!$H171, F_Inputs!$A$2:$A$162&amp;F_Inputs!$B$2:$B$162, 0), MATCH(F_Inputs_Formatted!W$4, F_Inputs!$A$2:$BC$2, 0)),$O171),"-")</f>
        <v>-</v>
      </c>
      <c r="X171" s="57" t="str" cm="1">
        <f t="array" ref="X171">IFERROR(ROUND(INDEX(F_Inputs!$A$2:$BC$162, MATCH(F_Inputs_Formatted!$B171&amp;F_Inputs_Formatted!$H171, F_Inputs!$A$2:$A$162&amp;F_Inputs!$B$2:$B$162, 0), MATCH(F_Inputs_Formatted!X$4, F_Inputs!$A$2:$BC$2, 0)),$O171),"-")</f>
        <v>-</v>
      </c>
      <c r="Y171" s="57" t="str" cm="1">
        <f t="array" ref="Y171">IFERROR(ROUND(INDEX(F_Inputs!$A$2:$BC$162, MATCH(F_Inputs_Formatted!$B171&amp;F_Inputs_Formatted!$H171, F_Inputs!$A$2:$A$162&amp;F_Inputs!$B$2:$B$162, 0), MATCH(F_Inputs_Formatted!Y$4, F_Inputs!$A$2:$BC$2, 0)),$O171),"-")</f>
        <v>-</v>
      </c>
      <c r="Z171" s="57" t="str" cm="1">
        <f t="array" ref="Z171">IFERROR(ROUND(INDEX(F_Inputs!$A$2:$BC$162, MATCH(F_Inputs_Formatted!$B171&amp;F_Inputs_Formatted!$H171, F_Inputs!$A$2:$A$162&amp;F_Inputs!$B$2:$B$162, 0), MATCH(F_Inputs_Formatted!Z$4, F_Inputs!$A$2:$BC$2, 0)),$O171),"-")</f>
        <v>-</v>
      </c>
      <c r="AA171" s="57" t="str" cm="1">
        <f t="array" ref="AA171">IFERROR(ROUND(INDEX(F_Inputs!$A$2:$BC$162, MATCH(F_Inputs_Formatted!$B171&amp;F_Inputs_Formatted!$H171, F_Inputs!$A$2:$A$162&amp;F_Inputs!$B$2:$B$162, 0), MATCH(F_Inputs_Formatted!AA$4, F_Inputs!$A$2:$BC$2, 0)),$O171),"-")</f>
        <v>-</v>
      </c>
      <c r="AB171" s="57" t="str" cm="1">
        <f t="array" ref="AB171">IFERROR(ROUND(INDEX(F_Inputs!$A$2:$BC$162, MATCH(F_Inputs_Formatted!$B171&amp;F_Inputs_Formatted!$H171, F_Inputs!$A$2:$A$162&amp;F_Inputs!$B$2:$B$162, 0), MATCH(F_Inputs_Formatted!AB$4, F_Inputs!$A$2:$BC$2, 0)),$O171),"-")</f>
        <v>-</v>
      </c>
      <c r="AC171" s="57" t="str" cm="1">
        <f t="array" ref="AC171">IFERROR(ROUND(INDEX(F_Inputs!$A$2:$BC$162, MATCH(F_Inputs_Formatted!$B171&amp;F_Inputs_Formatted!$H171, F_Inputs!$A$2:$A$162&amp;F_Inputs!$B$2:$B$162, 0), MATCH(F_Inputs_Formatted!AC$4, F_Inputs!$A$2:$BC$2, 0)),$O171),"-")</f>
        <v>-</v>
      </c>
      <c r="AD171" s="57" t="str" cm="1">
        <f t="array" ref="AD171">IFERROR(ROUND(INDEX(F_Inputs!$A$2:$BC$162, MATCH(F_Inputs_Formatted!$B171&amp;F_Inputs_Formatted!$H171, F_Inputs!$A$2:$A$162&amp;F_Inputs!$B$2:$B$162, 0), MATCH(F_Inputs_Formatted!AD$4, F_Inputs!$A$2:$BC$2, 0)),$O171),"-")</f>
        <v>-</v>
      </c>
      <c r="AE171" s="57" t="str" cm="1">
        <f t="array" ref="AE171">IFERROR(ROUND(INDEX(F_Inputs!$A$2:$BC$162, MATCH(F_Inputs_Formatted!$B171&amp;F_Inputs_Formatted!$H171, F_Inputs!$A$2:$A$162&amp;F_Inputs!$B$2:$B$162, 0), MATCH(F_Inputs_Formatted!AE$4, F_Inputs!$A$2:$BC$2, 0)),$O171),"-")</f>
        <v>-</v>
      </c>
      <c r="AF171" s="57" t="str" cm="1">
        <f t="array" ref="AF171">IFERROR(ROUND(INDEX(F_Inputs!$A$2:$BC$162, MATCH(F_Inputs_Formatted!$B171&amp;F_Inputs_Formatted!$H171, F_Inputs!$A$2:$A$162&amp;F_Inputs!$B$2:$B$162, 0), MATCH(F_Inputs_Formatted!AF$4, F_Inputs!$A$2:$BC$2, 0)),$O171),"-")</f>
        <v>-</v>
      </c>
      <c r="AG171" s="57" t="str" cm="1">
        <f t="array" ref="AG171">IFERROR(ROUND(INDEX(F_Inputs!$A$2:$BC$162, MATCH(F_Inputs_Formatted!$B171&amp;F_Inputs_Formatted!$H171, F_Inputs!$A$2:$A$162&amp;F_Inputs!$B$2:$B$162, 0), MATCH(F_Inputs_Formatted!AG$4, F_Inputs!$A$2:$BC$2, 0)),$O171),"-")</f>
        <v>-</v>
      </c>
      <c r="AH171" s="57" t="str" cm="1">
        <f t="array" ref="AH171">IFERROR(ROUND(INDEX(F_Inputs!$A$2:$BC$162, MATCH(F_Inputs_Formatted!$B171&amp;F_Inputs_Formatted!$H171, F_Inputs!$A$2:$A$162&amp;F_Inputs!$B$2:$B$162, 0), MATCH(F_Inputs_Formatted!AH$4, F_Inputs!$A$2:$BC$2, 0)),$O171),"-")</f>
        <v>-</v>
      </c>
      <c r="AI171" s="57" t="str" cm="1">
        <f t="array" ref="AI171">IFERROR(ROUND(INDEX(F_Inputs!$A$2:$BC$162, MATCH(F_Inputs_Formatted!$B171&amp;F_Inputs_Formatted!$H171, F_Inputs!$A$2:$A$162&amp;F_Inputs!$B$2:$B$162, 0), MATCH(F_Inputs_Formatted!AI$4, F_Inputs!$A$2:$BC$2, 0)),$O171),"-")</f>
        <v>-</v>
      </c>
      <c r="AJ171" s="57" t="str" cm="1">
        <f t="array" ref="AJ171">IFERROR(ROUND(INDEX(F_Inputs!$A$2:$BC$162, MATCH(F_Inputs_Formatted!$B171&amp;F_Inputs_Formatted!$H171, F_Inputs!$A$2:$A$162&amp;F_Inputs!$B$2:$B$162, 0), MATCH(F_Inputs_Formatted!AJ$4, F_Inputs!$A$2:$BC$2, 0)),$O171),"-")</f>
        <v>-</v>
      </c>
      <c r="AK171" s="57" t="str" cm="1">
        <f t="array" ref="AK171">IFERROR(ROUND(INDEX(F_Inputs!$A$2:$BC$162, MATCH(F_Inputs_Formatted!$B171&amp;F_Inputs_Formatted!$H171, F_Inputs!$A$2:$A$162&amp;F_Inputs!$B$2:$B$162, 0), MATCH(F_Inputs_Formatted!AK$4, F_Inputs!$A$2:$BC$2, 0)),$O171),"-")</f>
        <v>-</v>
      </c>
      <c r="AL171" s="57" t="str" cm="1">
        <f t="array" ref="AL171">IFERROR(ROUND(INDEX(F_Inputs!$A$2:$BC$162, MATCH(F_Inputs_Formatted!$B171&amp;F_Inputs_Formatted!$H171, F_Inputs!$A$2:$A$162&amp;F_Inputs!$B$2:$B$162, 0), MATCH(F_Inputs_Formatted!AL$4, F_Inputs!$A$2:$BC$2, 0)),$O171),"-")</f>
        <v>-</v>
      </c>
      <c r="AM171" s="57" t="str" cm="1">
        <f t="array" ref="AM171">IFERROR(ROUND(INDEX(F_Inputs!$A$2:$BC$162, MATCH(F_Inputs_Formatted!$B171&amp;F_Inputs_Formatted!$H171, F_Inputs!$A$2:$A$162&amp;F_Inputs!$B$2:$B$162, 0), MATCH(F_Inputs_Formatted!AM$4, F_Inputs!$A$2:$BC$2, 0)),$O171),"-")</f>
        <v>-</v>
      </c>
    </row>
    <row r="172" spans="2:39" s="5" customFormat="1" ht="15">
      <c r="B172" s="19" t="s">
        <v>146</v>
      </c>
      <c r="C172" s="19" t="str">
        <f>_xlfn.XLOOKUP($B172,FD_Lists!$B$4:$B$25,FD_Lists!C$4:C$25)</f>
        <v>SES Water</v>
      </c>
      <c r="D172" s="19" t="str">
        <f>_xlfn.XLOOKUP($B172,FD_Lists!$B$4:$B$25,FD_Lists!D$4:D$25)</f>
        <v>England</v>
      </c>
      <c r="E172" s="19" t="str">
        <f>_xlfn.XLOOKUP($B172,FD_Lists!$B$4:$B$25,FD_Lists!E$4:E$25)</f>
        <v>Company</v>
      </c>
      <c r="F172" s="19" t="str">
        <f>_xlfn.XLOOKUP($B172,FD_Lists!$B$4:$B$25,FD_Lists!F$4:F$25)</f>
        <v>WoC</v>
      </c>
      <c r="G172" s="56" t="s">
        <v>127</v>
      </c>
      <c r="H172" s="149" t="s">
        <v>182</v>
      </c>
      <c r="I172" s="55" t="str">
        <f t="shared" si="9"/>
        <v>SESC_OUT5_05_PR24_OFWAT</v>
      </c>
      <c r="J172" s="55" t="s">
        <v>137</v>
      </c>
      <c r="K172" s="55" t="s">
        <v>138</v>
      </c>
      <c r="L172" s="55" t="s">
        <v>139</v>
      </c>
      <c r="M172" s="153" t="s">
        <v>183</v>
      </c>
      <c r="N172" s="18" t="s">
        <v>83</v>
      </c>
      <c r="O172" s="18">
        <v>2</v>
      </c>
      <c r="P172" s="57" t="str" cm="1">
        <f t="array" ref="P172">IFERROR(ROUND(INDEX(F_Inputs!$A$2:$BC$162, MATCH(F_Inputs_Formatted!$B172&amp;F_Inputs_Formatted!$H172, F_Inputs!$A$2:$A$162&amp;F_Inputs!$B$2:$B$162, 0), MATCH(F_Inputs_Formatted!P$4, F_Inputs!$A$2:$BC$2, 0)),$O172),"-")</f>
        <v>-</v>
      </c>
      <c r="Q172" s="57" t="str" cm="1">
        <f t="array" ref="Q172">IFERROR(ROUND(INDEX(F_Inputs!$A$2:$BC$162, MATCH(F_Inputs_Formatted!$B172&amp;F_Inputs_Formatted!$H172, F_Inputs!$A$2:$A$162&amp;F_Inputs!$B$2:$B$162, 0), MATCH(F_Inputs_Formatted!Q$4, F_Inputs!$A$2:$BC$2, 0)),$O172),"-")</f>
        <v>-</v>
      </c>
      <c r="R172" s="57" t="str" cm="1">
        <f t="array" ref="R172">IFERROR(ROUND(INDEX(F_Inputs!$A$2:$BC$162, MATCH(F_Inputs_Formatted!$B172&amp;F_Inputs_Formatted!$H172, F_Inputs!$A$2:$A$162&amp;F_Inputs!$B$2:$B$162, 0), MATCH(F_Inputs_Formatted!R$4, F_Inputs!$A$2:$BC$2, 0)),$O172),"-")</f>
        <v>-</v>
      </c>
      <c r="S172" s="57" t="str" cm="1">
        <f t="array" ref="S172">IFERROR(ROUND(INDEX(F_Inputs!$A$2:$BC$162, MATCH(F_Inputs_Formatted!$B172&amp;F_Inputs_Formatted!$H172, F_Inputs!$A$2:$A$162&amp;F_Inputs!$B$2:$B$162, 0), MATCH(F_Inputs_Formatted!S$4, F_Inputs!$A$2:$BC$2, 0)),$O172),"-")</f>
        <v>-</v>
      </c>
      <c r="T172" s="57" t="str" cm="1">
        <f t="array" ref="T172">IFERROR(ROUND(INDEX(F_Inputs!$A$2:$BC$162, MATCH(F_Inputs_Formatted!$B172&amp;F_Inputs_Formatted!$H172, F_Inputs!$A$2:$A$162&amp;F_Inputs!$B$2:$B$162, 0), MATCH(F_Inputs_Formatted!T$4, F_Inputs!$A$2:$BC$2, 0)),$O172),"-")</f>
        <v>-</v>
      </c>
      <c r="U172" s="57" t="str" cm="1">
        <f t="array" ref="U172">IFERROR(ROUND(INDEX(F_Inputs!$A$2:$BC$162, MATCH(F_Inputs_Formatted!$B172&amp;F_Inputs_Formatted!$H172, F_Inputs!$A$2:$A$162&amp;F_Inputs!$B$2:$B$162, 0), MATCH(F_Inputs_Formatted!U$4, F_Inputs!$A$2:$BC$2, 0)),$O172),"-")</f>
        <v>-</v>
      </c>
      <c r="V172" s="57" t="str" cm="1">
        <f t="array" ref="V172">IFERROR(ROUND(INDEX(F_Inputs!$A$2:$BC$162, MATCH(F_Inputs_Formatted!$B172&amp;F_Inputs_Formatted!$H172, F_Inputs!$A$2:$A$162&amp;F_Inputs!$B$2:$B$162, 0), MATCH(F_Inputs_Formatted!V$4, F_Inputs!$A$2:$BC$2, 0)),$O172),"-")</f>
        <v>-</v>
      </c>
      <c r="W172" s="57" t="str" cm="1">
        <f t="array" ref="W172">IFERROR(ROUND(INDEX(F_Inputs!$A$2:$BC$162, MATCH(F_Inputs_Formatted!$B172&amp;F_Inputs_Formatted!$H172, F_Inputs!$A$2:$A$162&amp;F_Inputs!$B$2:$B$162, 0), MATCH(F_Inputs_Formatted!W$4, F_Inputs!$A$2:$BC$2, 0)),$O172),"-")</f>
        <v>-</v>
      </c>
      <c r="X172" s="57" t="str" cm="1">
        <f t="array" ref="X172">IFERROR(ROUND(INDEX(F_Inputs!$A$2:$BC$162, MATCH(F_Inputs_Formatted!$B172&amp;F_Inputs_Formatted!$H172, F_Inputs!$A$2:$A$162&amp;F_Inputs!$B$2:$B$162, 0), MATCH(F_Inputs_Formatted!X$4, F_Inputs!$A$2:$BC$2, 0)),$O172),"-")</f>
        <v>-</v>
      </c>
      <c r="Y172" s="57" t="str" cm="1">
        <f t="array" ref="Y172">IFERROR(ROUND(INDEX(F_Inputs!$A$2:$BC$162, MATCH(F_Inputs_Formatted!$B172&amp;F_Inputs_Formatted!$H172, F_Inputs!$A$2:$A$162&amp;F_Inputs!$B$2:$B$162, 0), MATCH(F_Inputs_Formatted!Y$4, F_Inputs!$A$2:$BC$2, 0)),$O172),"-")</f>
        <v>-</v>
      </c>
      <c r="Z172" s="57" t="str" cm="1">
        <f t="array" ref="Z172">IFERROR(ROUND(INDEX(F_Inputs!$A$2:$BC$162, MATCH(F_Inputs_Formatted!$B172&amp;F_Inputs_Formatted!$H172, F_Inputs!$A$2:$A$162&amp;F_Inputs!$B$2:$B$162, 0), MATCH(F_Inputs_Formatted!Z$4, F_Inputs!$A$2:$BC$2, 0)),$O172),"-")</f>
        <v>-</v>
      </c>
      <c r="AA172" s="57" t="str" cm="1">
        <f t="array" ref="AA172">IFERROR(ROUND(INDEX(F_Inputs!$A$2:$BC$162, MATCH(F_Inputs_Formatted!$B172&amp;F_Inputs_Formatted!$H172, F_Inputs!$A$2:$A$162&amp;F_Inputs!$B$2:$B$162, 0), MATCH(F_Inputs_Formatted!AA$4, F_Inputs!$A$2:$BC$2, 0)),$O172),"-")</f>
        <v>-</v>
      </c>
      <c r="AB172" s="57" t="str" cm="1">
        <f t="array" ref="AB172">IFERROR(ROUND(INDEX(F_Inputs!$A$2:$BC$162, MATCH(F_Inputs_Formatted!$B172&amp;F_Inputs_Formatted!$H172, F_Inputs!$A$2:$A$162&amp;F_Inputs!$B$2:$B$162, 0), MATCH(F_Inputs_Formatted!AB$4, F_Inputs!$A$2:$BC$2, 0)),$O172),"-")</f>
        <v>-</v>
      </c>
      <c r="AC172" s="57" t="str" cm="1">
        <f t="array" ref="AC172">IFERROR(ROUND(INDEX(F_Inputs!$A$2:$BC$162, MATCH(F_Inputs_Formatted!$B172&amp;F_Inputs_Formatted!$H172, F_Inputs!$A$2:$A$162&amp;F_Inputs!$B$2:$B$162, 0), MATCH(F_Inputs_Formatted!AC$4, F_Inputs!$A$2:$BC$2, 0)),$O172),"-")</f>
        <v>-</v>
      </c>
      <c r="AD172" s="57" t="str" cm="1">
        <f t="array" ref="AD172">IFERROR(ROUND(INDEX(F_Inputs!$A$2:$BC$162, MATCH(F_Inputs_Formatted!$B172&amp;F_Inputs_Formatted!$H172, F_Inputs!$A$2:$A$162&amp;F_Inputs!$B$2:$B$162, 0), MATCH(F_Inputs_Formatted!AD$4, F_Inputs!$A$2:$BC$2, 0)),$O172),"-")</f>
        <v>-</v>
      </c>
      <c r="AE172" s="57" t="str" cm="1">
        <f t="array" ref="AE172">IFERROR(ROUND(INDEX(F_Inputs!$A$2:$BC$162, MATCH(F_Inputs_Formatted!$B172&amp;F_Inputs_Formatted!$H172, F_Inputs!$A$2:$A$162&amp;F_Inputs!$B$2:$B$162, 0), MATCH(F_Inputs_Formatted!AE$4, F_Inputs!$A$2:$BC$2, 0)),$O172),"-")</f>
        <v>-</v>
      </c>
      <c r="AF172" s="57" t="str" cm="1">
        <f t="array" ref="AF172">IFERROR(ROUND(INDEX(F_Inputs!$A$2:$BC$162, MATCH(F_Inputs_Formatted!$B172&amp;F_Inputs_Formatted!$H172, F_Inputs!$A$2:$A$162&amp;F_Inputs!$B$2:$B$162, 0), MATCH(F_Inputs_Formatted!AF$4, F_Inputs!$A$2:$BC$2, 0)),$O172),"-")</f>
        <v>-</v>
      </c>
      <c r="AG172" s="57" t="str" cm="1">
        <f t="array" ref="AG172">IFERROR(ROUND(INDEX(F_Inputs!$A$2:$BC$162, MATCH(F_Inputs_Formatted!$B172&amp;F_Inputs_Formatted!$H172, F_Inputs!$A$2:$A$162&amp;F_Inputs!$B$2:$B$162, 0), MATCH(F_Inputs_Formatted!AG$4, F_Inputs!$A$2:$BC$2, 0)),$O172),"-")</f>
        <v>-</v>
      </c>
      <c r="AH172" s="57" t="str" cm="1">
        <f t="array" ref="AH172">IFERROR(ROUND(INDEX(F_Inputs!$A$2:$BC$162, MATCH(F_Inputs_Formatted!$B172&amp;F_Inputs_Formatted!$H172, F_Inputs!$A$2:$A$162&amp;F_Inputs!$B$2:$B$162, 0), MATCH(F_Inputs_Formatted!AH$4, F_Inputs!$A$2:$BC$2, 0)),$O172),"-")</f>
        <v>-</v>
      </c>
      <c r="AI172" s="57" t="str" cm="1">
        <f t="array" ref="AI172">IFERROR(ROUND(INDEX(F_Inputs!$A$2:$BC$162, MATCH(F_Inputs_Formatted!$B172&amp;F_Inputs_Formatted!$H172, F_Inputs!$A$2:$A$162&amp;F_Inputs!$B$2:$B$162, 0), MATCH(F_Inputs_Formatted!AI$4, F_Inputs!$A$2:$BC$2, 0)),$O172),"-")</f>
        <v>-</v>
      </c>
      <c r="AJ172" s="57" t="str" cm="1">
        <f t="array" ref="AJ172">IFERROR(ROUND(INDEX(F_Inputs!$A$2:$BC$162, MATCH(F_Inputs_Formatted!$B172&amp;F_Inputs_Formatted!$H172, F_Inputs!$A$2:$A$162&amp;F_Inputs!$B$2:$B$162, 0), MATCH(F_Inputs_Formatted!AJ$4, F_Inputs!$A$2:$BC$2, 0)),$O172),"-")</f>
        <v>-</v>
      </c>
      <c r="AK172" s="57" t="str" cm="1">
        <f t="array" ref="AK172">IFERROR(ROUND(INDEX(F_Inputs!$A$2:$BC$162, MATCH(F_Inputs_Formatted!$B172&amp;F_Inputs_Formatted!$H172, F_Inputs!$A$2:$A$162&amp;F_Inputs!$B$2:$B$162, 0), MATCH(F_Inputs_Formatted!AK$4, F_Inputs!$A$2:$BC$2, 0)),$O172),"-")</f>
        <v>-</v>
      </c>
      <c r="AL172" s="57" t="str" cm="1">
        <f t="array" ref="AL172">IFERROR(ROUND(INDEX(F_Inputs!$A$2:$BC$162, MATCH(F_Inputs_Formatted!$B172&amp;F_Inputs_Formatted!$H172, F_Inputs!$A$2:$A$162&amp;F_Inputs!$B$2:$B$162, 0), MATCH(F_Inputs_Formatted!AL$4, F_Inputs!$A$2:$BC$2, 0)),$O172),"-")</f>
        <v>-</v>
      </c>
      <c r="AM172" s="57" t="str" cm="1">
        <f t="array" ref="AM172">IFERROR(ROUND(INDEX(F_Inputs!$A$2:$BC$162, MATCH(F_Inputs_Formatted!$B172&amp;F_Inputs_Formatted!$H172, F_Inputs!$A$2:$A$162&amp;F_Inputs!$B$2:$B$162, 0), MATCH(F_Inputs_Formatted!AM$4, F_Inputs!$A$2:$BC$2, 0)),$O172),"-")</f>
        <v>-</v>
      </c>
    </row>
    <row r="173" spans="2:39" s="5" customFormat="1" ht="15">
      <c r="B173" s="19" t="s">
        <v>114</v>
      </c>
      <c r="C173" s="19" t="str">
        <f>_xlfn.XLOOKUP($B173,FD_Lists!$B$4:$B$25,FD_Lists!C$4:C$25)</f>
        <v>South West Water</v>
      </c>
      <c r="D173" s="19" t="str">
        <f>_xlfn.XLOOKUP($B173,FD_Lists!$B$4:$B$25,FD_Lists!D$4:D$25)</f>
        <v>England</v>
      </c>
      <c r="E173" s="19" t="str">
        <f>_xlfn.XLOOKUP($B173,FD_Lists!$B$4:$B$25,FD_Lists!E$4:E$25)</f>
        <v>Company</v>
      </c>
      <c r="F173" s="19" t="str">
        <f>_xlfn.XLOOKUP($B173,FD_Lists!$B$4:$B$25,FD_Lists!F$4:F$25)</f>
        <v>WaSC</v>
      </c>
      <c r="G173" s="56" t="s">
        <v>127</v>
      </c>
      <c r="H173" s="149" t="s">
        <v>182</v>
      </c>
      <c r="I173" s="55" t="str">
        <f t="shared" si="9"/>
        <v>SWBC_OUT5_05_PR24_OFWAT</v>
      </c>
      <c r="J173" s="55" t="s">
        <v>137</v>
      </c>
      <c r="K173" s="55" t="s">
        <v>138</v>
      </c>
      <c r="L173" s="55" t="s">
        <v>139</v>
      </c>
      <c r="M173" s="153" t="s">
        <v>183</v>
      </c>
      <c r="N173" s="18" t="s">
        <v>83</v>
      </c>
      <c r="O173" s="18">
        <v>2</v>
      </c>
      <c r="P173" s="57" t="str" cm="1">
        <f t="array" ref="P173">IFERROR(ROUND(INDEX(F_Inputs!$A$2:$BC$162, MATCH(F_Inputs_Formatted!$B173&amp;F_Inputs_Formatted!$H173, F_Inputs!$A$2:$A$162&amp;F_Inputs!$B$2:$B$162, 0), MATCH(F_Inputs_Formatted!P$4, F_Inputs!$A$2:$BC$2, 0)),$O173),"-")</f>
        <v>-</v>
      </c>
      <c r="Q173" s="57" t="str" cm="1">
        <f t="array" ref="Q173">IFERROR(ROUND(INDEX(F_Inputs!$A$2:$BC$162, MATCH(F_Inputs_Formatted!$B173&amp;F_Inputs_Formatted!$H173, F_Inputs!$A$2:$A$162&amp;F_Inputs!$B$2:$B$162, 0), MATCH(F_Inputs_Formatted!Q$4, F_Inputs!$A$2:$BC$2, 0)),$O173),"-")</f>
        <v>-</v>
      </c>
      <c r="R173" s="57" t="str" cm="1">
        <f t="array" ref="R173">IFERROR(ROUND(INDEX(F_Inputs!$A$2:$BC$162, MATCH(F_Inputs_Formatted!$B173&amp;F_Inputs_Formatted!$H173, F_Inputs!$A$2:$A$162&amp;F_Inputs!$B$2:$B$162, 0), MATCH(F_Inputs_Formatted!R$4, F_Inputs!$A$2:$BC$2, 0)),$O173),"-")</f>
        <v>-</v>
      </c>
      <c r="S173" s="57" t="str" cm="1">
        <f t="array" ref="S173">IFERROR(ROUND(INDEX(F_Inputs!$A$2:$BC$162, MATCH(F_Inputs_Formatted!$B173&amp;F_Inputs_Formatted!$H173, F_Inputs!$A$2:$A$162&amp;F_Inputs!$B$2:$B$162, 0), MATCH(F_Inputs_Formatted!S$4, F_Inputs!$A$2:$BC$2, 0)),$O173),"-")</f>
        <v>-</v>
      </c>
      <c r="T173" s="57" t="str" cm="1">
        <f t="array" ref="T173">IFERROR(ROUND(INDEX(F_Inputs!$A$2:$BC$162, MATCH(F_Inputs_Formatted!$B173&amp;F_Inputs_Formatted!$H173, F_Inputs!$A$2:$A$162&amp;F_Inputs!$B$2:$B$162, 0), MATCH(F_Inputs_Formatted!T$4, F_Inputs!$A$2:$BC$2, 0)),$O173),"-")</f>
        <v>-</v>
      </c>
      <c r="U173" s="57" t="str" cm="1">
        <f t="array" ref="U173">IFERROR(ROUND(INDEX(F_Inputs!$A$2:$BC$162, MATCH(F_Inputs_Formatted!$B173&amp;F_Inputs_Formatted!$H173, F_Inputs!$A$2:$A$162&amp;F_Inputs!$B$2:$B$162, 0), MATCH(F_Inputs_Formatted!U$4, F_Inputs!$A$2:$BC$2, 0)),$O173),"-")</f>
        <v>-</v>
      </c>
      <c r="V173" s="57" t="str" cm="1">
        <f t="array" ref="V173">IFERROR(ROUND(INDEX(F_Inputs!$A$2:$BC$162, MATCH(F_Inputs_Formatted!$B173&amp;F_Inputs_Formatted!$H173, F_Inputs!$A$2:$A$162&amp;F_Inputs!$B$2:$B$162, 0), MATCH(F_Inputs_Formatted!V$4, F_Inputs!$A$2:$BC$2, 0)),$O173),"-")</f>
        <v>-</v>
      </c>
      <c r="W173" s="57" t="str" cm="1">
        <f t="array" ref="W173">IFERROR(ROUND(INDEX(F_Inputs!$A$2:$BC$162, MATCH(F_Inputs_Formatted!$B173&amp;F_Inputs_Formatted!$H173, F_Inputs!$A$2:$A$162&amp;F_Inputs!$B$2:$B$162, 0), MATCH(F_Inputs_Formatted!W$4, F_Inputs!$A$2:$BC$2, 0)),$O173),"-")</f>
        <v>-</v>
      </c>
      <c r="X173" s="57" t="str" cm="1">
        <f t="array" ref="X173">IFERROR(ROUND(INDEX(F_Inputs!$A$2:$BC$162, MATCH(F_Inputs_Formatted!$B173&amp;F_Inputs_Formatted!$H173, F_Inputs!$A$2:$A$162&amp;F_Inputs!$B$2:$B$162, 0), MATCH(F_Inputs_Formatted!X$4, F_Inputs!$A$2:$BC$2, 0)),$O173),"-")</f>
        <v>-</v>
      </c>
      <c r="Y173" s="57" t="str" cm="1">
        <f t="array" ref="Y173">IFERROR(ROUND(INDEX(F_Inputs!$A$2:$BC$162, MATCH(F_Inputs_Formatted!$B173&amp;F_Inputs_Formatted!$H173, F_Inputs!$A$2:$A$162&amp;F_Inputs!$B$2:$B$162, 0), MATCH(F_Inputs_Formatted!Y$4, F_Inputs!$A$2:$BC$2, 0)),$O173),"-")</f>
        <v>-</v>
      </c>
      <c r="Z173" s="57" t="str" cm="1">
        <f t="array" ref="Z173">IFERROR(ROUND(INDEX(F_Inputs!$A$2:$BC$162, MATCH(F_Inputs_Formatted!$B173&amp;F_Inputs_Formatted!$H173, F_Inputs!$A$2:$A$162&amp;F_Inputs!$B$2:$B$162, 0), MATCH(F_Inputs_Formatted!Z$4, F_Inputs!$A$2:$BC$2, 0)),$O173),"-")</f>
        <v>-</v>
      </c>
      <c r="AA173" s="57" t="str" cm="1">
        <f t="array" ref="AA173">IFERROR(ROUND(INDEX(F_Inputs!$A$2:$BC$162, MATCH(F_Inputs_Formatted!$B173&amp;F_Inputs_Formatted!$H173, F_Inputs!$A$2:$A$162&amp;F_Inputs!$B$2:$B$162, 0), MATCH(F_Inputs_Formatted!AA$4, F_Inputs!$A$2:$BC$2, 0)),$O173),"-")</f>
        <v>-</v>
      </c>
      <c r="AB173" s="57" t="str" cm="1">
        <f t="array" ref="AB173">IFERROR(ROUND(INDEX(F_Inputs!$A$2:$BC$162, MATCH(F_Inputs_Formatted!$B173&amp;F_Inputs_Formatted!$H173, F_Inputs!$A$2:$A$162&amp;F_Inputs!$B$2:$B$162, 0), MATCH(F_Inputs_Formatted!AB$4, F_Inputs!$A$2:$BC$2, 0)),$O173),"-")</f>
        <v>-</v>
      </c>
      <c r="AC173" s="57" t="str" cm="1">
        <f t="array" ref="AC173">IFERROR(ROUND(INDEX(F_Inputs!$A$2:$BC$162, MATCH(F_Inputs_Formatted!$B173&amp;F_Inputs_Formatted!$H173, F_Inputs!$A$2:$A$162&amp;F_Inputs!$B$2:$B$162, 0), MATCH(F_Inputs_Formatted!AC$4, F_Inputs!$A$2:$BC$2, 0)),$O173),"-")</f>
        <v>-</v>
      </c>
      <c r="AD173" s="57" t="str" cm="1">
        <f t="array" ref="AD173">IFERROR(ROUND(INDEX(F_Inputs!$A$2:$BC$162, MATCH(F_Inputs_Formatted!$B173&amp;F_Inputs_Formatted!$H173, F_Inputs!$A$2:$A$162&amp;F_Inputs!$B$2:$B$162, 0), MATCH(F_Inputs_Formatted!AD$4, F_Inputs!$A$2:$BC$2, 0)),$O173),"-")</f>
        <v>-</v>
      </c>
      <c r="AE173" s="57" t="str" cm="1">
        <f t="array" ref="AE173">IFERROR(ROUND(INDEX(F_Inputs!$A$2:$BC$162, MATCH(F_Inputs_Formatted!$B173&amp;F_Inputs_Formatted!$H173, F_Inputs!$A$2:$A$162&amp;F_Inputs!$B$2:$B$162, 0), MATCH(F_Inputs_Formatted!AE$4, F_Inputs!$A$2:$BC$2, 0)),$O173),"-")</f>
        <v>-</v>
      </c>
      <c r="AF173" s="57" t="str" cm="1">
        <f t="array" ref="AF173">IFERROR(ROUND(INDEX(F_Inputs!$A$2:$BC$162, MATCH(F_Inputs_Formatted!$B173&amp;F_Inputs_Formatted!$H173, F_Inputs!$A$2:$A$162&amp;F_Inputs!$B$2:$B$162, 0), MATCH(F_Inputs_Formatted!AF$4, F_Inputs!$A$2:$BC$2, 0)),$O173),"-")</f>
        <v>-</v>
      </c>
      <c r="AG173" s="57" t="str" cm="1">
        <f t="array" ref="AG173">IFERROR(ROUND(INDEX(F_Inputs!$A$2:$BC$162, MATCH(F_Inputs_Formatted!$B173&amp;F_Inputs_Formatted!$H173, F_Inputs!$A$2:$A$162&amp;F_Inputs!$B$2:$B$162, 0), MATCH(F_Inputs_Formatted!AG$4, F_Inputs!$A$2:$BC$2, 0)),$O173),"-")</f>
        <v>-</v>
      </c>
      <c r="AH173" s="57" t="str" cm="1">
        <f t="array" ref="AH173">IFERROR(ROUND(INDEX(F_Inputs!$A$2:$BC$162, MATCH(F_Inputs_Formatted!$B173&amp;F_Inputs_Formatted!$H173, F_Inputs!$A$2:$A$162&amp;F_Inputs!$B$2:$B$162, 0), MATCH(F_Inputs_Formatted!AH$4, F_Inputs!$A$2:$BC$2, 0)),$O173),"-")</f>
        <v>-</v>
      </c>
      <c r="AI173" s="57" t="str" cm="1">
        <f t="array" ref="AI173">IFERROR(ROUND(INDEX(F_Inputs!$A$2:$BC$162, MATCH(F_Inputs_Formatted!$B173&amp;F_Inputs_Formatted!$H173, F_Inputs!$A$2:$A$162&amp;F_Inputs!$B$2:$B$162, 0), MATCH(F_Inputs_Formatted!AI$4, F_Inputs!$A$2:$BC$2, 0)),$O173),"-")</f>
        <v>-</v>
      </c>
      <c r="AJ173" s="57" t="str" cm="1">
        <f t="array" ref="AJ173">IFERROR(ROUND(INDEX(F_Inputs!$A$2:$BC$162, MATCH(F_Inputs_Formatted!$B173&amp;F_Inputs_Formatted!$H173, F_Inputs!$A$2:$A$162&amp;F_Inputs!$B$2:$B$162, 0), MATCH(F_Inputs_Formatted!AJ$4, F_Inputs!$A$2:$BC$2, 0)),$O173),"-")</f>
        <v>-</v>
      </c>
      <c r="AK173" s="57" t="str" cm="1">
        <f t="array" ref="AK173">IFERROR(ROUND(INDEX(F_Inputs!$A$2:$BC$162, MATCH(F_Inputs_Formatted!$B173&amp;F_Inputs_Formatted!$H173, F_Inputs!$A$2:$A$162&amp;F_Inputs!$B$2:$B$162, 0), MATCH(F_Inputs_Formatted!AK$4, F_Inputs!$A$2:$BC$2, 0)),$O173),"-")</f>
        <v>-</v>
      </c>
      <c r="AL173" s="57" t="str" cm="1">
        <f t="array" ref="AL173">IFERROR(ROUND(INDEX(F_Inputs!$A$2:$BC$162, MATCH(F_Inputs_Formatted!$B173&amp;F_Inputs_Formatted!$H173, F_Inputs!$A$2:$A$162&amp;F_Inputs!$B$2:$B$162, 0), MATCH(F_Inputs_Formatted!AL$4, F_Inputs!$A$2:$BC$2, 0)),$O173),"-")</f>
        <v>-</v>
      </c>
      <c r="AM173" s="57" t="str" cm="1">
        <f t="array" ref="AM173">IFERROR(ROUND(INDEX(F_Inputs!$A$2:$BC$162, MATCH(F_Inputs_Formatted!$B173&amp;F_Inputs_Formatted!$H173, F_Inputs!$A$2:$A$162&amp;F_Inputs!$B$2:$B$162, 0), MATCH(F_Inputs_Formatted!AM$4, F_Inputs!$A$2:$BC$2, 0)),$O173),"-")</f>
        <v>-</v>
      </c>
    </row>
    <row r="174" spans="2:39" s="5" customFormat="1" ht="15">
      <c r="B174" s="19" t="s">
        <v>147</v>
      </c>
      <c r="C174" s="19" t="str">
        <f>_xlfn.XLOOKUP($B174,FD_Lists!$B$4:$B$25,FD_Lists!C$4:C$25)</f>
        <v>Bristol Water</v>
      </c>
      <c r="D174" s="19" t="str">
        <f>_xlfn.XLOOKUP($B174,FD_Lists!$B$4:$B$25,FD_Lists!D$4:D$25)</f>
        <v>England</v>
      </c>
      <c r="E174" s="19" t="str">
        <f>_xlfn.XLOOKUP($B174,FD_Lists!$B$4:$B$25,FD_Lists!E$4:E$25)</f>
        <v>Company</v>
      </c>
      <c r="F174" s="19" t="str">
        <f>_xlfn.XLOOKUP($B174,FD_Lists!$B$4:$B$25,FD_Lists!F$4:F$25)</f>
        <v>WoC</v>
      </c>
      <c r="G174" s="56" t="s">
        <v>127</v>
      </c>
      <c r="H174" s="149" t="s">
        <v>182</v>
      </c>
      <c r="I174" s="55" t="str">
        <f t="shared" si="9"/>
        <v>BRLC_OUT5_05_PR24_OFWAT</v>
      </c>
      <c r="J174" s="55" t="s">
        <v>137</v>
      </c>
      <c r="K174" s="55" t="s">
        <v>138</v>
      </c>
      <c r="L174" s="55" t="s">
        <v>139</v>
      </c>
      <c r="M174" s="153" t="s">
        <v>183</v>
      </c>
      <c r="N174" s="18" t="s">
        <v>83</v>
      </c>
      <c r="O174" s="18">
        <v>2</v>
      </c>
      <c r="P174" s="57" t="str" cm="1">
        <f t="array" ref="P174">IFERROR(ROUND(INDEX(F_Inputs!$A$2:$BC$162, MATCH(F_Inputs_Formatted!$B174&amp;F_Inputs_Formatted!$H174, F_Inputs!$A$2:$A$162&amp;F_Inputs!$B$2:$B$162, 0), MATCH(F_Inputs_Formatted!P$4, F_Inputs!$A$2:$BC$2, 0)),$O174),"-")</f>
        <v>-</v>
      </c>
      <c r="Q174" s="57" t="str" cm="1">
        <f t="array" ref="Q174">IFERROR(ROUND(INDEX(F_Inputs!$A$2:$BC$162, MATCH(F_Inputs_Formatted!$B174&amp;F_Inputs_Formatted!$H174, F_Inputs!$A$2:$A$162&amp;F_Inputs!$B$2:$B$162, 0), MATCH(F_Inputs_Formatted!Q$4, F_Inputs!$A$2:$BC$2, 0)),$O174),"-")</f>
        <v>-</v>
      </c>
      <c r="R174" s="57" t="str" cm="1">
        <f t="array" ref="R174">IFERROR(ROUND(INDEX(F_Inputs!$A$2:$BC$162, MATCH(F_Inputs_Formatted!$B174&amp;F_Inputs_Formatted!$H174, F_Inputs!$A$2:$A$162&amp;F_Inputs!$B$2:$B$162, 0), MATCH(F_Inputs_Formatted!R$4, F_Inputs!$A$2:$BC$2, 0)),$O174),"-")</f>
        <v>-</v>
      </c>
      <c r="S174" s="57" t="str" cm="1">
        <f t="array" ref="S174">IFERROR(ROUND(INDEX(F_Inputs!$A$2:$BC$162, MATCH(F_Inputs_Formatted!$B174&amp;F_Inputs_Formatted!$H174, F_Inputs!$A$2:$A$162&amp;F_Inputs!$B$2:$B$162, 0), MATCH(F_Inputs_Formatted!S$4, F_Inputs!$A$2:$BC$2, 0)),$O174),"-")</f>
        <v>-</v>
      </c>
      <c r="T174" s="57" t="str" cm="1">
        <f t="array" ref="T174">IFERROR(ROUND(INDEX(F_Inputs!$A$2:$BC$162, MATCH(F_Inputs_Formatted!$B174&amp;F_Inputs_Formatted!$H174, F_Inputs!$A$2:$A$162&amp;F_Inputs!$B$2:$B$162, 0), MATCH(F_Inputs_Formatted!T$4, F_Inputs!$A$2:$BC$2, 0)),$O174),"-")</f>
        <v>-</v>
      </c>
      <c r="U174" s="57" t="str" cm="1">
        <f t="array" ref="U174">IFERROR(ROUND(INDEX(F_Inputs!$A$2:$BC$162, MATCH(F_Inputs_Formatted!$B174&amp;F_Inputs_Formatted!$H174, F_Inputs!$A$2:$A$162&amp;F_Inputs!$B$2:$B$162, 0), MATCH(F_Inputs_Formatted!U$4, F_Inputs!$A$2:$BC$2, 0)),$O174),"-")</f>
        <v>-</v>
      </c>
      <c r="V174" s="57" t="str" cm="1">
        <f t="array" ref="V174">IFERROR(ROUND(INDEX(F_Inputs!$A$2:$BC$162, MATCH(F_Inputs_Formatted!$B174&amp;F_Inputs_Formatted!$H174, F_Inputs!$A$2:$A$162&amp;F_Inputs!$B$2:$B$162, 0), MATCH(F_Inputs_Formatted!V$4, F_Inputs!$A$2:$BC$2, 0)),$O174),"-")</f>
        <v>-</v>
      </c>
      <c r="W174" s="57" t="str" cm="1">
        <f t="array" ref="W174">IFERROR(ROUND(INDEX(F_Inputs!$A$2:$BC$162, MATCH(F_Inputs_Formatted!$B174&amp;F_Inputs_Formatted!$H174, F_Inputs!$A$2:$A$162&amp;F_Inputs!$B$2:$B$162, 0), MATCH(F_Inputs_Formatted!W$4, F_Inputs!$A$2:$BC$2, 0)),$O174),"-")</f>
        <v>-</v>
      </c>
      <c r="X174" s="57" t="str" cm="1">
        <f t="array" ref="X174">IFERROR(ROUND(INDEX(F_Inputs!$A$2:$BC$162, MATCH(F_Inputs_Formatted!$B174&amp;F_Inputs_Formatted!$H174, F_Inputs!$A$2:$A$162&amp;F_Inputs!$B$2:$B$162, 0), MATCH(F_Inputs_Formatted!X$4, F_Inputs!$A$2:$BC$2, 0)),$O174),"-")</f>
        <v>-</v>
      </c>
      <c r="Y174" s="57" t="str" cm="1">
        <f t="array" ref="Y174">IFERROR(ROUND(INDEX(F_Inputs!$A$2:$BC$162, MATCH(F_Inputs_Formatted!$B174&amp;F_Inputs_Formatted!$H174, F_Inputs!$A$2:$A$162&amp;F_Inputs!$B$2:$B$162, 0), MATCH(F_Inputs_Formatted!Y$4, F_Inputs!$A$2:$BC$2, 0)),$O174),"-")</f>
        <v>-</v>
      </c>
      <c r="Z174" s="57" t="str" cm="1">
        <f t="array" ref="Z174">IFERROR(ROUND(INDEX(F_Inputs!$A$2:$BC$162, MATCH(F_Inputs_Formatted!$B174&amp;F_Inputs_Formatted!$H174, F_Inputs!$A$2:$A$162&amp;F_Inputs!$B$2:$B$162, 0), MATCH(F_Inputs_Formatted!Z$4, F_Inputs!$A$2:$BC$2, 0)),$O174),"-")</f>
        <v>-</v>
      </c>
      <c r="AA174" s="57" t="str" cm="1">
        <f t="array" ref="AA174">IFERROR(ROUND(INDEX(F_Inputs!$A$2:$BC$162, MATCH(F_Inputs_Formatted!$B174&amp;F_Inputs_Formatted!$H174, F_Inputs!$A$2:$A$162&amp;F_Inputs!$B$2:$B$162, 0), MATCH(F_Inputs_Formatted!AA$4, F_Inputs!$A$2:$BC$2, 0)),$O174),"-")</f>
        <v>-</v>
      </c>
      <c r="AB174" s="57" t="str" cm="1">
        <f t="array" ref="AB174">IFERROR(ROUND(INDEX(F_Inputs!$A$2:$BC$162, MATCH(F_Inputs_Formatted!$B174&amp;F_Inputs_Formatted!$H174, F_Inputs!$A$2:$A$162&amp;F_Inputs!$B$2:$B$162, 0), MATCH(F_Inputs_Formatted!AB$4, F_Inputs!$A$2:$BC$2, 0)),$O174),"-")</f>
        <v>-</v>
      </c>
      <c r="AC174" s="57" t="str" cm="1">
        <f t="array" ref="AC174">IFERROR(ROUND(INDEX(F_Inputs!$A$2:$BC$162, MATCH(F_Inputs_Formatted!$B174&amp;F_Inputs_Formatted!$H174, F_Inputs!$A$2:$A$162&amp;F_Inputs!$B$2:$B$162, 0), MATCH(F_Inputs_Formatted!AC$4, F_Inputs!$A$2:$BC$2, 0)),$O174),"-")</f>
        <v>-</v>
      </c>
      <c r="AD174" s="57" t="str" cm="1">
        <f t="array" ref="AD174">IFERROR(ROUND(INDEX(F_Inputs!$A$2:$BC$162, MATCH(F_Inputs_Formatted!$B174&amp;F_Inputs_Formatted!$H174, F_Inputs!$A$2:$A$162&amp;F_Inputs!$B$2:$B$162, 0), MATCH(F_Inputs_Formatted!AD$4, F_Inputs!$A$2:$BC$2, 0)),$O174),"-")</f>
        <v>-</v>
      </c>
      <c r="AE174" s="57" t="str" cm="1">
        <f t="array" ref="AE174">IFERROR(ROUND(INDEX(F_Inputs!$A$2:$BC$162, MATCH(F_Inputs_Formatted!$B174&amp;F_Inputs_Formatted!$H174, F_Inputs!$A$2:$A$162&amp;F_Inputs!$B$2:$B$162, 0), MATCH(F_Inputs_Formatted!AE$4, F_Inputs!$A$2:$BC$2, 0)),$O174),"-")</f>
        <v>-</v>
      </c>
      <c r="AF174" s="57" t="str" cm="1">
        <f t="array" ref="AF174">IFERROR(ROUND(INDEX(F_Inputs!$A$2:$BC$162, MATCH(F_Inputs_Formatted!$B174&amp;F_Inputs_Formatted!$H174, F_Inputs!$A$2:$A$162&amp;F_Inputs!$B$2:$B$162, 0), MATCH(F_Inputs_Formatted!AF$4, F_Inputs!$A$2:$BC$2, 0)),$O174),"-")</f>
        <v>-</v>
      </c>
      <c r="AG174" s="57" t="str" cm="1">
        <f t="array" ref="AG174">IFERROR(ROUND(INDEX(F_Inputs!$A$2:$BC$162, MATCH(F_Inputs_Formatted!$B174&amp;F_Inputs_Formatted!$H174, F_Inputs!$A$2:$A$162&amp;F_Inputs!$B$2:$B$162, 0), MATCH(F_Inputs_Formatted!AG$4, F_Inputs!$A$2:$BC$2, 0)),$O174),"-")</f>
        <v>-</v>
      </c>
      <c r="AH174" s="57" t="str" cm="1">
        <f t="array" ref="AH174">IFERROR(ROUND(INDEX(F_Inputs!$A$2:$BC$162, MATCH(F_Inputs_Formatted!$B174&amp;F_Inputs_Formatted!$H174, F_Inputs!$A$2:$A$162&amp;F_Inputs!$B$2:$B$162, 0), MATCH(F_Inputs_Formatted!AH$4, F_Inputs!$A$2:$BC$2, 0)),$O174),"-")</f>
        <v>-</v>
      </c>
      <c r="AI174" s="57" t="str" cm="1">
        <f t="array" ref="AI174">IFERROR(ROUND(INDEX(F_Inputs!$A$2:$BC$162, MATCH(F_Inputs_Formatted!$B174&amp;F_Inputs_Formatted!$H174, F_Inputs!$A$2:$A$162&amp;F_Inputs!$B$2:$B$162, 0), MATCH(F_Inputs_Formatted!AI$4, F_Inputs!$A$2:$BC$2, 0)),$O174),"-")</f>
        <v>-</v>
      </c>
      <c r="AJ174" s="57" t="str" cm="1">
        <f t="array" ref="AJ174">IFERROR(ROUND(INDEX(F_Inputs!$A$2:$BC$162, MATCH(F_Inputs_Formatted!$B174&amp;F_Inputs_Formatted!$H174, F_Inputs!$A$2:$A$162&amp;F_Inputs!$B$2:$B$162, 0), MATCH(F_Inputs_Formatted!AJ$4, F_Inputs!$A$2:$BC$2, 0)),$O174),"-")</f>
        <v>-</v>
      </c>
      <c r="AK174" s="57" t="str" cm="1">
        <f t="array" ref="AK174">IFERROR(ROUND(INDEX(F_Inputs!$A$2:$BC$162, MATCH(F_Inputs_Formatted!$B174&amp;F_Inputs_Formatted!$H174, F_Inputs!$A$2:$A$162&amp;F_Inputs!$B$2:$B$162, 0), MATCH(F_Inputs_Formatted!AK$4, F_Inputs!$A$2:$BC$2, 0)),$O174),"-")</f>
        <v>-</v>
      </c>
      <c r="AL174" s="57" t="str" cm="1">
        <f t="array" ref="AL174">IFERROR(ROUND(INDEX(F_Inputs!$A$2:$BC$162, MATCH(F_Inputs_Formatted!$B174&amp;F_Inputs_Formatted!$H174, F_Inputs!$A$2:$A$162&amp;F_Inputs!$B$2:$B$162, 0), MATCH(F_Inputs_Formatted!AL$4, F_Inputs!$A$2:$BC$2, 0)),$O174),"-")</f>
        <v>-</v>
      </c>
      <c r="AM174" s="57" t="str" cm="1">
        <f t="array" ref="AM174">IFERROR(ROUND(INDEX(F_Inputs!$A$2:$BC$162, MATCH(F_Inputs_Formatted!$B174&amp;F_Inputs_Formatted!$H174, F_Inputs!$A$2:$A$162&amp;F_Inputs!$B$2:$B$162, 0), MATCH(F_Inputs_Formatted!AM$4, F_Inputs!$A$2:$BC$2, 0)),$O174),"-")</f>
        <v>-</v>
      </c>
    </row>
    <row r="175" spans="2:39" s="5" customFormat="1" ht="15">
      <c r="B175" s="21"/>
      <c r="C175" s="21"/>
      <c r="D175" s="21"/>
      <c r="E175" s="21"/>
      <c r="F175" s="21"/>
      <c r="G175" s="21"/>
      <c r="H175" s="21"/>
      <c r="I175" s="21"/>
      <c r="J175" s="21"/>
      <c r="K175" s="21"/>
      <c r="L175" s="21"/>
      <c r="M175" s="21"/>
      <c r="N175" s="21"/>
      <c r="O175" s="21"/>
    </row>
    <row r="176" spans="2:39" s="8" customFormat="1" ht="15">
      <c r="B176" s="42" t="s">
        <v>18</v>
      </c>
      <c r="C176" s="42"/>
      <c r="D176" s="42"/>
      <c r="E176" s="42"/>
      <c r="F176" s="42"/>
      <c r="G176" s="42"/>
      <c r="H176" s="42"/>
      <c r="I176" s="42"/>
      <c r="J176" s="42"/>
      <c r="K176" s="42"/>
      <c r="L176" s="42"/>
      <c r="M176" s="42"/>
      <c r="N176" s="42"/>
      <c r="O176" s="42"/>
    </row>
  </sheetData>
  <autoFilter ref="A4:AN174" xr:uid="{DC174123-5654-486D-AF93-0A92DAFDC464}"/>
  <mergeCells count="2">
    <mergeCell ref="A1:B1"/>
    <mergeCell ref="A3:B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8C08-9345-4E12-95B3-6A58044A732C}">
  <sheetPr>
    <tabColor theme="6" tint="0.79998168889431442"/>
  </sheetPr>
  <dimension ref="A1:BH176"/>
  <sheetViews>
    <sheetView showGridLines="0" zoomScale="80" zoomScaleNormal="80" workbookViewId="0">
      <pane xSplit="2" ySplit="4" topLeftCell="C5" activePane="bottomRight" state="frozen"/>
      <selection pane="bottomRight" sqref="A1:B1"/>
      <selection pane="bottomLeft"/>
      <selection pane="topRight"/>
    </sheetView>
  </sheetViews>
  <sheetFormatPr defaultRowHeight="14.25" zeroHeight="1"/>
  <cols>
    <col min="1" max="1" width="9.75" customWidth="1"/>
    <col min="2" max="2" width="45.25" customWidth="1"/>
    <col min="3" max="3" width="18.375" customWidth="1"/>
    <col min="7" max="7" width="15" customWidth="1"/>
    <col min="8" max="9" width="20.375" customWidth="1"/>
    <col min="10" max="10" width="16.25" customWidth="1"/>
    <col min="11" max="11" width="21.25" customWidth="1"/>
    <col min="12" max="12" width="20.375" customWidth="1"/>
    <col min="13" max="13" width="78.625" customWidth="1"/>
    <col min="14" max="15" width="20.375" customWidth="1"/>
    <col min="16" max="34" width="14.75" customWidth="1"/>
    <col min="41" max="41" width="11.5" customWidth="1"/>
  </cols>
  <sheetData>
    <row r="1" spans="1:60" s="15" customFormat="1" ht="15">
      <c r="A1" s="217"/>
      <c r="B1" s="217"/>
      <c r="C1" s="44"/>
      <c r="D1" s="44"/>
      <c r="E1" s="44"/>
      <c r="F1" s="44"/>
      <c r="G1" s="45"/>
      <c r="H1" s="45"/>
      <c r="I1" s="45"/>
      <c r="J1" s="45"/>
      <c r="K1" s="45"/>
      <c r="L1" s="45"/>
      <c r="M1" s="45"/>
      <c r="N1" s="45"/>
      <c r="O1" s="45"/>
      <c r="P1" s="46"/>
      <c r="Q1" s="46"/>
      <c r="R1" s="46"/>
      <c r="S1" s="46"/>
      <c r="T1" s="46"/>
      <c r="U1" s="46"/>
      <c r="V1" s="46"/>
      <c r="W1" s="46"/>
      <c r="X1" s="46"/>
      <c r="Y1" s="46"/>
      <c r="Z1" s="46"/>
      <c r="AA1" s="46"/>
      <c r="AB1" s="46"/>
      <c r="AC1" s="46"/>
      <c r="AD1" s="46"/>
      <c r="AE1" s="46"/>
      <c r="AF1" s="46"/>
      <c r="AG1" s="46"/>
      <c r="AH1" s="46"/>
    </row>
    <row r="2" spans="1:60" s="15" customFormat="1" ht="34.9" customHeight="1">
      <c r="A2" s="13"/>
      <c r="B2" s="123" t="s">
        <v>121</v>
      </c>
      <c r="C2" s="124"/>
      <c r="D2" s="124"/>
      <c r="E2" s="124"/>
      <c r="F2" s="124"/>
      <c r="G2" s="124"/>
      <c r="H2" s="124"/>
      <c r="I2" s="124"/>
      <c r="J2" s="124"/>
      <c r="K2" s="124"/>
      <c r="L2" s="124"/>
      <c r="M2" s="124"/>
      <c r="N2" s="124"/>
      <c r="O2" s="124"/>
      <c r="P2" s="13"/>
      <c r="Q2" s="13"/>
      <c r="R2" s="13"/>
      <c r="S2" s="13"/>
      <c r="T2" s="13"/>
      <c r="U2" s="13"/>
      <c r="V2" s="13"/>
      <c r="W2" s="13"/>
      <c r="X2" s="13"/>
      <c r="Y2" s="13"/>
      <c r="Z2" s="13"/>
      <c r="AA2" s="13"/>
      <c r="AB2" s="13"/>
      <c r="AC2" s="13"/>
      <c r="AD2" s="13"/>
      <c r="AE2" s="13"/>
      <c r="AF2" s="13"/>
      <c r="AG2" s="13"/>
      <c r="AH2" s="13"/>
    </row>
    <row r="3" spans="1:60" s="5" customFormat="1" ht="15">
      <c r="A3" s="218"/>
      <c r="B3" s="218"/>
      <c r="C3" s="125"/>
      <c r="D3" s="125"/>
      <c r="E3" s="125"/>
      <c r="F3" s="125"/>
      <c r="G3" s="126"/>
      <c r="H3" s="126"/>
      <c r="I3" s="126"/>
      <c r="J3" s="126"/>
      <c r="K3" s="126"/>
      <c r="L3" s="126"/>
      <c r="M3" s="126"/>
      <c r="N3" s="126"/>
      <c r="O3" s="126"/>
      <c r="P3" s="2"/>
      <c r="Q3" s="2"/>
      <c r="R3" s="2"/>
      <c r="S3" s="2"/>
      <c r="T3" s="2"/>
      <c r="U3" s="2"/>
      <c r="V3" s="2"/>
      <c r="W3" s="2"/>
      <c r="X3" s="2"/>
      <c r="Y3" s="2"/>
      <c r="Z3" s="2"/>
      <c r="AA3" s="2"/>
      <c r="AB3" s="2"/>
      <c r="AC3" s="2"/>
      <c r="AD3" s="2"/>
      <c r="AE3" s="2"/>
      <c r="AF3" s="2"/>
      <c r="AG3" s="2"/>
      <c r="AH3" s="2"/>
    </row>
    <row r="4" spans="1:60" s="128" customFormat="1" ht="18.75">
      <c r="A4" s="49"/>
      <c r="B4" s="50" t="s">
        <v>122</v>
      </c>
      <c r="C4" s="50" t="s">
        <v>123</v>
      </c>
      <c r="D4" s="50" t="s">
        <v>124</v>
      </c>
      <c r="E4" s="50" t="s">
        <v>125</v>
      </c>
      <c r="F4" s="50" t="s">
        <v>126</v>
      </c>
      <c r="G4" s="51" t="s">
        <v>127</v>
      </c>
      <c r="H4" s="52" t="s">
        <v>128</v>
      </c>
      <c r="I4" s="52" t="s">
        <v>129</v>
      </c>
      <c r="J4" s="52" t="s">
        <v>130</v>
      </c>
      <c r="K4" s="52" t="s">
        <v>131</v>
      </c>
      <c r="L4" s="52" t="s">
        <v>132</v>
      </c>
      <c r="M4" s="52" t="s">
        <v>133</v>
      </c>
      <c r="N4" s="52" t="s">
        <v>134</v>
      </c>
      <c r="O4" s="52" t="s">
        <v>135</v>
      </c>
      <c r="P4" s="53" t="s">
        <v>26</v>
      </c>
      <c r="Q4" s="53" t="s">
        <v>27</v>
      </c>
      <c r="R4" s="53" t="s">
        <v>28</v>
      </c>
      <c r="S4" s="53" t="s">
        <v>29</v>
      </c>
      <c r="T4" s="53" t="s">
        <v>30</v>
      </c>
      <c r="U4" s="53" t="s">
        <v>31</v>
      </c>
      <c r="V4" s="53" t="s">
        <v>32</v>
      </c>
      <c r="W4" s="53" t="s">
        <v>33</v>
      </c>
      <c r="X4" s="53" t="s">
        <v>34</v>
      </c>
      <c r="Y4" s="53" t="s">
        <v>35</v>
      </c>
      <c r="Z4" s="53" t="s">
        <v>36</v>
      </c>
      <c r="AA4" s="53" t="s">
        <v>37</v>
      </c>
      <c r="AB4" s="53" t="s">
        <v>38</v>
      </c>
      <c r="AC4" s="54" t="s">
        <v>39</v>
      </c>
      <c r="AD4" s="54" t="s">
        <v>40</v>
      </c>
      <c r="AE4" s="54" t="s">
        <v>41</v>
      </c>
      <c r="AF4" s="54" t="s">
        <v>42</v>
      </c>
      <c r="AG4" s="54" t="s">
        <v>43</v>
      </c>
      <c r="AH4" s="54" t="s">
        <v>44</v>
      </c>
      <c r="AI4" s="127" t="s">
        <v>45</v>
      </c>
      <c r="AJ4" s="127" t="s">
        <v>46</v>
      </c>
      <c r="AK4" s="127" t="s">
        <v>47</v>
      </c>
      <c r="AL4" s="127" t="s">
        <v>48</v>
      </c>
      <c r="AM4" s="127" t="s">
        <v>49</v>
      </c>
      <c r="AO4" s="148" t="s">
        <v>184</v>
      </c>
      <c r="AP4" s="53" t="s">
        <v>26</v>
      </c>
      <c r="AQ4" s="53" t="s">
        <v>27</v>
      </c>
      <c r="AR4" s="53" t="s">
        <v>28</v>
      </c>
      <c r="AS4" s="53" t="s">
        <v>29</v>
      </c>
      <c r="AT4" s="53" t="s">
        <v>30</v>
      </c>
      <c r="AU4" s="53" t="s">
        <v>31</v>
      </c>
      <c r="AV4" s="53" t="s">
        <v>32</v>
      </c>
      <c r="AW4" s="53" t="s">
        <v>33</v>
      </c>
      <c r="AX4" s="53" t="s">
        <v>34</v>
      </c>
      <c r="AY4" s="53" t="s">
        <v>35</v>
      </c>
      <c r="AZ4" s="53" t="s">
        <v>36</v>
      </c>
      <c r="BA4" s="53" t="s">
        <v>37</v>
      </c>
      <c r="BB4" s="54" t="s">
        <v>38</v>
      </c>
      <c r="BC4" s="54" t="s">
        <v>39</v>
      </c>
      <c r="BD4" s="54" t="s">
        <v>40</v>
      </c>
      <c r="BE4" s="54" t="s">
        <v>41</v>
      </c>
      <c r="BF4" s="54" t="s">
        <v>42</v>
      </c>
      <c r="BG4" s="54" t="s">
        <v>43</v>
      </c>
      <c r="BH4" s="54" t="s">
        <v>44</v>
      </c>
    </row>
    <row r="5" spans="1:60" s="5" customFormat="1" ht="15">
      <c r="A5" s="1"/>
      <c r="B5" s="129" t="s">
        <v>80</v>
      </c>
      <c r="C5" s="19" t="str">
        <f>_xlfn.XLOOKUP($B5,FD_Lists!$B$4:$B$25,FD_Lists!C$4:C$25)</f>
        <v>Anglian Water</v>
      </c>
      <c r="D5" s="19" t="str">
        <f>_xlfn.XLOOKUP($B5,FD_Lists!$B$4:$B$25,FD_Lists!D$4:D$25)</f>
        <v>England</v>
      </c>
      <c r="E5" s="19" t="str">
        <f>_xlfn.XLOOKUP($B5,FD_Lists!$B$4:$B$25,FD_Lists!E$4:E$25)</f>
        <v>Company</v>
      </c>
      <c r="F5" s="19" t="str">
        <f>_xlfn.XLOOKUP($B5,FD_Lists!$B$4:$B$25,FD_Lists!F$4:F$25)</f>
        <v>WaSC</v>
      </c>
      <c r="G5" s="18" t="s">
        <v>136</v>
      </c>
      <c r="H5" s="135" t="s">
        <v>81</v>
      </c>
      <c r="I5" s="55" t="str">
        <f>B5&amp;H5</f>
        <v>ANHOUT5_05_PR24</v>
      </c>
      <c r="J5" s="55" t="s">
        <v>137</v>
      </c>
      <c r="K5" s="55" t="s">
        <v>159</v>
      </c>
      <c r="L5" s="55" t="s">
        <v>139</v>
      </c>
      <c r="M5" s="130" t="s">
        <v>140</v>
      </c>
      <c r="N5" s="55" t="s">
        <v>83</v>
      </c>
      <c r="O5" s="55">
        <v>2</v>
      </c>
      <c r="P5" s="57"/>
      <c r="Q5" s="57"/>
      <c r="R5" s="57"/>
      <c r="S5" s="57"/>
      <c r="T5" s="57"/>
      <c r="U5" s="57"/>
      <c r="V5" s="179">
        <v>29.83</v>
      </c>
      <c r="W5" s="179">
        <v>24.99</v>
      </c>
      <c r="X5" s="179">
        <v>34.799999999999997</v>
      </c>
      <c r="Y5" s="179">
        <v>27.47</v>
      </c>
      <c r="Z5" s="57"/>
      <c r="AA5" s="57"/>
      <c r="AB5" s="57"/>
      <c r="AC5" s="57"/>
      <c r="AD5" s="57"/>
      <c r="AE5" s="57"/>
      <c r="AF5" s="57"/>
      <c r="AG5" s="57"/>
      <c r="AH5" s="57"/>
      <c r="AI5" s="57"/>
      <c r="AJ5" s="57"/>
      <c r="AK5" s="57"/>
      <c r="AL5" s="57"/>
      <c r="AM5" s="57"/>
      <c r="AO5" s="8"/>
      <c r="AP5" s="7"/>
      <c r="AQ5" s="7"/>
      <c r="AR5" s="7"/>
      <c r="AS5" s="7"/>
      <c r="AT5" s="7"/>
      <c r="AU5" s="7"/>
      <c r="AV5" s="7" t="s">
        <v>185</v>
      </c>
      <c r="AW5" s="7" t="s">
        <v>185</v>
      </c>
      <c r="AX5" s="7" t="s">
        <v>185</v>
      </c>
      <c r="AY5" s="7" t="s">
        <v>185</v>
      </c>
      <c r="AZ5" s="7"/>
      <c r="BA5" s="7"/>
      <c r="BB5" s="7"/>
      <c r="BC5" s="7"/>
      <c r="BD5" s="7"/>
      <c r="BE5" s="7"/>
      <c r="BF5" s="7"/>
      <c r="BG5" s="7"/>
      <c r="BH5" s="7"/>
    </row>
    <row r="6" spans="1:60" s="5" customFormat="1" ht="15">
      <c r="A6" s="1"/>
      <c r="B6" s="19" t="s">
        <v>110</v>
      </c>
      <c r="C6" s="19" t="str">
        <f>_xlfn.XLOOKUP($B6,FD_Lists!$B$4:$B$25,FD_Lists!C$4:C$25)</f>
        <v>Dŵr Cymru</v>
      </c>
      <c r="D6" s="19" t="str">
        <f>_xlfn.XLOOKUP($B6,FD_Lists!$B$4:$B$25,FD_Lists!D$4:D$25)</f>
        <v>Wales</v>
      </c>
      <c r="E6" s="19" t="str">
        <f>_xlfn.XLOOKUP($B6,FD_Lists!$B$4:$B$25,FD_Lists!E$4:E$25)</f>
        <v>Company</v>
      </c>
      <c r="F6" s="19" t="str">
        <f>_xlfn.XLOOKUP($B6,FD_Lists!$B$4:$B$25,FD_Lists!F$4:F$25)</f>
        <v>WaSC</v>
      </c>
      <c r="G6" s="18" t="s">
        <v>136</v>
      </c>
      <c r="H6" s="135" t="s">
        <v>81</v>
      </c>
      <c r="I6" s="55" t="str">
        <f t="shared" ref="I6:I35" si="0">B6&amp;H6</f>
        <v>WSHOUT5_05_PR24</v>
      </c>
      <c r="J6" s="55" t="s">
        <v>137</v>
      </c>
      <c r="K6" s="55" t="s">
        <v>159</v>
      </c>
      <c r="L6" s="55" t="s">
        <v>139</v>
      </c>
      <c r="M6" s="130" t="s">
        <v>140</v>
      </c>
      <c r="N6" s="55" t="s">
        <v>83</v>
      </c>
      <c r="O6" s="55">
        <v>2</v>
      </c>
      <c r="P6" s="57"/>
      <c r="Q6" s="57"/>
      <c r="R6" s="57"/>
      <c r="S6" s="57"/>
      <c r="T6" s="57"/>
      <c r="U6" s="57"/>
      <c r="V6" s="57"/>
      <c r="W6" s="57"/>
      <c r="X6" s="57"/>
      <c r="Y6" s="57"/>
      <c r="Z6" s="57"/>
      <c r="AA6" s="57"/>
      <c r="AB6" s="57"/>
      <c r="AC6" s="57"/>
      <c r="AD6" s="57"/>
      <c r="AE6" s="57"/>
      <c r="AF6" s="57"/>
      <c r="AG6" s="57"/>
      <c r="AH6" s="57"/>
      <c r="AI6" s="57"/>
      <c r="AJ6" s="57"/>
      <c r="AK6" s="57"/>
      <c r="AL6" s="57"/>
      <c r="AM6" s="57"/>
      <c r="AO6" s="8"/>
      <c r="AP6" s="7"/>
      <c r="AQ6" s="7"/>
      <c r="AR6" s="7"/>
      <c r="AS6" s="7"/>
      <c r="AT6" s="7"/>
      <c r="AU6" s="7"/>
      <c r="AV6" s="7"/>
      <c r="AW6" s="7"/>
      <c r="AX6" s="7"/>
      <c r="AY6" s="7" t="s">
        <v>185</v>
      </c>
      <c r="AZ6" s="7"/>
      <c r="BA6" s="7"/>
      <c r="BB6" s="7"/>
      <c r="BC6" s="7"/>
      <c r="BD6" s="7"/>
      <c r="BE6" s="7"/>
      <c r="BF6" s="7"/>
      <c r="BG6" s="7"/>
      <c r="BH6" s="7"/>
    </row>
    <row r="7" spans="1:60" s="5" customFormat="1" ht="15">
      <c r="A7" s="1"/>
      <c r="B7" s="19" t="s">
        <v>111</v>
      </c>
      <c r="C7" s="19" t="str">
        <f>_xlfn.XLOOKUP($B7,FD_Lists!$B$4:$B$25,FD_Lists!C$4:C$25)</f>
        <v>Hafren Dyfrdwy</v>
      </c>
      <c r="D7" s="19" t="str">
        <f>_xlfn.XLOOKUP($B7,FD_Lists!$B$4:$B$25,FD_Lists!D$4:D$25)</f>
        <v>Wales</v>
      </c>
      <c r="E7" s="19" t="str">
        <f>_xlfn.XLOOKUP($B7,FD_Lists!$B$4:$B$25,FD_Lists!E$4:E$25)</f>
        <v>Company</v>
      </c>
      <c r="F7" s="19" t="str">
        <f>_xlfn.XLOOKUP($B7,FD_Lists!$B$4:$B$25,FD_Lists!F$4:F$25)</f>
        <v>WaSC</v>
      </c>
      <c r="G7" s="18" t="s">
        <v>136</v>
      </c>
      <c r="H7" s="135" t="s">
        <v>81</v>
      </c>
      <c r="I7" s="55" t="str">
        <f t="shared" si="0"/>
        <v>HDDOUT5_05_PR24</v>
      </c>
      <c r="J7" s="55" t="s">
        <v>137</v>
      </c>
      <c r="K7" s="55" t="s">
        <v>159</v>
      </c>
      <c r="L7" s="55" t="s">
        <v>139</v>
      </c>
      <c r="M7" s="130" t="s">
        <v>140</v>
      </c>
      <c r="N7" s="55" t="s">
        <v>83</v>
      </c>
      <c r="O7" s="55">
        <v>2</v>
      </c>
      <c r="P7" s="57"/>
      <c r="Q7" s="57"/>
      <c r="R7" s="57"/>
      <c r="S7" s="57"/>
      <c r="T7" s="57"/>
      <c r="U7" s="57"/>
      <c r="V7" s="179">
        <v>120.97</v>
      </c>
      <c r="W7" s="179">
        <v>80.650000000000006</v>
      </c>
      <c r="X7" s="179">
        <v>40.32</v>
      </c>
      <c r="Y7" s="179">
        <v>100.81</v>
      </c>
      <c r="Z7" s="57"/>
      <c r="AA7" s="57"/>
      <c r="AB7" s="57"/>
      <c r="AC7" s="57"/>
      <c r="AD7" s="57"/>
      <c r="AE7" s="57"/>
      <c r="AF7" s="57"/>
      <c r="AG7" s="57"/>
      <c r="AH7" s="57"/>
      <c r="AI7" s="57"/>
      <c r="AJ7" s="57"/>
      <c r="AK7" s="57"/>
      <c r="AL7" s="57"/>
      <c r="AM7" s="57"/>
      <c r="AO7" s="8"/>
      <c r="AP7" s="7"/>
      <c r="AQ7" s="7"/>
      <c r="AR7" s="7"/>
      <c r="AS7" s="7"/>
      <c r="AT7" s="7"/>
      <c r="AU7" s="7"/>
      <c r="AV7" s="7" t="s">
        <v>185</v>
      </c>
      <c r="AW7" s="7" t="s">
        <v>185</v>
      </c>
      <c r="AX7" s="7" t="s">
        <v>185</v>
      </c>
      <c r="AY7" s="7" t="s">
        <v>185</v>
      </c>
      <c r="AZ7" s="7"/>
      <c r="BA7" s="7"/>
      <c r="BB7" s="7"/>
      <c r="BC7" s="7"/>
      <c r="BD7" s="7"/>
      <c r="BE7" s="7"/>
      <c r="BF7" s="7"/>
      <c r="BG7" s="7"/>
      <c r="BH7" s="7"/>
    </row>
    <row r="8" spans="1:60" s="5" customFormat="1" ht="15">
      <c r="A8" s="1"/>
      <c r="B8" s="19" t="s">
        <v>112</v>
      </c>
      <c r="C8" s="19" t="str">
        <f>_xlfn.XLOOKUP($B8,FD_Lists!$B$4:$B$25,FD_Lists!C$4:C$25)</f>
        <v>Northumbrian Water</v>
      </c>
      <c r="D8" s="19" t="str">
        <f>_xlfn.XLOOKUP($B8,FD_Lists!$B$4:$B$25,FD_Lists!D$4:D$25)</f>
        <v>England</v>
      </c>
      <c r="E8" s="19" t="str">
        <f>_xlfn.XLOOKUP($B8,FD_Lists!$B$4:$B$25,FD_Lists!E$4:E$25)</f>
        <v>Company</v>
      </c>
      <c r="F8" s="19" t="str">
        <f>_xlfn.XLOOKUP($B8,FD_Lists!$B$4:$B$25,FD_Lists!F$4:F$25)</f>
        <v>WaSC</v>
      </c>
      <c r="G8" s="18" t="s">
        <v>136</v>
      </c>
      <c r="H8" s="135" t="s">
        <v>81</v>
      </c>
      <c r="I8" s="55" t="str">
        <f t="shared" si="0"/>
        <v>NESOUT5_05_PR24</v>
      </c>
      <c r="J8" s="55" t="s">
        <v>137</v>
      </c>
      <c r="K8" s="55" t="s">
        <v>159</v>
      </c>
      <c r="L8" s="55" t="s">
        <v>139</v>
      </c>
      <c r="M8" s="130" t="s">
        <v>140</v>
      </c>
      <c r="N8" s="55" t="s">
        <v>83</v>
      </c>
      <c r="O8" s="55">
        <v>2</v>
      </c>
      <c r="P8" s="57"/>
      <c r="Q8" s="57"/>
      <c r="R8" s="57"/>
      <c r="S8" s="57"/>
      <c r="T8" s="57"/>
      <c r="U8" s="57"/>
      <c r="V8" s="179">
        <v>16.649999999999999</v>
      </c>
      <c r="W8" s="179">
        <v>12.32</v>
      </c>
      <c r="X8" s="179">
        <v>15.32</v>
      </c>
      <c r="Y8" s="179">
        <v>14.32</v>
      </c>
      <c r="Z8" s="57"/>
      <c r="AA8" s="57"/>
      <c r="AB8" s="57"/>
      <c r="AC8" s="57"/>
      <c r="AD8" s="57"/>
      <c r="AE8" s="57"/>
      <c r="AF8" s="57"/>
      <c r="AG8" s="57"/>
      <c r="AH8" s="57"/>
      <c r="AI8" s="57"/>
      <c r="AJ8" s="57"/>
      <c r="AK8" s="57"/>
      <c r="AL8" s="57"/>
      <c r="AM8" s="57"/>
      <c r="AO8" s="8"/>
      <c r="AP8" s="7"/>
      <c r="AQ8" s="7"/>
      <c r="AR8" s="7"/>
      <c r="AS8" s="7"/>
      <c r="AT8" s="7"/>
      <c r="AU8" s="7"/>
      <c r="AV8" s="7" t="s">
        <v>185</v>
      </c>
      <c r="AW8" s="7" t="s">
        <v>185</v>
      </c>
      <c r="AX8" s="7" t="s">
        <v>185</v>
      </c>
      <c r="AY8" s="7" t="s">
        <v>185</v>
      </c>
      <c r="AZ8" s="7"/>
      <c r="BA8" s="7"/>
      <c r="BB8" s="7"/>
      <c r="BC8" s="7"/>
      <c r="BD8" s="7"/>
      <c r="BE8" s="7"/>
      <c r="BF8" s="7"/>
      <c r="BG8" s="7"/>
      <c r="BH8" s="7"/>
    </row>
    <row r="9" spans="1:60" s="5" customFormat="1" ht="15">
      <c r="A9" s="1"/>
      <c r="B9" s="19" t="s">
        <v>113</v>
      </c>
      <c r="C9" s="19" t="str">
        <f>_xlfn.XLOOKUP($B9,FD_Lists!$B$4:$B$25,FD_Lists!C$4:C$25)</f>
        <v>Severn Trent Water</v>
      </c>
      <c r="D9" s="19" t="str">
        <f>_xlfn.XLOOKUP($B9,FD_Lists!$B$4:$B$25,FD_Lists!D$4:D$25)</f>
        <v>England</v>
      </c>
      <c r="E9" s="19" t="str">
        <f>_xlfn.XLOOKUP($B9,FD_Lists!$B$4:$B$25,FD_Lists!E$4:E$25)</f>
        <v>Company</v>
      </c>
      <c r="F9" s="19" t="str">
        <f>_xlfn.XLOOKUP($B9,FD_Lists!$B$4:$B$25,FD_Lists!F$4:F$25)</f>
        <v>WaSC</v>
      </c>
      <c r="G9" s="18" t="s">
        <v>136</v>
      </c>
      <c r="H9" s="135" t="s">
        <v>81</v>
      </c>
      <c r="I9" s="55" t="str">
        <f t="shared" si="0"/>
        <v>SVEOUT5_05_PR24</v>
      </c>
      <c r="J9" s="55" t="s">
        <v>137</v>
      </c>
      <c r="K9" s="55" t="s">
        <v>159</v>
      </c>
      <c r="L9" s="55" t="s">
        <v>139</v>
      </c>
      <c r="M9" s="130" t="s">
        <v>140</v>
      </c>
      <c r="N9" s="55" t="s">
        <v>83</v>
      </c>
      <c r="O9" s="55">
        <v>2</v>
      </c>
      <c r="P9" s="57"/>
      <c r="Q9" s="57"/>
      <c r="R9" s="57"/>
      <c r="S9" s="57"/>
      <c r="T9" s="57"/>
      <c r="U9" s="57"/>
      <c r="V9" s="57"/>
      <c r="W9" s="57"/>
      <c r="X9" s="57"/>
      <c r="Y9" s="57"/>
      <c r="Z9" s="57"/>
      <c r="AA9" s="57"/>
      <c r="AB9" s="57"/>
      <c r="AC9" s="57"/>
      <c r="AD9" s="57"/>
      <c r="AE9" s="57"/>
      <c r="AF9" s="57"/>
      <c r="AG9" s="57"/>
      <c r="AH9" s="57"/>
      <c r="AI9" s="57"/>
      <c r="AJ9" s="57"/>
      <c r="AK9" s="57"/>
      <c r="AL9" s="57"/>
      <c r="AM9" s="57"/>
      <c r="AO9" s="8"/>
      <c r="AP9" s="7"/>
      <c r="AQ9" s="7"/>
      <c r="AR9" s="7"/>
      <c r="AS9" s="7"/>
      <c r="AT9" s="7"/>
      <c r="AU9" s="7"/>
      <c r="AV9" s="7"/>
      <c r="AW9" s="7"/>
      <c r="AX9" s="7"/>
      <c r="AY9" s="7" t="s">
        <v>185</v>
      </c>
      <c r="AZ9" s="7"/>
      <c r="BA9" s="7"/>
      <c r="BB9" s="7"/>
      <c r="BC9" s="7"/>
      <c r="BD9" s="7"/>
      <c r="BE9" s="7"/>
      <c r="BF9" s="7"/>
      <c r="BG9" s="7"/>
      <c r="BH9" s="7"/>
    </row>
    <row r="10" spans="1:60" s="5" customFormat="1" ht="15">
      <c r="A10" s="1"/>
      <c r="B10" s="19" t="s">
        <v>116</v>
      </c>
      <c r="C10" s="19" t="str">
        <f>_xlfn.XLOOKUP($B10,FD_Lists!$B$4:$B$25,FD_Lists!C$4:C$25)</f>
        <v>Southern Water</v>
      </c>
      <c r="D10" s="19" t="str">
        <f>_xlfn.XLOOKUP($B10,FD_Lists!$B$4:$B$25,FD_Lists!D$4:D$25)</f>
        <v>England</v>
      </c>
      <c r="E10" s="19" t="str">
        <f>_xlfn.XLOOKUP($B10,FD_Lists!$B$4:$B$25,FD_Lists!E$4:E$25)</f>
        <v>Company</v>
      </c>
      <c r="F10" s="19" t="str">
        <f>_xlfn.XLOOKUP($B10,FD_Lists!$B$4:$B$25,FD_Lists!F$4:F$25)</f>
        <v>WaSC</v>
      </c>
      <c r="G10" s="18" t="s">
        <v>136</v>
      </c>
      <c r="H10" s="135" t="s">
        <v>81</v>
      </c>
      <c r="I10" s="55" t="str">
        <f t="shared" si="0"/>
        <v>SRNOUT5_05_PR24</v>
      </c>
      <c r="J10" s="55" t="s">
        <v>137</v>
      </c>
      <c r="K10" s="55" t="s">
        <v>159</v>
      </c>
      <c r="L10" s="55" t="s">
        <v>139</v>
      </c>
      <c r="M10" s="130" t="s">
        <v>140</v>
      </c>
      <c r="N10" s="55" t="s">
        <v>83</v>
      </c>
      <c r="O10" s="55">
        <v>2</v>
      </c>
      <c r="P10" s="57"/>
      <c r="Q10" s="57"/>
      <c r="R10" s="57"/>
      <c r="S10" s="57"/>
      <c r="T10" s="57"/>
      <c r="U10" s="57"/>
      <c r="V10" s="179">
        <v>34.99</v>
      </c>
      <c r="W10" s="179">
        <v>38.01</v>
      </c>
      <c r="X10" s="179">
        <v>109.24</v>
      </c>
      <c r="Y10" s="179">
        <v>101.19</v>
      </c>
      <c r="Z10" s="57"/>
      <c r="AA10" s="57"/>
      <c r="AB10" s="57"/>
      <c r="AC10" s="57"/>
      <c r="AD10" s="57"/>
      <c r="AE10" s="57"/>
      <c r="AF10" s="57"/>
      <c r="AG10" s="57"/>
      <c r="AH10" s="57"/>
      <c r="AI10" s="57"/>
      <c r="AJ10" s="57"/>
      <c r="AK10" s="57"/>
      <c r="AL10" s="57"/>
      <c r="AM10" s="57"/>
      <c r="AO10" s="8"/>
      <c r="AP10" s="7"/>
      <c r="AQ10" s="7"/>
      <c r="AR10" s="7"/>
      <c r="AS10" s="7"/>
      <c r="AT10" s="7"/>
      <c r="AU10" s="7"/>
      <c r="AV10" s="7" t="s">
        <v>185</v>
      </c>
      <c r="AW10" s="7" t="s">
        <v>185</v>
      </c>
      <c r="AX10" s="7" t="s">
        <v>185</v>
      </c>
      <c r="AY10" s="7" t="s">
        <v>185</v>
      </c>
      <c r="AZ10" s="7"/>
      <c r="BA10" s="7"/>
      <c r="BB10" s="7"/>
      <c r="BC10" s="7"/>
      <c r="BD10" s="7"/>
      <c r="BE10" s="7"/>
      <c r="BF10" s="7"/>
      <c r="BG10" s="7"/>
      <c r="BH10" s="7"/>
    </row>
    <row r="11" spans="1:60" s="5" customFormat="1" ht="15">
      <c r="A11" s="1"/>
      <c r="B11" s="19" t="s">
        <v>117</v>
      </c>
      <c r="C11" s="19" t="str">
        <f>_xlfn.XLOOKUP($B11,FD_Lists!$B$4:$B$25,FD_Lists!C$4:C$25)</f>
        <v>Thames Water</v>
      </c>
      <c r="D11" s="19" t="str">
        <f>_xlfn.XLOOKUP($B11,FD_Lists!$B$4:$B$25,FD_Lists!D$4:D$25)</f>
        <v>England</v>
      </c>
      <c r="E11" s="19" t="str">
        <f>_xlfn.XLOOKUP($B11,FD_Lists!$B$4:$B$25,FD_Lists!E$4:E$25)</f>
        <v>Company</v>
      </c>
      <c r="F11" s="19" t="str">
        <f>_xlfn.XLOOKUP($B11,FD_Lists!$B$4:$B$25,FD_Lists!F$4:F$25)</f>
        <v>WaSC</v>
      </c>
      <c r="G11" s="18" t="s">
        <v>136</v>
      </c>
      <c r="H11" s="135" t="s">
        <v>81</v>
      </c>
      <c r="I11" s="55" t="str">
        <f t="shared" si="0"/>
        <v>TMSOUT5_05_PR24</v>
      </c>
      <c r="J11" s="55" t="s">
        <v>137</v>
      </c>
      <c r="K11" s="55" t="s">
        <v>159</v>
      </c>
      <c r="L11" s="55" t="s">
        <v>139</v>
      </c>
      <c r="M11" s="130" t="s">
        <v>140</v>
      </c>
      <c r="N11" s="55" t="s">
        <v>83</v>
      </c>
      <c r="O11" s="55">
        <v>2</v>
      </c>
      <c r="P11" s="57"/>
      <c r="Q11" s="57"/>
      <c r="R11" s="57"/>
      <c r="S11" s="57"/>
      <c r="T11" s="57"/>
      <c r="U11" s="57"/>
      <c r="V11" s="57"/>
      <c r="W11" s="179">
        <v>27.25</v>
      </c>
      <c r="X11" s="179">
        <v>29.82</v>
      </c>
      <c r="Y11" s="179">
        <v>26.79</v>
      </c>
      <c r="Z11" s="57"/>
      <c r="AA11" s="57"/>
      <c r="AB11" s="57"/>
      <c r="AC11" s="57"/>
      <c r="AD11" s="57"/>
      <c r="AE11" s="57"/>
      <c r="AF11" s="57"/>
      <c r="AG11" s="57"/>
      <c r="AH11" s="57"/>
      <c r="AI11" s="57"/>
      <c r="AJ11" s="57"/>
      <c r="AK11" s="57"/>
      <c r="AL11" s="57"/>
      <c r="AM11" s="57"/>
      <c r="AO11" s="8"/>
      <c r="AP11" s="7"/>
      <c r="AQ11" s="7"/>
      <c r="AR11" s="7"/>
      <c r="AS11" s="7"/>
      <c r="AT11" s="7"/>
      <c r="AU11" s="7"/>
      <c r="AV11" s="7"/>
      <c r="AW11" s="7" t="s">
        <v>185</v>
      </c>
      <c r="AX11" s="7" t="s">
        <v>185</v>
      </c>
      <c r="AY11" s="7" t="s">
        <v>185</v>
      </c>
      <c r="AZ11" s="7"/>
      <c r="BA11" s="7"/>
      <c r="BB11" s="7"/>
      <c r="BC11" s="7"/>
      <c r="BD11" s="7"/>
      <c r="BE11" s="7"/>
      <c r="BF11" s="7"/>
      <c r="BG11" s="7"/>
      <c r="BH11" s="7"/>
    </row>
    <row r="12" spans="1:60" s="5" customFormat="1" ht="15">
      <c r="A12" s="12" t="s">
        <v>141</v>
      </c>
      <c r="B12" s="19" t="s">
        <v>118</v>
      </c>
      <c r="C12" s="19" t="str">
        <f>_xlfn.XLOOKUP($B12,FD_Lists!$B$4:$B$25,FD_Lists!C$4:C$25)</f>
        <v xml:space="preserve">United Utilities </v>
      </c>
      <c r="D12" s="19" t="str">
        <f>_xlfn.XLOOKUP($B12,FD_Lists!$B$4:$B$25,FD_Lists!D$4:D$25)</f>
        <v>England</v>
      </c>
      <c r="E12" s="19" t="str">
        <f>_xlfn.XLOOKUP($B12,FD_Lists!$B$4:$B$25,FD_Lists!E$4:E$25)</f>
        <v>Company</v>
      </c>
      <c r="F12" s="19" t="str">
        <f>_xlfn.XLOOKUP($B12,FD_Lists!$B$4:$B$25,FD_Lists!F$4:F$25)</f>
        <v>WaSC</v>
      </c>
      <c r="G12" s="18" t="s">
        <v>136</v>
      </c>
      <c r="H12" s="135" t="s">
        <v>81</v>
      </c>
      <c r="I12" s="55" t="str">
        <f t="shared" si="0"/>
        <v>NWTOUT5_05_PR24</v>
      </c>
      <c r="J12" s="55" t="s">
        <v>137</v>
      </c>
      <c r="K12" s="55" t="s">
        <v>159</v>
      </c>
      <c r="L12" s="55" t="s">
        <v>139</v>
      </c>
      <c r="M12" s="130" t="s">
        <v>140</v>
      </c>
      <c r="N12" s="55" t="s">
        <v>83</v>
      </c>
      <c r="O12" s="55">
        <v>2</v>
      </c>
      <c r="P12" s="57"/>
      <c r="Q12" s="57"/>
      <c r="R12" s="57"/>
      <c r="S12" s="57"/>
      <c r="T12" s="57"/>
      <c r="U12" s="57"/>
      <c r="V12" s="57"/>
      <c r="W12" s="57"/>
      <c r="X12" s="57"/>
      <c r="Y12" s="179">
        <v>18.23</v>
      </c>
      <c r="Z12" s="57"/>
      <c r="AA12" s="57"/>
      <c r="AB12" s="57"/>
      <c r="AC12" s="57"/>
      <c r="AD12" s="57"/>
      <c r="AE12" s="57"/>
      <c r="AF12" s="57"/>
      <c r="AG12" s="57"/>
      <c r="AH12" s="57"/>
      <c r="AI12" s="57"/>
      <c r="AJ12" s="57"/>
      <c r="AK12" s="57"/>
      <c r="AL12" s="57"/>
      <c r="AM12" s="57"/>
      <c r="AO12" s="8"/>
      <c r="AP12" s="7"/>
      <c r="AQ12" s="7"/>
      <c r="AR12" s="7"/>
      <c r="AS12" s="7"/>
      <c r="AT12" s="7"/>
      <c r="AU12" s="7"/>
      <c r="AV12" s="7"/>
      <c r="AW12" s="7"/>
      <c r="AX12" s="7"/>
      <c r="AY12" s="7" t="s">
        <v>185</v>
      </c>
      <c r="AZ12" s="7"/>
      <c r="BA12" s="7"/>
      <c r="BB12" s="7"/>
      <c r="BC12" s="7"/>
      <c r="BD12" s="7"/>
      <c r="BE12" s="7"/>
      <c r="BF12" s="7"/>
      <c r="BG12" s="7"/>
      <c r="BH12" s="7"/>
    </row>
    <row r="13" spans="1:60" s="5" customFormat="1" ht="15">
      <c r="A13" s="1"/>
      <c r="B13" s="19" t="s">
        <v>119</v>
      </c>
      <c r="C13" s="19" t="str">
        <f>_xlfn.XLOOKUP($B13,FD_Lists!$B$4:$B$25,FD_Lists!C$4:C$25)</f>
        <v>Wessex Water</v>
      </c>
      <c r="D13" s="19" t="str">
        <f>_xlfn.XLOOKUP($B13,FD_Lists!$B$4:$B$25,FD_Lists!D$4:D$25)</f>
        <v>England</v>
      </c>
      <c r="E13" s="19" t="str">
        <f>_xlfn.XLOOKUP($B13,FD_Lists!$B$4:$B$25,FD_Lists!E$4:E$25)</f>
        <v>Company</v>
      </c>
      <c r="F13" s="19" t="str">
        <f>_xlfn.XLOOKUP($B13,FD_Lists!$B$4:$B$25,FD_Lists!F$4:F$25)</f>
        <v>WaSC</v>
      </c>
      <c r="G13" s="18" t="s">
        <v>136</v>
      </c>
      <c r="H13" s="135" t="s">
        <v>81</v>
      </c>
      <c r="I13" s="55" t="str">
        <f t="shared" si="0"/>
        <v>WSXOUT5_05_PR24</v>
      </c>
      <c r="J13" s="55" t="s">
        <v>137</v>
      </c>
      <c r="K13" s="55" t="s">
        <v>159</v>
      </c>
      <c r="L13" s="55" t="s">
        <v>139</v>
      </c>
      <c r="M13" s="130" t="s">
        <v>140</v>
      </c>
      <c r="N13" s="55" t="s">
        <v>83</v>
      </c>
      <c r="O13" s="55">
        <v>2</v>
      </c>
      <c r="P13" s="57"/>
      <c r="Q13" s="57"/>
      <c r="R13" s="57"/>
      <c r="S13" s="57"/>
      <c r="T13" s="57"/>
      <c r="U13" s="57"/>
      <c r="V13" s="179">
        <v>22.89</v>
      </c>
      <c r="W13" s="179">
        <v>23.47</v>
      </c>
      <c r="X13" s="179">
        <v>21.75</v>
      </c>
      <c r="Y13" s="179">
        <v>24.9</v>
      </c>
      <c r="Z13" s="57"/>
      <c r="AA13" s="57"/>
      <c r="AB13" s="57"/>
      <c r="AC13" s="57"/>
      <c r="AD13" s="57"/>
      <c r="AE13" s="57"/>
      <c r="AF13" s="57"/>
      <c r="AG13" s="57"/>
      <c r="AH13" s="57"/>
      <c r="AI13" s="57"/>
      <c r="AJ13" s="57"/>
      <c r="AK13" s="57"/>
      <c r="AL13" s="57"/>
      <c r="AM13" s="57"/>
      <c r="AO13" s="8"/>
      <c r="AP13" s="7"/>
      <c r="AQ13" s="7"/>
      <c r="AR13" s="7"/>
      <c r="AS13" s="7"/>
      <c r="AT13" s="7"/>
      <c r="AU13" s="7"/>
      <c r="AV13" s="7" t="s">
        <v>185</v>
      </c>
      <c r="AW13" s="7" t="s">
        <v>185</v>
      </c>
      <c r="AX13" s="7" t="s">
        <v>185</v>
      </c>
      <c r="AY13" s="7" t="s">
        <v>185</v>
      </c>
      <c r="AZ13" s="7"/>
      <c r="BA13" s="7"/>
      <c r="BB13" s="7"/>
      <c r="BC13" s="7"/>
      <c r="BD13" s="7"/>
      <c r="BE13" s="7"/>
      <c r="BF13" s="7"/>
      <c r="BG13" s="7"/>
      <c r="BH13" s="7"/>
    </row>
    <row r="14" spans="1:60" s="5" customFormat="1" ht="15">
      <c r="A14" s="1"/>
      <c r="B14" s="19" t="s">
        <v>120</v>
      </c>
      <c r="C14" s="19" t="str">
        <f>_xlfn.XLOOKUP($B14,FD_Lists!$B$4:$B$25,FD_Lists!C$4:C$25)</f>
        <v>Yorkshire Water</v>
      </c>
      <c r="D14" s="19" t="str">
        <f>_xlfn.XLOOKUP($B14,FD_Lists!$B$4:$B$25,FD_Lists!D$4:D$25)</f>
        <v>England</v>
      </c>
      <c r="E14" s="19" t="str">
        <f>_xlfn.XLOOKUP($B14,FD_Lists!$B$4:$B$25,FD_Lists!E$4:E$25)</f>
        <v>Company</v>
      </c>
      <c r="F14" s="19" t="str">
        <f>_xlfn.XLOOKUP($B14,FD_Lists!$B$4:$B$25,FD_Lists!F$4:F$25)</f>
        <v>WaSC</v>
      </c>
      <c r="G14" s="18" t="s">
        <v>136</v>
      </c>
      <c r="H14" s="135" t="s">
        <v>81</v>
      </c>
      <c r="I14" s="55" t="str">
        <f t="shared" si="0"/>
        <v>YKYOUT5_05_PR24</v>
      </c>
      <c r="J14" s="55" t="s">
        <v>137</v>
      </c>
      <c r="K14" s="55" t="s">
        <v>159</v>
      </c>
      <c r="L14" s="55" t="s">
        <v>139</v>
      </c>
      <c r="M14" s="130" t="s">
        <v>140</v>
      </c>
      <c r="N14" s="55" t="s">
        <v>83</v>
      </c>
      <c r="O14" s="55">
        <v>2</v>
      </c>
      <c r="P14" s="57"/>
      <c r="Q14" s="57"/>
      <c r="R14" s="57"/>
      <c r="S14" s="57"/>
      <c r="T14" s="57"/>
      <c r="U14" s="57"/>
      <c r="V14" s="57"/>
      <c r="W14" s="179">
        <v>43.82</v>
      </c>
      <c r="X14" s="179">
        <v>34.630000000000003</v>
      </c>
      <c r="Y14" s="57"/>
      <c r="Z14" s="57"/>
      <c r="AA14" s="57"/>
      <c r="AB14" s="57"/>
      <c r="AC14" s="57"/>
      <c r="AD14" s="57"/>
      <c r="AE14" s="57"/>
      <c r="AF14" s="57"/>
      <c r="AG14" s="57"/>
      <c r="AH14" s="57"/>
      <c r="AI14" s="57"/>
      <c r="AJ14" s="57"/>
      <c r="AK14" s="57"/>
      <c r="AL14" s="57"/>
      <c r="AM14" s="57"/>
      <c r="AO14" s="8"/>
      <c r="AP14" s="7"/>
      <c r="AQ14" s="7"/>
      <c r="AR14" s="7"/>
      <c r="AS14" s="7"/>
      <c r="AT14" s="7"/>
      <c r="AU14" s="7"/>
      <c r="AV14" s="7"/>
      <c r="AW14" s="7" t="s">
        <v>185</v>
      </c>
      <c r="AX14" s="7" t="s">
        <v>185</v>
      </c>
      <c r="AY14" s="7" t="s">
        <v>185</v>
      </c>
      <c r="AZ14" s="7"/>
      <c r="BA14" s="7"/>
      <c r="BB14" s="7"/>
      <c r="BC14" s="7"/>
      <c r="BD14" s="7"/>
      <c r="BE14" s="7"/>
      <c r="BF14" s="7"/>
      <c r="BG14" s="7"/>
      <c r="BH14" s="7"/>
    </row>
    <row r="15" spans="1:60" s="5" customFormat="1" ht="15">
      <c r="A15" s="1"/>
      <c r="B15" s="19" t="s">
        <v>142</v>
      </c>
      <c r="C15" s="19" t="str">
        <f>_xlfn.XLOOKUP($B15,FD_Lists!$B$4:$B$25,FD_Lists!C$4:C$25)</f>
        <v>Affinity Water</v>
      </c>
      <c r="D15" s="19" t="str">
        <f>_xlfn.XLOOKUP($B15,FD_Lists!$B$4:$B$25,FD_Lists!D$4:D$25)</f>
        <v>England</v>
      </c>
      <c r="E15" s="19" t="str">
        <f>_xlfn.XLOOKUP($B15,FD_Lists!$B$4:$B$25,FD_Lists!E$4:E$25)</f>
        <v>Company</v>
      </c>
      <c r="F15" s="19" t="str">
        <f>_xlfn.XLOOKUP($B15,FD_Lists!$B$4:$B$25,FD_Lists!F$4:F$25)</f>
        <v>WoC</v>
      </c>
      <c r="G15" s="18" t="s">
        <v>136</v>
      </c>
      <c r="H15" s="135" t="s">
        <v>81</v>
      </c>
      <c r="I15" s="55" t="str">
        <f t="shared" si="0"/>
        <v>AFWOUT5_05_PR24</v>
      </c>
      <c r="J15" s="55" t="s">
        <v>137</v>
      </c>
      <c r="K15" s="55" t="s">
        <v>159</v>
      </c>
      <c r="L15" s="55" t="s">
        <v>139</v>
      </c>
      <c r="M15" s="130" t="s">
        <v>140</v>
      </c>
      <c r="N15" s="55" t="s">
        <v>83</v>
      </c>
      <c r="O15" s="55">
        <v>2</v>
      </c>
      <c r="P15" s="57" t="s">
        <v>186</v>
      </c>
      <c r="Q15" s="57" t="s">
        <v>186</v>
      </c>
      <c r="R15" s="57" t="s">
        <v>186</v>
      </c>
      <c r="S15" s="57" t="s">
        <v>186</v>
      </c>
      <c r="T15" s="57" t="s">
        <v>186</v>
      </c>
      <c r="U15" s="57" t="s">
        <v>186</v>
      </c>
      <c r="V15" s="57" t="s">
        <v>186</v>
      </c>
      <c r="W15" s="57" t="s">
        <v>186</v>
      </c>
      <c r="X15" s="57" t="s">
        <v>186</v>
      </c>
      <c r="Y15" s="57" t="s">
        <v>186</v>
      </c>
      <c r="Z15" s="57" t="s">
        <v>186</v>
      </c>
      <c r="AA15" s="57" t="s">
        <v>186</v>
      </c>
      <c r="AB15" s="57" t="s">
        <v>186</v>
      </c>
      <c r="AC15" s="57" t="s">
        <v>186</v>
      </c>
      <c r="AD15" s="57" t="s">
        <v>186</v>
      </c>
      <c r="AE15" s="57" t="s">
        <v>186</v>
      </c>
      <c r="AF15" s="57" t="s">
        <v>186</v>
      </c>
      <c r="AG15" s="57" t="s">
        <v>186</v>
      </c>
      <c r="AH15" s="57" t="s">
        <v>186</v>
      </c>
      <c r="AI15" s="57" t="s">
        <v>186</v>
      </c>
      <c r="AJ15" s="57" t="s">
        <v>186</v>
      </c>
      <c r="AK15" s="57" t="s">
        <v>186</v>
      </c>
      <c r="AL15" s="57" t="s">
        <v>186</v>
      </c>
      <c r="AM15" s="57" t="s">
        <v>186</v>
      </c>
      <c r="AO15" s="8"/>
      <c r="AP15" s="7"/>
      <c r="AQ15" s="7"/>
      <c r="AR15" s="7"/>
      <c r="AS15" s="7"/>
      <c r="AT15" s="7"/>
      <c r="AU15" s="7"/>
      <c r="AV15" s="7"/>
      <c r="AW15" s="7"/>
      <c r="AX15" s="7"/>
      <c r="AY15" s="7" t="s">
        <v>185</v>
      </c>
      <c r="AZ15" s="7"/>
      <c r="BA15" s="7"/>
      <c r="BB15" s="7"/>
      <c r="BC15" s="7"/>
      <c r="BD15" s="7"/>
      <c r="BE15" s="7"/>
      <c r="BF15" s="7"/>
      <c r="BG15" s="7"/>
      <c r="BH15" s="7"/>
    </row>
    <row r="16" spans="1:60" s="5" customFormat="1" ht="15">
      <c r="B16" s="19" t="s">
        <v>143</v>
      </c>
      <c r="C16" s="19" t="str">
        <f>_xlfn.XLOOKUP($B16,FD_Lists!$B$4:$B$25,FD_Lists!C$4:C$25)</f>
        <v>Portsmouth Water</v>
      </c>
      <c r="D16" s="19" t="str">
        <f>_xlfn.XLOOKUP($B16,FD_Lists!$B$4:$B$25,FD_Lists!D$4:D$25)</f>
        <v>England</v>
      </c>
      <c r="E16" s="19" t="str">
        <f>_xlfn.XLOOKUP($B16,FD_Lists!$B$4:$B$25,FD_Lists!E$4:E$25)</f>
        <v>Company</v>
      </c>
      <c r="F16" s="19" t="str">
        <f>_xlfn.XLOOKUP($B16,FD_Lists!$B$4:$B$25,FD_Lists!F$4:F$25)</f>
        <v>WoC</v>
      </c>
      <c r="G16" s="18" t="s">
        <v>136</v>
      </c>
      <c r="H16" s="135" t="s">
        <v>81</v>
      </c>
      <c r="I16" s="55" t="str">
        <f t="shared" si="0"/>
        <v>PRTOUT5_05_PR24</v>
      </c>
      <c r="J16" s="55" t="s">
        <v>137</v>
      </c>
      <c r="K16" s="55" t="s">
        <v>159</v>
      </c>
      <c r="L16" s="55" t="s">
        <v>139</v>
      </c>
      <c r="M16" s="130" t="s">
        <v>140</v>
      </c>
      <c r="N16" s="55" t="s">
        <v>83</v>
      </c>
      <c r="O16" s="55">
        <v>2</v>
      </c>
      <c r="P16" s="57" t="s">
        <v>186</v>
      </c>
      <c r="Q16" s="57" t="s">
        <v>186</v>
      </c>
      <c r="R16" s="57" t="s">
        <v>186</v>
      </c>
      <c r="S16" s="57" t="s">
        <v>186</v>
      </c>
      <c r="T16" s="57" t="s">
        <v>186</v>
      </c>
      <c r="U16" s="57" t="s">
        <v>186</v>
      </c>
      <c r="V16" s="57" t="s">
        <v>186</v>
      </c>
      <c r="W16" s="57" t="s">
        <v>186</v>
      </c>
      <c r="X16" s="57" t="s">
        <v>186</v>
      </c>
      <c r="Y16" s="57" t="s">
        <v>186</v>
      </c>
      <c r="Z16" s="57" t="s">
        <v>186</v>
      </c>
      <c r="AA16" s="57" t="s">
        <v>186</v>
      </c>
      <c r="AB16" s="57" t="s">
        <v>186</v>
      </c>
      <c r="AC16" s="57" t="s">
        <v>186</v>
      </c>
      <c r="AD16" s="57" t="s">
        <v>186</v>
      </c>
      <c r="AE16" s="57" t="s">
        <v>186</v>
      </c>
      <c r="AF16" s="57" t="s">
        <v>186</v>
      </c>
      <c r="AG16" s="57" t="s">
        <v>186</v>
      </c>
      <c r="AH16" s="57" t="s">
        <v>186</v>
      </c>
      <c r="AI16" s="57" t="s">
        <v>186</v>
      </c>
      <c r="AJ16" s="57" t="s">
        <v>186</v>
      </c>
      <c r="AK16" s="57" t="s">
        <v>186</v>
      </c>
      <c r="AL16" s="57" t="s">
        <v>186</v>
      </c>
      <c r="AM16" s="57" t="s">
        <v>186</v>
      </c>
      <c r="AO16" s="8"/>
      <c r="AP16" s="7"/>
      <c r="AQ16" s="7"/>
      <c r="AR16" s="7"/>
      <c r="AS16" s="7"/>
      <c r="AT16" s="7"/>
      <c r="AU16" s="7"/>
      <c r="AV16" s="7"/>
      <c r="AW16" s="7"/>
      <c r="AX16" s="7"/>
      <c r="AY16" s="7"/>
      <c r="AZ16" s="7"/>
      <c r="BA16" s="7"/>
      <c r="BB16" s="7"/>
      <c r="BC16" s="7"/>
      <c r="BD16" s="7"/>
      <c r="BE16" s="7"/>
      <c r="BF16" s="7"/>
      <c r="BG16" s="7"/>
      <c r="BH16" s="7"/>
    </row>
    <row r="17" spans="1:60" s="5" customFormat="1" ht="15">
      <c r="A17" s="1"/>
      <c r="B17" s="19" t="s">
        <v>144</v>
      </c>
      <c r="C17" s="19" t="str">
        <f>_xlfn.XLOOKUP($B17,FD_Lists!$B$4:$B$25,FD_Lists!C$4:C$25)</f>
        <v>South East Water</v>
      </c>
      <c r="D17" s="19" t="str">
        <f>_xlfn.XLOOKUP($B17,FD_Lists!$B$4:$B$25,FD_Lists!D$4:D$25)</f>
        <v>England</v>
      </c>
      <c r="E17" s="19" t="str">
        <f>_xlfn.XLOOKUP($B17,FD_Lists!$B$4:$B$25,FD_Lists!E$4:E$25)</f>
        <v>Company</v>
      </c>
      <c r="F17" s="19" t="str">
        <f>_xlfn.XLOOKUP($B17,FD_Lists!$B$4:$B$25,FD_Lists!F$4:F$25)</f>
        <v>WoC</v>
      </c>
      <c r="G17" s="18" t="s">
        <v>136</v>
      </c>
      <c r="H17" s="135" t="s">
        <v>81</v>
      </c>
      <c r="I17" s="55" t="str">
        <f t="shared" si="0"/>
        <v>SEWOUT5_05_PR24</v>
      </c>
      <c r="J17" s="55" t="s">
        <v>137</v>
      </c>
      <c r="K17" s="55" t="s">
        <v>159</v>
      </c>
      <c r="L17" s="55" t="s">
        <v>139</v>
      </c>
      <c r="M17" s="130" t="s">
        <v>140</v>
      </c>
      <c r="N17" s="55" t="s">
        <v>83</v>
      </c>
      <c r="O17" s="55">
        <v>2</v>
      </c>
      <c r="P17" s="57" t="s">
        <v>186</v>
      </c>
      <c r="Q17" s="57" t="s">
        <v>186</v>
      </c>
      <c r="R17" s="57" t="s">
        <v>186</v>
      </c>
      <c r="S17" s="57" t="s">
        <v>186</v>
      </c>
      <c r="T17" s="57" t="s">
        <v>186</v>
      </c>
      <c r="U17" s="57" t="s">
        <v>186</v>
      </c>
      <c r="V17" s="57" t="s">
        <v>186</v>
      </c>
      <c r="W17" s="57" t="s">
        <v>186</v>
      </c>
      <c r="X17" s="57" t="s">
        <v>186</v>
      </c>
      <c r="Y17" s="57" t="s">
        <v>186</v>
      </c>
      <c r="Z17" s="57" t="s">
        <v>186</v>
      </c>
      <c r="AA17" s="57" t="s">
        <v>186</v>
      </c>
      <c r="AB17" s="57" t="s">
        <v>186</v>
      </c>
      <c r="AC17" s="57" t="s">
        <v>186</v>
      </c>
      <c r="AD17" s="57" t="s">
        <v>186</v>
      </c>
      <c r="AE17" s="57" t="s">
        <v>186</v>
      </c>
      <c r="AF17" s="57" t="s">
        <v>186</v>
      </c>
      <c r="AG17" s="57" t="s">
        <v>186</v>
      </c>
      <c r="AH17" s="57" t="s">
        <v>186</v>
      </c>
      <c r="AI17" s="57" t="s">
        <v>186</v>
      </c>
      <c r="AJ17" s="57" t="s">
        <v>186</v>
      </c>
      <c r="AK17" s="57" t="s">
        <v>186</v>
      </c>
      <c r="AL17" s="57" t="s">
        <v>186</v>
      </c>
      <c r="AM17" s="57" t="s">
        <v>186</v>
      </c>
      <c r="AO17" s="8"/>
      <c r="AP17" s="7"/>
      <c r="AQ17" s="7"/>
      <c r="AR17" s="7"/>
      <c r="AS17" s="7"/>
      <c r="AT17" s="7"/>
      <c r="AU17" s="7"/>
      <c r="AV17" s="7"/>
      <c r="AW17" s="7"/>
      <c r="AX17" s="7"/>
      <c r="AY17" s="7"/>
      <c r="AZ17" s="7"/>
      <c r="BA17" s="7"/>
      <c r="BB17" s="7"/>
      <c r="BC17" s="7"/>
      <c r="BD17" s="7"/>
      <c r="BE17" s="7"/>
      <c r="BF17" s="7"/>
      <c r="BG17" s="7"/>
      <c r="BH17" s="7"/>
    </row>
    <row r="18" spans="1:60" s="5" customFormat="1" ht="15">
      <c r="A18" s="1"/>
      <c r="B18" s="19" t="s">
        <v>145</v>
      </c>
      <c r="C18" s="19" t="str">
        <f>_xlfn.XLOOKUP($B18,FD_Lists!$B$4:$B$25,FD_Lists!C$4:C$25)</f>
        <v>South Staffordshire Water</v>
      </c>
      <c r="D18" s="19" t="str">
        <f>_xlfn.XLOOKUP($B18,FD_Lists!$B$4:$B$25,FD_Lists!D$4:D$25)</f>
        <v>England</v>
      </c>
      <c r="E18" s="19" t="str">
        <f>_xlfn.XLOOKUP($B18,FD_Lists!$B$4:$B$25,FD_Lists!E$4:E$25)</f>
        <v>Company</v>
      </c>
      <c r="F18" s="19" t="str">
        <f>_xlfn.XLOOKUP($B18,FD_Lists!$B$4:$B$25,FD_Lists!F$4:F$25)</f>
        <v>WoC</v>
      </c>
      <c r="G18" s="18" t="s">
        <v>136</v>
      </c>
      <c r="H18" s="135" t="s">
        <v>81</v>
      </c>
      <c r="I18" s="55" t="str">
        <f t="shared" si="0"/>
        <v>SSCOUT5_05_PR24</v>
      </c>
      <c r="J18" s="55" t="s">
        <v>137</v>
      </c>
      <c r="K18" s="55" t="s">
        <v>159</v>
      </c>
      <c r="L18" s="55" t="s">
        <v>139</v>
      </c>
      <c r="M18" s="130" t="s">
        <v>140</v>
      </c>
      <c r="N18" s="55" t="s">
        <v>83</v>
      </c>
      <c r="O18" s="55">
        <v>2</v>
      </c>
      <c r="P18" s="57" t="s">
        <v>186</v>
      </c>
      <c r="Q18" s="57" t="s">
        <v>186</v>
      </c>
      <c r="R18" s="57" t="s">
        <v>186</v>
      </c>
      <c r="S18" s="57" t="s">
        <v>186</v>
      </c>
      <c r="T18" s="57" t="s">
        <v>186</v>
      </c>
      <c r="U18" s="57" t="s">
        <v>186</v>
      </c>
      <c r="V18" s="57" t="s">
        <v>186</v>
      </c>
      <c r="W18" s="57" t="s">
        <v>186</v>
      </c>
      <c r="X18" s="57" t="s">
        <v>186</v>
      </c>
      <c r="Y18" s="57" t="s">
        <v>186</v>
      </c>
      <c r="Z18" s="57" t="s">
        <v>186</v>
      </c>
      <c r="AA18" s="57" t="s">
        <v>186</v>
      </c>
      <c r="AB18" s="57" t="s">
        <v>186</v>
      </c>
      <c r="AC18" s="57" t="s">
        <v>186</v>
      </c>
      <c r="AD18" s="57" t="s">
        <v>186</v>
      </c>
      <c r="AE18" s="57" t="s">
        <v>186</v>
      </c>
      <c r="AF18" s="57" t="s">
        <v>186</v>
      </c>
      <c r="AG18" s="57" t="s">
        <v>186</v>
      </c>
      <c r="AH18" s="57" t="s">
        <v>186</v>
      </c>
      <c r="AI18" s="57" t="s">
        <v>186</v>
      </c>
      <c r="AJ18" s="57" t="s">
        <v>186</v>
      </c>
      <c r="AK18" s="57" t="s">
        <v>186</v>
      </c>
      <c r="AL18" s="57" t="s">
        <v>186</v>
      </c>
      <c r="AM18" s="57" t="s">
        <v>186</v>
      </c>
      <c r="AO18" s="8"/>
      <c r="AP18" s="7"/>
      <c r="AQ18" s="7"/>
      <c r="AR18" s="7"/>
      <c r="AS18" s="7"/>
      <c r="AT18" s="7"/>
      <c r="AU18" s="7"/>
      <c r="AV18" s="7"/>
      <c r="AW18" s="7"/>
      <c r="AX18" s="7"/>
      <c r="AY18" s="7"/>
      <c r="AZ18" s="7"/>
      <c r="BA18" s="7"/>
      <c r="BB18" s="7"/>
      <c r="BC18" s="7"/>
      <c r="BD18" s="7"/>
      <c r="BE18" s="7"/>
      <c r="BF18" s="7"/>
      <c r="BG18" s="7"/>
      <c r="BH18" s="7"/>
    </row>
    <row r="19" spans="1:60" s="5" customFormat="1" ht="15">
      <c r="A19" s="1"/>
      <c r="B19" s="19" t="s">
        <v>146</v>
      </c>
      <c r="C19" s="19" t="str">
        <f>_xlfn.XLOOKUP($B19,FD_Lists!$B$4:$B$25,FD_Lists!C$4:C$25)</f>
        <v>SES Water</v>
      </c>
      <c r="D19" s="19" t="str">
        <f>_xlfn.XLOOKUP($B19,FD_Lists!$B$4:$B$25,FD_Lists!D$4:D$25)</f>
        <v>England</v>
      </c>
      <c r="E19" s="19" t="str">
        <f>_xlfn.XLOOKUP($B19,FD_Lists!$B$4:$B$25,FD_Lists!E$4:E$25)</f>
        <v>Company</v>
      </c>
      <c r="F19" s="19" t="str">
        <f>_xlfn.XLOOKUP($B19,FD_Lists!$B$4:$B$25,FD_Lists!F$4:F$25)</f>
        <v>WoC</v>
      </c>
      <c r="G19" s="18" t="s">
        <v>136</v>
      </c>
      <c r="H19" s="135" t="s">
        <v>81</v>
      </c>
      <c r="I19" s="55" t="str">
        <f t="shared" si="0"/>
        <v>SESOUT5_05_PR24</v>
      </c>
      <c r="J19" s="55" t="s">
        <v>137</v>
      </c>
      <c r="K19" s="55" t="s">
        <v>159</v>
      </c>
      <c r="L19" s="55" t="s">
        <v>139</v>
      </c>
      <c r="M19" s="130" t="s">
        <v>140</v>
      </c>
      <c r="N19" s="55" t="s">
        <v>83</v>
      </c>
      <c r="O19" s="55">
        <v>2</v>
      </c>
      <c r="P19" s="57" t="s">
        <v>186</v>
      </c>
      <c r="Q19" s="57" t="s">
        <v>186</v>
      </c>
      <c r="R19" s="57" t="s">
        <v>186</v>
      </c>
      <c r="S19" s="57" t="s">
        <v>186</v>
      </c>
      <c r="T19" s="57" t="s">
        <v>186</v>
      </c>
      <c r="U19" s="57" t="s">
        <v>186</v>
      </c>
      <c r="V19" s="57" t="s">
        <v>186</v>
      </c>
      <c r="W19" s="57" t="s">
        <v>186</v>
      </c>
      <c r="X19" s="57" t="s">
        <v>186</v>
      </c>
      <c r="Y19" s="57" t="s">
        <v>186</v>
      </c>
      <c r="Z19" s="57" t="s">
        <v>186</v>
      </c>
      <c r="AA19" s="57" t="s">
        <v>186</v>
      </c>
      <c r="AB19" s="57" t="s">
        <v>186</v>
      </c>
      <c r="AC19" s="57" t="s">
        <v>186</v>
      </c>
      <c r="AD19" s="57" t="s">
        <v>186</v>
      </c>
      <c r="AE19" s="57" t="s">
        <v>186</v>
      </c>
      <c r="AF19" s="57" t="s">
        <v>186</v>
      </c>
      <c r="AG19" s="57" t="s">
        <v>186</v>
      </c>
      <c r="AH19" s="57" t="s">
        <v>186</v>
      </c>
      <c r="AI19" s="57" t="s">
        <v>186</v>
      </c>
      <c r="AJ19" s="57" t="s">
        <v>186</v>
      </c>
      <c r="AK19" s="57" t="s">
        <v>186</v>
      </c>
      <c r="AL19" s="57" t="s">
        <v>186</v>
      </c>
      <c r="AM19" s="57" t="s">
        <v>186</v>
      </c>
      <c r="AO19" s="8"/>
      <c r="AP19" s="7"/>
      <c r="AQ19" s="7"/>
      <c r="AR19" s="7"/>
      <c r="AS19" s="7"/>
      <c r="AT19" s="7"/>
      <c r="AU19" s="7"/>
      <c r="AV19" s="7"/>
      <c r="AW19" s="7"/>
      <c r="AX19" s="7"/>
      <c r="AY19" s="7"/>
      <c r="AZ19" s="7"/>
      <c r="BA19" s="7"/>
      <c r="BB19" s="7"/>
      <c r="BC19" s="7"/>
      <c r="BD19" s="7"/>
      <c r="BE19" s="7"/>
      <c r="BF19" s="7"/>
      <c r="BG19" s="7"/>
      <c r="BH19" s="7"/>
    </row>
    <row r="20" spans="1:60" s="5" customFormat="1" ht="15">
      <c r="A20" s="1"/>
      <c r="B20" s="19" t="s">
        <v>114</v>
      </c>
      <c r="C20" s="19" t="str">
        <f>_xlfn.XLOOKUP($B20,FD_Lists!$B$4:$B$25,FD_Lists!C$4:C$25)</f>
        <v>South West Water</v>
      </c>
      <c r="D20" s="19" t="str">
        <f>_xlfn.XLOOKUP($B20,FD_Lists!$B$4:$B$25,FD_Lists!D$4:D$25)</f>
        <v>England</v>
      </c>
      <c r="E20" s="19" t="str">
        <f>_xlfn.XLOOKUP($B20,FD_Lists!$B$4:$B$25,FD_Lists!E$4:E$25)</f>
        <v>Company</v>
      </c>
      <c r="F20" s="19" t="str">
        <f>_xlfn.XLOOKUP($B20,FD_Lists!$B$4:$B$25,FD_Lists!F$4:F$25)</f>
        <v>WaSC</v>
      </c>
      <c r="G20" s="18" t="s">
        <v>136</v>
      </c>
      <c r="H20" s="135" t="s">
        <v>81</v>
      </c>
      <c r="I20" s="55" t="str">
        <f t="shared" si="0"/>
        <v>SWBOUT5_05_PR24</v>
      </c>
      <c r="J20" s="55" t="s">
        <v>137</v>
      </c>
      <c r="K20" s="55" t="s">
        <v>159</v>
      </c>
      <c r="L20" s="55" t="s">
        <v>139</v>
      </c>
      <c r="M20" s="130" t="s">
        <v>140</v>
      </c>
      <c r="N20" s="55" t="s">
        <v>83</v>
      </c>
      <c r="O20" s="55">
        <v>2</v>
      </c>
      <c r="P20" s="57"/>
      <c r="Q20" s="57"/>
      <c r="R20" s="57"/>
      <c r="S20" s="57"/>
      <c r="T20" s="57"/>
      <c r="U20" s="57"/>
      <c r="V20" s="179">
        <v>74.41</v>
      </c>
      <c r="W20" s="179">
        <v>73.97</v>
      </c>
      <c r="X20" s="179">
        <v>79.25</v>
      </c>
      <c r="Y20" s="179">
        <v>99.07</v>
      </c>
      <c r="Z20" s="179">
        <v>66.48</v>
      </c>
      <c r="AA20" s="179">
        <v>47.55</v>
      </c>
      <c r="AB20" s="179">
        <v>85.42</v>
      </c>
      <c r="AC20" s="57"/>
      <c r="AD20" s="57"/>
      <c r="AE20" s="57"/>
      <c r="AF20" s="57"/>
      <c r="AG20" s="57"/>
      <c r="AH20" s="57"/>
      <c r="AI20" s="57"/>
      <c r="AJ20" s="57"/>
      <c r="AK20" s="57"/>
      <c r="AL20" s="57"/>
      <c r="AM20" s="57"/>
      <c r="AO20" s="8"/>
      <c r="AP20" s="7"/>
      <c r="AQ20" s="7"/>
      <c r="AR20" s="7"/>
      <c r="AS20" s="7"/>
      <c r="AT20" s="7"/>
      <c r="AU20" s="7"/>
      <c r="AV20" s="7" t="s">
        <v>185</v>
      </c>
      <c r="AW20" s="7" t="s">
        <v>185</v>
      </c>
      <c r="AX20" s="7" t="s">
        <v>185</v>
      </c>
      <c r="AY20" s="7" t="s">
        <v>185</v>
      </c>
      <c r="AZ20" s="7" t="s">
        <v>185</v>
      </c>
      <c r="BA20" s="7" t="s">
        <v>185</v>
      </c>
      <c r="BB20" s="7" t="s">
        <v>185</v>
      </c>
      <c r="BC20" s="7"/>
      <c r="BD20" s="7"/>
      <c r="BE20" s="7"/>
      <c r="BF20" s="7"/>
      <c r="BG20" s="7"/>
      <c r="BH20" s="7"/>
    </row>
    <row r="21" spans="1:60" s="5" customFormat="1" ht="15">
      <c r="A21" s="1"/>
      <c r="B21" s="19" t="s">
        <v>147</v>
      </c>
      <c r="C21" s="19" t="str">
        <f>_xlfn.XLOOKUP($B21,FD_Lists!$B$4:$B$25,FD_Lists!C$4:C$25)</f>
        <v>Bristol Water</v>
      </c>
      <c r="D21" s="19" t="str">
        <f>_xlfn.XLOOKUP($B21,FD_Lists!$B$4:$B$25,FD_Lists!D$4:D$25)</f>
        <v>England</v>
      </c>
      <c r="E21" s="19" t="str">
        <f>_xlfn.XLOOKUP($B21,FD_Lists!$B$4:$B$25,FD_Lists!E$4:E$25)</f>
        <v>Company</v>
      </c>
      <c r="F21" s="19" t="str">
        <f>_xlfn.XLOOKUP($B21,FD_Lists!$B$4:$B$25,FD_Lists!F$4:F$25)</f>
        <v>WoC</v>
      </c>
      <c r="G21" s="18" t="s">
        <v>136</v>
      </c>
      <c r="H21" s="135" t="s">
        <v>81</v>
      </c>
      <c r="I21" s="55" t="str">
        <f t="shared" si="0"/>
        <v>BRLOUT5_05_PR24</v>
      </c>
      <c r="J21" s="55" t="s">
        <v>137</v>
      </c>
      <c r="K21" s="55" t="s">
        <v>159</v>
      </c>
      <c r="L21" s="55" t="s">
        <v>139</v>
      </c>
      <c r="M21" s="130" t="s">
        <v>140</v>
      </c>
      <c r="N21" s="55" t="s">
        <v>83</v>
      </c>
      <c r="O21" s="55">
        <v>2</v>
      </c>
      <c r="P21" s="57" t="s">
        <v>186</v>
      </c>
      <c r="Q21" s="57" t="s">
        <v>186</v>
      </c>
      <c r="R21" s="57" t="s">
        <v>186</v>
      </c>
      <c r="S21" s="57" t="s">
        <v>186</v>
      </c>
      <c r="T21" s="57" t="s">
        <v>186</v>
      </c>
      <c r="U21" s="57" t="s">
        <v>186</v>
      </c>
      <c r="V21" s="57" t="s">
        <v>186</v>
      </c>
      <c r="W21" s="57" t="s">
        <v>186</v>
      </c>
      <c r="X21" s="57" t="s">
        <v>186</v>
      </c>
      <c r="Y21" s="57" t="s">
        <v>186</v>
      </c>
      <c r="Z21" s="57" t="s">
        <v>186</v>
      </c>
      <c r="AA21" s="57" t="s">
        <v>186</v>
      </c>
      <c r="AB21" s="57" t="s">
        <v>186</v>
      </c>
      <c r="AC21" s="57" t="s">
        <v>186</v>
      </c>
      <c r="AD21" s="57" t="s">
        <v>186</v>
      </c>
      <c r="AE21" s="57" t="s">
        <v>186</v>
      </c>
      <c r="AF21" s="57" t="s">
        <v>186</v>
      </c>
      <c r="AG21" s="57" t="s">
        <v>186</v>
      </c>
      <c r="AH21" s="57" t="s">
        <v>186</v>
      </c>
      <c r="AI21" s="57" t="s">
        <v>186</v>
      </c>
      <c r="AJ21" s="57" t="s">
        <v>186</v>
      </c>
      <c r="AK21" s="57" t="s">
        <v>186</v>
      </c>
      <c r="AL21" s="57" t="s">
        <v>186</v>
      </c>
      <c r="AM21" s="57" t="s">
        <v>186</v>
      </c>
      <c r="AO21" s="8"/>
      <c r="AP21" s="7"/>
      <c r="AQ21" s="7"/>
      <c r="AR21" s="7"/>
      <c r="AS21" s="7"/>
      <c r="AT21" s="7"/>
      <c r="AU21" s="7"/>
      <c r="AV21" s="7"/>
      <c r="AW21" s="7"/>
      <c r="AX21" s="7"/>
      <c r="AY21" s="7"/>
      <c r="AZ21" s="7"/>
      <c r="BA21" s="7"/>
      <c r="BB21" s="7"/>
      <c r="BC21" s="7"/>
      <c r="BD21" s="7"/>
      <c r="BE21" s="7"/>
      <c r="BF21" s="7"/>
      <c r="BG21" s="7"/>
      <c r="BH21" s="7"/>
    </row>
    <row r="22" spans="1:60" s="5" customFormat="1" ht="20.25" customHeight="1">
      <c r="A22" s="1"/>
      <c r="B22" s="129" t="s">
        <v>80</v>
      </c>
      <c r="C22" s="19" t="str">
        <f>_xlfn.XLOOKUP($B22,FD_Lists!$B$4:$B$25,FD_Lists!C$4:C$25)</f>
        <v>Anglian Water</v>
      </c>
      <c r="D22" s="19" t="str">
        <f>_xlfn.XLOOKUP($B22,FD_Lists!$B$4:$B$25,FD_Lists!D$4:D$25)</f>
        <v>England</v>
      </c>
      <c r="E22" s="19" t="str">
        <f>_xlfn.XLOOKUP($B22,FD_Lists!$B$4:$B$25,FD_Lists!E$4:E$25)</f>
        <v>Company</v>
      </c>
      <c r="F22" s="19" t="str">
        <f>_xlfn.XLOOKUP($B22,FD_Lists!$B$4:$B$25,FD_Lists!F$4:F$25)</f>
        <v>WaSC</v>
      </c>
      <c r="G22" s="56" t="s">
        <v>127</v>
      </c>
      <c r="H22" s="55" t="s">
        <v>85</v>
      </c>
      <c r="I22" s="55" t="str">
        <f t="shared" si="0"/>
        <v>ANHOUT5_05_B_PR24</v>
      </c>
      <c r="J22" s="55" t="s">
        <v>137</v>
      </c>
      <c r="K22" s="55" t="s">
        <v>159</v>
      </c>
      <c r="L22" s="55" t="s">
        <v>139</v>
      </c>
      <c r="M22" s="55" t="s">
        <v>148</v>
      </c>
      <c r="N22" s="55" t="s">
        <v>83</v>
      </c>
      <c r="O22" s="55">
        <v>0</v>
      </c>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O22" s="8"/>
      <c r="AP22" s="7"/>
      <c r="AQ22" s="7"/>
      <c r="AR22" s="7"/>
      <c r="AS22" s="7"/>
      <c r="AT22" s="7"/>
      <c r="AU22" s="7"/>
      <c r="AV22" s="7"/>
      <c r="AW22" s="7"/>
      <c r="AX22" s="7"/>
      <c r="AY22" s="7"/>
      <c r="AZ22" s="7"/>
      <c r="BA22" s="7"/>
      <c r="BB22" s="7"/>
      <c r="BC22" s="7"/>
      <c r="BD22" s="7"/>
      <c r="BE22" s="7"/>
      <c r="BF22" s="7"/>
      <c r="BG22" s="7"/>
      <c r="BH22" s="7"/>
    </row>
    <row r="23" spans="1:60" s="5" customFormat="1" ht="20.25" customHeight="1">
      <c r="A23" s="1"/>
      <c r="B23" s="19" t="s">
        <v>110</v>
      </c>
      <c r="C23" s="19" t="str">
        <f>_xlfn.XLOOKUP($B23,FD_Lists!$B$4:$B$25,FD_Lists!C$4:C$25)</f>
        <v>Dŵr Cymru</v>
      </c>
      <c r="D23" s="19" t="str">
        <f>_xlfn.XLOOKUP($B23,FD_Lists!$B$4:$B$25,FD_Lists!D$4:D$25)</f>
        <v>Wales</v>
      </c>
      <c r="E23" s="19" t="str">
        <f>_xlfn.XLOOKUP($B23,FD_Lists!$B$4:$B$25,FD_Lists!E$4:E$25)</f>
        <v>Company</v>
      </c>
      <c r="F23" s="19" t="str">
        <f>_xlfn.XLOOKUP($B23,FD_Lists!$B$4:$B$25,FD_Lists!F$4:F$25)</f>
        <v>WaSC</v>
      </c>
      <c r="G23" s="56" t="s">
        <v>127</v>
      </c>
      <c r="H23" s="55" t="s">
        <v>85</v>
      </c>
      <c r="I23" s="55" t="str">
        <f t="shared" si="0"/>
        <v>WSHOUT5_05_B_PR24</v>
      </c>
      <c r="J23" s="55" t="s">
        <v>137</v>
      </c>
      <c r="K23" s="55" t="s">
        <v>159</v>
      </c>
      <c r="L23" s="55" t="s">
        <v>139</v>
      </c>
      <c r="M23" s="55" t="s">
        <v>148</v>
      </c>
      <c r="N23" s="55" t="s">
        <v>83</v>
      </c>
      <c r="O23" s="55">
        <v>0</v>
      </c>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O23" s="8"/>
      <c r="AP23" s="7"/>
      <c r="AQ23" s="7"/>
      <c r="AR23" s="7"/>
      <c r="AS23" s="7"/>
      <c r="AT23" s="7"/>
      <c r="AU23" s="7"/>
      <c r="AV23" s="7"/>
      <c r="AW23" s="7"/>
      <c r="AX23" s="7"/>
      <c r="AY23" s="7"/>
      <c r="AZ23" s="7"/>
      <c r="BA23" s="7"/>
      <c r="BB23" s="7"/>
      <c r="BC23" s="7"/>
      <c r="BD23" s="7"/>
      <c r="BE23" s="7"/>
      <c r="BF23" s="7"/>
      <c r="BG23" s="7"/>
      <c r="BH23" s="7"/>
    </row>
    <row r="24" spans="1:60" s="5" customFormat="1" ht="20.25" customHeight="1">
      <c r="A24" s="1"/>
      <c r="B24" s="19" t="s">
        <v>111</v>
      </c>
      <c r="C24" s="19" t="str">
        <f>_xlfn.XLOOKUP($B24,FD_Lists!$B$4:$B$25,FD_Lists!C$4:C$25)</f>
        <v>Hafren Dyfrdwy</v>
      </c>
      <c r="D24" s="19" t="str">
        <f>_xlfn.XLOOKUP($B24,FD_Lists!$B$4:$B$25,FD_Lists!D$4:D$25)</f>
        <v>Wales</v>
      </c>
      <c r="E24" s="19" t="str">
        <f>_xlfn.XLOOKUP($B24,FD_Lists!$B$4:$B$25,FD_Lists!E$4:E$25)</f>
        <v>Company</v>
      </c>
      <c r="F24" s="19" t="str">
        <f>_xlfn.XLOOKUP($B24,FD_Lists!$B$4:$B$25,FD_Lists!F$4:F$25)</f>
        <v>WaSC</v>
      </c>
      <c r="G24" s="56" t="s">
        <v>127</v>
      </c>
      <c r="H24" s="55" t="s">
        <v>85</v>
      </c>
      <c r="I24" s="55" t="str">
        <f t="shared" si="0"/>
        <v>HDDOUT5_05_B_PR24</v>
      </c>
      <c r="J24" s="55" t="s">
        <v>137</v>
      </c>
      <c r="K24" s="55" t="s">
        <v>159</v>
      </c>
      <c r="L24" s="55" t="s">
        <v>139</v>
      </c>
      <c r="M24" s="55" t="s">
        <v>148</v>
      </c>
      <c r="N24" s="55" t="s">
        <v>83</v>
      </c>
      <c r="O24" s="55">
        <v>0</v>
      </c>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O24" s="8"/>
      <c r="AP24" s="7"/>
      <c r="AQ24" s="7"/>
      <c r="AR24" s="7"/>
      <c r="AS24" s="7"/>
      <c r="AT24" s="7"/>
      <c r="AU24" s="7"/>
      <c r="AV24" s="7"/>
      <c r="AW24" s="7"/>
      <c r="AX24" s="7"/>
      <c r="AY24" s="7"/>
      <c r="AZ24" s="7"/>
      <c r="BA24" s="7"/>
      <c r="BB24" s="7"/>
      <c r="BC24" s="7"/>
      <c r="BD24" s="7"/>
      <c r="BE24" s="7"/>
      <c r="BF24" s="7"/>
      <c r="BG24" s="7"/>
      <c r="BH24" s="7"/>
    </row>
    <row r="25" spans="1:60" s="5" customFormat="1" ht="20.25" customHeight="1">
      <c r="A25" s="1"/>
      <c r="B25" s="19" t="s">
        <v>112</v>
      </c>
      <c r="C25" s="19" t="str">
        <f>_xlfn.XLOOKUP($B25,FD_Lists!$B$4:$B$25,FD_Lists!C$4:C$25)</f>
        <v>Northumbrian Water</v>
      </c>
      <c r="D25" s="19" t="str">
        <f>_xlfn.XLOOKUP($B25,FD_Lists!$B$4:$B$25,FD_Lists!D$4:D$25)</f>
        <v>England</v>
      </c>
      <c r="E25" s="19" t="str">
        <f>_xlfn.XLOOKUP($B25,FD_Lists!$B$4:$B$25,FD_Lists!E$4:E$25)</f>
        <v>Company</v>
      </c>
      <c r="F25" s="19" t="str">
        <f>_xlfn.XLOOKUP($B25,FD_Lists!$B$4:$B$25,FD_Lists!F$4:F$25)</f>
        <v>WaSC</v>
      </c>
      <c r="G25" s="56" t="s">
        <v>127</v>
      </c>
      <c r="H25" s="55" t="s">
        <v>85</v>
      </c>
      <c r="I25" s="55" t="str">
        <f t="shared" si="0"/>
        <v>NESOUT5_05_B_PR24</v>
      </c>
      <c r="J25" s="55" t="s">
        <v>137</v>
      </c>
      <c r="K25" s="55" t="s">
        <v>159</v>
      </c>
      <c r="L25" s="55" t="s">
        <v>139</v>
      </c>
      <c r="M25" s="55" t="s">
        <v>148</v>
      </c>
      <c r="N25" s="55" t="s">
        <v>83</v>
      </c>
      <c r="O25" s="55">
        <v>0</v>
      </c>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O25" s="8"/>
      <c r="AP25" s="7"/>
      <c r="AQ25" s="7"/>
      <c r="AR25" s="7"/>
      <c r="AS25" s="7"/>
      <c r="AT25" s="7"/>
      <c r="AU25" s="7"/>
      <c r="AV25" s="7"/>
      <c r="AW25" s="7"/>
      <c r="AX25" s="7"/>
      <c r="AY25" s="7"/>
      <c r="AZ25" s="7"/>
      <c r="BA25" s="7"/>
      <c r="BB25" s="7"/>
      <c r="BC25" s="7"/>
      <c r="BD25" s="7"/>
      <c r="BE25" s="7"/>
      <c r="BF25" s="7"/>
      <c r="BG25" s="7"/>
      <c r="BH25" s="7"/>
    </row>
    <row r="26" spans="1:60" s="5" customFormat="1" ht="20.25" customHeight="1">
      <c r="A26" s="1"/>
      <c r="B26" s="19" t="s">
        <v>113</v>
      </c>
      <c r="C26" s="19" t="str">
        <f>_xlfn.XLOOKUP($B26,FD_Lists!$B$4:$B$25,FD_Lists!C$4:C$25)</f>
        <v>Severn Trent Water</v>
      </c>
      <c r="D26" s="19" t="str">
        <f>_xlfn.XLOOKUP($B26,FD_Lists!$B$4:$B$25,FD_Lists!D$4:D$25)</f>
        <v>England</v>
      </c>
      <c r="E26" s="19" t="str">
        <f>_xlfn.XLOOKUP($B26,FD_Lists!$B$4:$B$25,FD_Lists!E$4:E$25)</f>
        <v>Company</v>
      </c>
      <c r="F26" s="19" t="str">
        <f>_xlfn.XLOOKUP($B26,FD_Lists!$B$4:$B$25,FD_Lists!F$4:F$25)</f>
        <v>WaSC</v>
      </c>
      <c r="G26" s="56" t="s">
        <v>127</v>
      </c>
      <c r="H26" s="55" t="s">
        <v>85</v>
      </c>
      <c r="I26" s="55" t="str">
        <f t="shared" si="0"/>
        <v>SVEOUT5_05_B_PR24</v>
      </c>
      <c r="J26" s="55" t="s">
        <v>137</v>
      </c>
      <c r="K26" s="55" t="s">
        <v>159</v>
      </c>
      <c r="L26" s="55" t="s">
        <v>139</v>
      </c>
      <c r="M26" s="55" t="s">
        <v>148</v>
      </c>
      <c r="N26" s="55" t="s">
        <v>83</v>
      </c>
      <c r="O26" s="55">
        <v>0</v>
      </c>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O26" s="8"/>
      <c r="AP26" s="7"/>
      <c r="AQ26" s="7"/>
      <c r="AR26" s="7"/>
      <c r="AS26" s="7"/>
      <c r="AT26" s="7"/>
      <c r="AU26" s="7"/>
      <c r="AV26" s="7"/>
      <c r="AW26" s="7"/>
      <c r="AX26" s="7"/>
      <c r="AY26" s="7"/>
      <c r="AZ26" s="7"/>
      <c r="BA26" s="7"/>
      <c r="BB26" s="7"/>
      <c r="BC26" s="7"/>
      <c r="BD26" s="7"/>
      <c r="BE26" s="7"/>
      <c r="BF26" s="7"/>
      <c r="BG26" s="7"/>
      <c r="BH26" s="7"/>
    </row>
    <row r="27" spans="1:60" s="5" customFormat="1" ht="20.25" customHeight="1">
      <c r="A27" s="1"/>
      <c r="B27" s="19" t="s">
        <v>116</v>
      </c>
      <c r="C27" s="19" t="str">
        <f>_xlfn.XLOOKUP($B27,FD_Lists!$B$4:$B$25,FD_Lists!C$4:C$25)</f>
        <v>Southern Water</v>
      </c>
      <c r="D27" s="19" t="str">
        <f>_xlfn.XLOOKUP($B27,FD_Lists!$B$4:$B$25,FD_Lists!D$4:D$25)</f>
        <v>England</v>
      </c>
      <c r="E27" s="19" t="str">
        <f>_xlfn.XLOOKUP($B27,FD_Lists!$B$4:$B$25,FD_Lists!E$4:E$25)</f>
        <v>Company</v>
      </c>
      <c r="F27" s="19" t="str">
        <f>_xlfn.XLOOKUP($B27,FD_Lists!$B$4:$B$25,FD_Lists!F$4:F$25)</f>
        <v>WaSC</v>
      </c>
      <c r="G27" s="56" t="s">
        <v>127</v>
      </c>
      <c r="H27" s="55" t="s">
        <v>85</v>
      </c>
      <c r="I27" s="55" t="str">
        <f t="shared" si="0"/>
        <v>SRNOUT5_05_B_PR24</v>
      </c>
      <c r="J27" s="55" t="s">
        <v>137</v>
      </c>
      <c r="K27" s="55" t="s">
        <v>159</v>
      </c>
      <c r="L27" s="55" t="s">
        <v>139</v>
      </c>
      <c r="M27" s="55" t="s">
        <v>148</v>
      </c>
      <c r="N27" s="55" t="s">
        <v>83</v>
      </c>
      <c r="O27" s="55">
        <v>0</v>
      </c>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O27" s="8"/>
      <c r="AP27" s="7"/>
      <c r="AQ27" s="7"/>
      <c r="AR27" s="7"/>
      <c r="AS27" s="7"/>
      <c r="AT27" s="7"/>
      <c r="AU27" s="7"/>
      <c r="AV27" s="7"/>
      <c r="AW27" s="7"/>
      <c r="AX27" s="7"/>
      <c r="AY27" s="7"/>
      <c r="AZ27" s="7"/>
      <c r="BA27" s="7"/>
      <c r="BB27" s="7"/>
      <c r="BC27" s="7"/>
      <c r="BD27" s="7"/>
      <c r="BE27" s="7"/>
      <c r="BF27" s="7"/>
      <c r="BG27" s="7"/>
      <c r="BH27" s="7"/>
    </row>
    <row r="28" spans="1:60" s="5" customFormat="1" ht="20.25" customHeight="1">
      <c r="A28" s="1"/>
      <c r="B28" s="19" t="s">
        <v>117</v>
      </c>
      <c r="C28" s="19" t="str">
        <f>_xlfn.XLOOKUP($B28,FD_Lists!$B$4:$B$25,FD_Lists!C$4:C$25)</f>
        <v>Thames Water</v>
      </c>
      <c r="D28" s="19" t="str">
        <f>_xlfn.XLOOKUP($B28,FD_Lists!$B$4:$B$25,FD_Lists!D$4:D$25)</f>
        <v>England</v>
      </c>
      <c r="E28" s="19" t="str">
        <f>_xlfn.XLOOKUP($B28,FD_Lists!$B$4:$B$25,FD_Lists!E$4:E$25)</f>
        <v>Company</v>
      </c>
      <c r="F28" s="19" t="str">
        <f>_xlfn.XLOOKUP($B28,FD_Lists!$B$4:$B$25,FD_Lists!F$4:F$25)</f>
        <v>WaSC</v>
      </c>
      <c r="G28" s="56" t="s">
        <v>127</v>
      </c>
      <c r="H28" s="55" t="s">
        <v>85</v>
      </c>
      <c r="I28" s="55" t="str">
        <f t="shared" si="0"/>
        <v>TMSOUT5_05_B_PR24</v>
      </c>
      <c r="J28" s="55" t="s">
        <v>137</v>
      </c>
      <c r="K28" s="55" t="s">
        <v>159</v>
      </c>
      <c r="L28" s="55" t="s">
        <v>139</v>
      </c>
      <c r="M28" s="55" t="s">
        <v>148</v>
      </c>
      <c r="N28" s="55" t="s">
        <v>83</v>
      </c>
      <c r="O28" s="55">
        <v>0</v>
      </c>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O28" s="8"/>
      <c r="AP28" s="7"/>
      <c r="AQ28" s="7"/>
      <c r="AR28" s="7"/>
      <c r="AS28" s="7"/>
      <c r="AT28" s="7"/>
      <c r="AU28" s="7"/>
      <c r="AV28" s="7"/>
      <c r="AW28" s="7"/>
      <c r="AX28" s="7"/>
      <c r="AY28" s="7"/>
      <c r="AZ28" s="7"/>
      <c r="BA28" s="7"/>
      <c r="BB28" s="7"/>
      <c r="BC28" s="7"/>
      <c r="BD28" s="7"/>
      <c r="BE28" s="7"/>
      <c r="BF28" s="7"/>
      <c r="BG28" s="7"/>
      <c r="BH28" s="7"/>
    </row>
    <row r="29" spans="1:60" s="5" customFormat="1" ht="15">
      <c r="A29" s="12" t="s">
        <v>141</v>
      </c>
      <c r="B29" s="19" t="s">
        <v>118</v>
      </c>
      <c r="C29" s="19" t="str">
        <f>_xlfn.XLOOKUP($B29,FD_Lists!$B$4:$B$25,FD_Lists!C$4:C$25)</f>
        <v xml:space="preserve">United Utilities </v>
      </c>
      <c r="D29" s="19" t="str">
        <f>_xlfn.XLOOKUP($B29,FD_Lists!$B$4:$B$25,FD_Lists!D$4:D$25)</f>
        <v>England</v>
      </c>
      <c r="E29" s="19" t="str">
        <f>_xlfn.XLOOKUP($B29,FD_Lists!$B$4:$B$25,FD_Lists!E$4:E$25)</f>
        <v>Company</v>
      </c>
      <c r="F29" s="19" t="str">
        <f>_xlfn.XLOOKUP($B29,FD_Lists!$B$4:$B$25,FD_Lists!F$4:F$25)</f>
        <v>WaSC</v>
      </c>
      <c r="G29" s="56" t="s">
        <v>127</v>
      </c>
      <c r="H29" s="55" t="s">
        <v>85</v>
      </c>
      <c r="I29" s="55" t="str">
        <f t="shared" si="0"/>
        <v>NWTOUT5_05_B_PR24</v>
      </c>
      <c r="J29" s="55" t="s">
        <v>137</v>
      </c>
      <c r="K29" s="55" t="s">
        <v>159</v>
      </c>
      <c r="L29" s="55" t="s">
        <v>139</v>
      </c>
      <c r="M29" s="55" t="s">
        <v>148</v>
      </c>
      <c r="N29" s="55" t="s">
        <v>83</v>
      </c>
      <c r="O29" s="55">
        <v>0</v>
      </c>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O29" s="8"/>
      <c r="AP29" s="7"/>
      <c r="AQ29" s="7"/>
      <c r="AR29" s="7"/>
      <c r="AS29" s="7"/>
      <c r="AT29" s="7"/>
      <c r="AU29" s="7"/>
      <c r="AV29" s="7"/>
      <c r="AW29" s="7"/>
      <c r="AX29" s="7"/>
      <c r="AY29" s="7"/>
      <c r="AZ29" s="7"/>
      <c r="BA29" s="7"/>
      <c r="BB29" s="7"/>
      <c r="BC29" s="7"/>
      <c r="BD29" s="7"/>
      <c r="BE29" s="7"/>
      <c r="BF29" s="7"/>
      <c r="BG29" s="7"/>
      <c r="BH29" s="7"/>
    </row>
    <row r="30" spans="1:60" s="5" customFormat="1" ht="20.25" customHeight="1">
      <c r="A30" s="1"/>
      <c r="B30" s="19" t="s">
        <v>119</v>
      </c>
      <c r="C30" s="19" t="str">
        <f>_xlfn.XLOOKUP($B30,FD_Lists!$B$4:$B$25,FD_Lists!C$4:C$25)</f>
        <v>Wessex Water</v>
      </c>
      <c r="D30" s="19" t="str">
        <f>_xlfn.XLOOKUP($B30,FD_Lists!$B$4:$B$25,FD_Lists!D$4:D$25)</f>
        <v>England</v>
      </c>
      <c r="E30" s="19" t="str">
        <f>_xlfn.XLOOKUP($B30,FD_Lists!$B$4:$B$25,FD_Lists!E$4:E$25)</f>
        <v>Company</v>
      </c>
      <c r="F30" s="19" t="str">
        <f>_xlfn.XLOOKUP($B30,FD_Lists!$B$4:$B$25,FD_Lists!F$4:F$25)</f>
        <v>WaSC</v>
      </c>
      <c r="G30" s="56" t="s">
        <v>127</v>
      </c>
      <c r="H30" s="55" t="s">
        <v>85</v>
      </c>
      <c r="I30" s="55" t="str">
        <f t="shared" si="0"/>
        <v>WSXOUT5_05_B_PR24</v>
      </c>
      <c r="J30" s="55" t="s">
        <v>137</v>
      </c>
      <c r="K30" s="55" t="s">
        <v>159</v>
      </c>
      <c r="L30" s="55" t="s">
        <v>139</v>
      </c>
      <c r="M30" s="55" t="s">
        <v>148</v>
      </c>
      <c r="N30" s="55" t="s">
        <v>83</v>
      </c>
      <c r="O30" s="55">
        <v>0</v>
      </c>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O30" s="8"/>
      <c r="AP30" s="7"/>
      <c r="AQ30" s="7"/>
      <c r="AR30" s="7"/>
      <c r="AS30" s="7"/>
      <c r="AT30" s="7"/>
      <c r="AU30" s="7"/>
      <c r="AV30" s="7"/>
      <c r="AW30" s="7"/>
      <c r="AX30" s="7"/>
      <c r="AY30" s="7"/>
      <c r="AZ30" s="7"/>
      <c r="BA30" s="7"/>
      <c r="BB30" s="7"/>
      <c r="BC30" s="7"/>
      <c r="BD30" s="7"/>
      <c r="BE30" s="7"/>
      <c r="BF30" s="7"/>
      <c r="BG30" s="7"/>
      <c r="BH30" s="7"/>
    </row>
    <row r="31" spans="1:60" s="5" customFormat="1" ht="20.25" customHeight="1">
      <c r="A31" s="1"/>
      <c r="B31" s="19" t="s">
        <v>120</v>
      </c>
      <c r="C31" s="19" t="str">
        <f>_xlfn.XLOOKUP($B31,FD_Lists!$B$4:$B$25,FD_Lists!C$4:C$25)</f>
        <v>Yorkshire Water</v>
      </c>
      <c r="D31" s="19" t="str">
        <f>_xlfn.XLOOKUP($B31,FD_Lists!$B$4:$B$25,FD_Lists!D$4:D$25)</f>
        <v>England</v>
      </c>
      <c r="E31" s="19" t="str">
        <f>_xlfn.XLOOKUP($B31,FD_Lists!$B$4:$B$25,FD_Lists!E$4:E$25)</f>
        <v>Company</v>
      </c>
      <c r="F31" s="19" t="str">
        <f>_xlfn.XLOOKUP($B31,FD_Lists!$B$4:$B$25,FD_Lists!F$4:F$25)</f>
        <v>WaSC</v>
      </c>
      <c r="G31" s="56" t="s">
        <v>127</v>
      </c>
      <c r="H31" s="55" t="s">
        <v>85</v>
      </c>
      <c r="I31" s="55" t="str">
        <f t="shared" si="0"/>
        <v>YKYOUT5_05_B_PR24</v>
      </c>
      <c r="J31" s="55" t="s">
        <v>137</v>
      </c>
      <c r="K31" s="55" t="s">
        <v>159</v>
      </c>
      <c r="L31" s="55" t="s">
        <v>139</v>
      </c>
      <c r="M31" s="55" t="s">
        <v>148</v>
      </c>
      <c r="N31" s="55" t="s">
        <v>83</v>
      </c>
      <c r="O31" s="55">
        <v>0</v>
      </c>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O31" s="8"/>
      <c r="AP31" s="7"/>
      <c r="AQ31" s="7"/>
      <c r="AR31" s="7"/>
      <c r="AS31" s="7"/>
      <c r="AT31" s="7"/>
      <c r="AU31" s="7"/>
      <c r="AV31" s="7"/>
      <c r="AW31" s="7"/>
      <c r="AX31" s="7"/>
      <c r="AY31" s="7"/>
      <c r="AZ31" s="7"/>
      <c r="BA31" s="7"/>
      <c r="BB31" s="7"/>
      <c r="BC31" s="7"/>
      <c r="BD31" s="7"/>
      <c r="BE31" s="7"/>
      <c r="BF31" s="7"/>
      <c r="BG31" s="7"/>
      <c r="BH31" s="7"/>
    </row>
    <row r="32" spans="1:60" s="5" customFormat="1" ht="20.25" customHeight="1">
      <c r="A32" s="1"/>
      <c r="B32" s="19" t="s">
        <v>142</v>
      </c>
      <c r="C32" s="19" t="str">
        <f>_xlfn.XLOOKUP($B32,FD_Lists!$B$4:$B$25,FD_Lists!C$4:C$25)</f>
        <v>Affinity Water</v>
      </c>
      <c r="D32" s="19" t="str">
        <f>_xlfn.XLOOKUP($B32,FD_Lists!$B$4:$B$25,FD_Lists!D$4:D$25)</f>
        <v>England</v>
      </c>
      <c r="E32" s="19" t="str">
        <f>_xlfn.XLOOKUP($B32,FD_Lists!$B$4:$B$25,FD_Lists!E$4:E$25)</f>
        <v>Company</v>
      </c>
      <c r="F32" s="19" t="str">
        <f>_xlfn.XLOOKUP($B32,FD_Lists!$B$4:$B$25,FD_Lists!F$4:F$25)</f>
        <v>WoC</v>
      </c>
      <c r="G32" s="56" t="s">
        <v>127</v>
      </c>
      <c r="H32" s="55" t="s">
        <v>85</v>
      </c>
      <c r="I32" s="55" t="str">
        <f t="shared" si="0"/>
        <v>AFWOUT5_05_B_PR24</v>
      </c>
      <c r="J32" s="55" t="s">
        <v>137</v>
      </c>
      <c r="K32" s="55" t="s">
        <v>159</v>
      </c>
      <c r="L32" s="55" t="s">
        <v>139</v>
      </c>
      <c r="M32" s="55" t="s">
        <v>148</v>
      </c>
      <c r="N32" s="55" t="s">
        <v>83</v>
      </c>
      <c r="O32" s="55">
        <v>0</v>
      </c>
      <c r="P32" s="57" t="s">
        <v>186</v>
      </c>
      <c r="Q32" s="57" t="s">
        <v>186</v>
      </c>
      <c r="R32" s="57" t="s">
        <v>186</v>
      </c>
      <c r="S32" s="57" t="s">
        <v>186</v>
      </c>
      <c r="T32" s="57" t="s">
        <v>186</v>
      </c>
      <c r="U32" s="57" t="s">
        <v>186</v>
      </c>
      <c r="V32" s="57" t="s">
        <v>186</v>
      </c>
      <c r="W32" s="57" t="s">
        <v>186</v>
      </c>
      <c r="X32" s="57" t="s">
        <v>186</v>
      </c>
      <c r="Y32" s="57" t="s">
        <v>186</v>
      </c>
      <c r="Z32" s="57" t="s">
        <v>186</v>
      </c>
      <c r="AA32" s="57" t="s">
        <v>186</v>
      </c>
      <c r="AB32" s="57" t="s">
        <v>186</v>
      </c>
      <c r="AC32" s="57" t="s">
        <v>186</v>
      </c>
      <c r="AD32" s="57" t="s">
        <v>186</v>
      </c>
      <c r="AE32" s="57" t="s">
        <v>186</v>
      </c>
      <c r="AF32" s="57" t="s">
        <v>186</v>
      </c>
      <c r="AG32" s="57" t="s">
        <v>186</v>
      </c>
      <c r="AH32" s="57" t="s">
        <v>186</v>
      </c>
      <c r="AI32" s="57" t="s">
        <v>186</v>
      </c>
      <c r="AJ32" s="57" t="s">
        <v>186</v>
      </c>
      <c r="AK32" s="57" t="s">
        <v>186</v>
      </c>
      <c r="AL32" s="57" t="s">
        <v>186</v>
      </c>
      <c r="AM32" s="57" t="s">
        <v>186</v>
      </c>
      <c r="AO32" s="8"/>
      <c r="AP32" s="7"/>
      <c r="AQ32" s="7"/>
      <c r="AR32" s="7"/>
      <c r="AS32" s="7"/>
      <c r="AT32" s="7"/>
      <c r="AU32" s="7"/>
      <c r="AV32" s="7"/>
      <c r="AW32" s="7"/>
      <c r="AX32" s="7"/>
      <c r="AY32" s="7"/>
      <c r="AZ32" s="7"/>
      <c r="BA32" s="7"/>
      <c r="BB32" s="7"/>
      <c r="BC32" s="7"/>
      <c r="BD32" s="7"/>
      <c r="BE32" s="7"/>
      <c r="BF32" s="7"/>
      <c r="BG32" s="7"/>
      <c r="BH32" s="7"/>
    </row>
    <row r="33" spans="1:60" s="5" customFormat="1" ht="20.25" customHeight="1">
      <c r="A33" s="1"/>
      <c r="B33" s="19" t="s">
        <v>143</v>
      </c>
      <c r="C33" s="19" t="str">
        <f>_xlfn.XLOOKUP($B33,FD_Lists!$B$4:$B$25,FD_Lists!C$4:C$25)</f>
        <v>Portsmouth Water</v>
      </c>
      <c r="D33" s="19" t="str">
        <f>_xlfn.XLOOKUP($B33,FD_Lists!$B$4:$B$25,FD_Lists!D$4:D$25)</f>
        <v>England</v>
      </c>
      <c r="E33" s="19" t="str">
        <f>_xlfn.XLOOKUP($B33,FD_Lists!$B$4:$B$25,FD_Lists!E$4:E$25)</f>
        <v>Company</v>
      </c>
      <c r="F33" s="19" t="str">
        <f>_xlfn.XLOOKUP($B33,FD_Lists!$B$4:$B$25,FD_Lists!F$4:F$25)</f>
        <v>WoC</v>
      </c>
      <c r="G33" s="56" t="s">
        <v>127</v>
      </c>
      <c r="H33" s="55" t="s">
        <v>85</v>
      </c>
      <c r="I33" s="55" t="str">
        <f t="shared" si="0"/>
        <v>PRTOUT5_05_B_PR24</v>
      </c>
      <c r="J33" s="55" t="s">
        <v>137</v>
      </c>
      <c r="K33" s="55" t="s">
        <v>159</v>
      </c>
      <c r="L33" s="55" t="s">
        <v>139</v>
      </c>
      <c r="M33" s="55" t="s">
        <v>148</v>
      </c>
      <c r="N33" s="55" t="s">
        <v>83</v>
      </c>
      <c r="O33" s="55">
        <v>0</v>
      </c>
      <c r="P33" s="57" t="s">
        <v>186</v>
      </c>
      <c r="Q33" s="57" t="s">
        <v>186</v>
      </c>
      <c r="R33" s="57" t="s">
        <v>186</v>
      </c>
      <c r="S33" s="57" t="s">
        <v>186</v>
      </c>
      <c r="T33" s="57" t="s">
        <v>186</v>
      </c>
      <c r="U33" s="57" t="s">
        <v>186</v>
      </c>
      <c r="V33" s="57" t="s">
        <v>186</v>
      </c>
      <c r="W33" s="57" t="s">
        <v>186</v>
      </c>
      <c r="X33" s="57" t="s">
        <v>186</v>
      </c>
      <c r="Y33" s="57" t="s">
        <v>186</v>
      </c>
      <c r="Z33" s="57" t="s">
        <v>186</v>
      </c>
      <c r="AA33" s="57" t="s">
        <v>186</v>
      </c>
      <c r="AB33" s="57" t="s">
        <v>186</v>
      </c>
      <c r="AC33" s="57" t="s">
        <v>186</v>
      </c>
      <c r="AD33" s="57" t="s">
        <v>186</v>
      </c>
      <c r="AE33" s="57" t="s">
        <v>186</v>
      </c>
      <c r="AF33" s="57" t="s">
        <v>186</v>
      </c>
      <c r="AG33" s="57" t="s">
        <v>186</v>
      </c>
      <c r="AH33" s="57" t="s">
        <v>186</v>
      </c>
      <c r="AI33" s="57" t="s">
        <v>186</v>
      </c>
      <c r="AJ33" s="57" t="s">
        <v>186</v>
      </c>
      <c r="AK33" s="57" t="s">
        <v>186</v>
      </c>
      <c r="AL33" s="57" t="s">
        <v>186</v>
      </c>
      <c r="AM33" s="57" t="s">
        <v>186</v>
      </c>
      <c r="AO33" s="8"/>
      <c r="AP33" s="7"/>
      <c r="AQ33" s="7"/>
      <c r="AR33" s="7"/>
      <c r="AS33" s="7"/>
      <c r="AT33" s="7"/>
      <c r="AU33" s="7"/>
      <c r="AV33" s="7"/>
      <c r="AW33" s="7"/>
      <c r="AX33" s="7"/>
      <c r="AY33" s="7"/>
      <c r="AZ33" s="7"/>
      <c r="BA33" s="7"/>
      <c r="BB33" s="7"/>
      <c r="BC33" s="7"/>
      <c r="BD33" s="7"/>
      <c r="BE33" s="7"/>
      <c r="BF33" s="7"/>
      <c r="BG33" s="7"/>
      <c r="BH33" s="7"/>
    </row>
    <row r="34" spans="1:60" s="5" customFormat="1" ht="20.25" customHeight="1">
      <c r="A34" s="1"/>
      <c r="B34" s="19" t="s">
        <v>144</v>
      </c>
      <c r="C34" s="19" t="str">
        <f>_xlfn.XLOOKUP($B34,FD_Lists!$B$4:$B$25,FD_Lists!C$4:C$25)</f>
        <v>South East Water</v>
      </c>
      <c r="D34" s="19" t="str">
        <f>_xlfn.XLOOKUP($B34,FD_Lists!$B$4:$B$25,FD_Lists!D$4:D$25)</f>
        <v>England</v>
      </c>
      <c r="E34" s="19" t="str">
        <f>_xlfn.XLOOKUP($B34,FD_Lists!$B$4:$B$25,FD_Lists!E$4:E$25)</f>
        <v>Company</v>
      </c>
      <c r="F34" s="19" t="str">
        <f>_xlfn.XLOOKUP($B34,FD_Lists!$B$4:$B$25,FD_Lists!F$4:F$25)</f>
        <v>WoC</v>
      </c>
      <c r="G34" s="56" t="s">
        <v>127</v>
      </c>
      <c r="H34" s="55" t="s">
        <v>85</v>
      </c>
      <c r="I34" s="55" t="str">
        <f t="shared" si="0"/>
        <v>SEWOUT5_05_B_PR24</v>
      </c>
      <c r="J34" s="55" t="s">
        <v>137</v>
      </c>
      <c r="K34" s="55" t="s">
        <v>159</v>
      </c>
      <c r="L34" s="55" t="s">
        <v>139</v>
      </c>
      <c r="M34" s="55" t="s">
        <v>148</v>
      </c>
      <c r="N34" s="55" t="s">
        <v>83</v>
      </c>
      <c r="O34" s="55">
        <v>0</v>
      </c>
      <c r="P34" s="57" t="s">
        <v>186</v>
      </c>
      <c r="Q34" s="57" t="s">
        <v>186</v>
      </c>
      <c r="R34" s="57" t="s">
        <v>186</v>
      </c>
      <c r="S34" s="57" t="s">
        <v>186</v>
      </c>
      <c r="T34" s="57" t="s">
        <v>186</v>
      </c>
      <c r="U34" s="57" t="s">
        <v>186</v>
      </c>
      <c r="V34" s="57" t="s">
        <v>186</v>
      </c>
      <c r="W34" s="57" t="s">
        <v>186</v>
      </c>
      <c r="X34" s="57" t="s">
        <v>186</v>
      </c>
      <c r="Y34" s="57" t="s">
        <v>186</v>
      </c>
      <c r="Z34" s="57" t="s">
        <v>186</v>
      </c>
      <c r="AA34" s="57" t="s">
        <v>186</v>
      </c>
      <c r="AB34" s="57" t="s">
        <v>186</v>
      </c>
      <c r="AC34" s="57" t="s">
        <v>186</v>
      </c>
      <c r="AD34" s="57" t="s">
        <v>186</v>
      </c>
      <c r="AE34" s="57" t="s">
        <v>186</v>
      </c>
      <c r="AF34" s="57" t="s">
        <v>186</v>
      </c>
      <c r="AG34" s="57" t="s">
        <v>186</v>
      </c>
      <c r="AH34" s="57" t="s">
        <v>186</v>
      </c>
      <c r="AI34" s="57" t="s">
        <v>186</v>
      </c>
      <c r="AJ34" s="57" t="s">
        <v>186</v>
      </c>
      <c r="AK34" s="57" t="s">
        <v>186</v>
      </c>
      <c r="AL34" s="57" t="s">
        <v>186</v>
      </c>
      <c r="AM34" s="57" t="s">
        <v>186</v>
      </c>
      <c r="AO34" s="8"/>
      <c r="AP34" s="7"/>
      <c r="AQ34" s="7"/>
      <c r="AR34" s="7"/>
      <c r="AS34" s="7"/>
      <c r="AT34" s="7"/>
      <c r="AU34" s="7"/>
      <c r="AV34" s="7"/>
      <c r="AW34" s="7"/>
      <c r="AX34" s="7"/>
      <c r="AY34" s="7"/>
      <c r="AZ34" s="7"/>
      <c r="BA34" s="7"/>
      <c r="BB34" s="7"/>
      <c r="BC34" s="7"/>
      <c r="BD34" s="7"/>
      <c r="BE34" s="7"/>
      <c r="BF34" s="7"/>
      <c r="BG34" s="7"/>
      <c r="BH34" s="7"/>
    </row>
    <row r="35" spans="1:60" s="5" customFormat="1" ht="20.25" customHeight="1">
      <c r="A35" s="1"/>
      <c r="B35" s="19" t="s">
        <v>145</v>
      </c>
      <c r="C35" s="19" t="str">
        <f>_xlfn.XLOOKUP($B35,FD_Lists!$B$4:$B$25,FD_Lists!C$4:C$25)</f>
        <v>South Staffordshire Water</v>
      </c>
      <c r="D35" s="19" t="str">
        <f>_xlfn.XLOOKUP($B35,FD_Lists!$B$4:$B$25,FD_Lists!D$4:D$25)</f>
        <v>England</v>
      </c>
      <c r="E35" s="19" t="str">
        <f>_xlfn.XLOOKUP($B35,FD_Lists!$B$4:$B$25,FD_Lists!E$4:E$25)</f>
        <v>Company</v>
      </c>
      <c r="F35" s="19" t="str">
        <f>_xlfn.XLOOKUP($B35,FD_Lists!$B$4:$B$25,FD_Lists!F$4:F$25)</f>
        <v>WoC</v>
      </c>
      <c r="G35" s="56" t="s">
        <v>127</v>
      </c>
      <c r="H35" s="55" t="s">
        <v>85</v>
      </c>
      <c r="I35" s="55" t="str">
        <f t="shared" si="0"/>
        <v>SSCOUT5_05_B_PR24</v>
      </c>
      <c r="J35" s="55" t="s">
        <v>137</v>
      </c>
      <c r="K35" s="55" t="s">
        <v>159</v>
      </c>
      <c r="L35" s="55" t="s">
        <v>139</v>
      </c>
      <c r="M35" s="55" t="s">
        <v>148</v>
      </c>
      <c r="N35" s="55" t="s">
        <v>83</v>
      </c>
      <c r="O35" s="55">
        <v>0</v>
      </c>
      <c r="P35" s="57" t="s">
        <v>186</v>
      </c>
      <c r="Q35" s="57" t="s">
        <v>186</v>
      </c>
      <c r="R35" s="57" t="s">
        <v>186</v>
      </c>
      <c r="S35" s="57" t="s">
        <v>186</v>
      </c>
      <c r="T35" s="57" t="s">
        <v>186</v>
      </c>
      <c r="U35" s="57" t="s">
        <v>186</v>
      </c>
      <c r="V35" s="57" t="s">
        <v>186</v>
      </c>
      <c r="W35" s="57" t="s">
        <v>186</v>
      </c>
      <c r="X35" s="57" t="s">
        <v>186</v>
      </c>
      <c r="Y35" s="57" t="s">
        <v>186</v>
      </c>
      <c r="Z35" s="57" t="s">
        <v>186</v>
      </c>
      <c r="AA35" s="57" t="s">
        <v>186</v>
      </c>
      <c r="AB35" s="57" t="s">
        <v>186</v>
      </c>
      <c r="AC35" s="57" t="s">
        <v>186</v>
      </c>
      <c r="AD35" s="57" t="s">
        <v>186</v>
      </c>
      <c r="AE35" s="57" t="s">
        <v>186</v>
      </c>
      <c r="AF35" s="57" t="s">
        <v>186</v>
      </c>
      <c r="AG35" s="57" t="s">
        <v>186</v>
      </c>
      <c r="AH35" s="57" t="s">
        <v>186</v>
      </c>
      <c r="AI35" s="57" t="s">
        <v>186</v>
      </c>
      <c r="AJ35" s="57" t="s">
        <v>186</v>
      </c>
      <c r="AK35" s="57" t="s">
        <v>186</v>
      </c>
      <c r="AL35" s="57" t="s">
        <v>186</v>
      </c>
      <c r="AM35" s="57" t="s">
        <v>186</v>
      </c>
      <c r="AO35" s="8"/>
      <c r="AP35" s="7"/>
      <c r="AQ35" s="7"/>
      <c r="AR35" s="7"/>
      <c r="AS35" s="7"/>
      <c r="AT35" s="7"/>
      <c r="AU35" s="7"/>
      <c r="AV35" s="7"/>
      <c r="AW35" s="7"/>
      <c r="AX35" s="7"/>
      <c r="AY35" s="7"/>
      <c r="AZ35" s="7"/>
      <c r="BA35" s="7"/>
      <c r="BB35" s="7"/>
      <c r="BC35" s="7"/>
      <c r="BD35" s="7"/>
      <c r="BE35" s="7"/>
      <c r="BF35" s="7"/>
      <c r="BG35" s="7"/>
      <c r="BH35" s="7"/>
    </row>
    <row r="36" spans="1:60" s="5" customFormat="1" ht="20.25" customHeight="1">
      <c r="A36" s="1"/>
      <c r="B36" s="19" t="s">
        <v>146</v>
      </c>
      <c r="C36" s="19" t="str">
        <f>_xlfn.XLOOKUP($B36,FD_Lists!$B$4:$B$25,FD_Lists!C$4:C$25)</f>
        <v>SES Water</v>
      </c>
      <c r="D36" s="19" t="str">
        <f>_xlfn.XLOOKUP($B36,FD_Lists!$B$4:$B$25,FD_Lists!D$4:D$25)</f>
        <v>England</v>
      </c>
      <c r="E36" s="19" t="str">
        <f>_xlfn.XLOOKUP($B36,FD_Lists!$B$4:$B$25,FD_Lists!E$4:E$25)</f>
        <v>Company</v>
      </c>
      <c r="F36" s="19" t="str">
        <f>_xlfn.XLOOKUP($B36,FD_Lists!$B$4:$B$25,FD_Lists!F$4:F$25)</f>
        <v>WoC</v>
      </c>
      <c r="G36" s="56" t="s">
        <v>127</v>
      </c>
      <c r="H36" s="55" t="s">
        <v>85</v>
      </c>
      <c r="I36" s="55" t="str">
        <f t="shared" ref="I36:I99" si="1">B36&amp;H36</f>
        <v>SESOUT5_05_B_PR24</v>
      </c>
      <c r="J36" s="55" t="s">
        <v>137</v>
      </c>
      <c r="K36" s="55" t="s">
        <v>159</v>
      </c>
      <c r="L36" s="55" t="s">
        <v>139</v>
      </c>
      <c r="M36" s="55" t="s">
        <v>148</v>
      </c>
      <c r="N36" s="55" t="s">
        <v>83</v>
      </c>
      <c r="O36" s="55">
        <v>0</v>
      </c>
      <c r="P36" s="57" t="s">
        <v>186</v>
      </c>
      <c r="Q36" s="57" t="s">
        <v>186</v>
      </c>
      <c r="R36" s="57" t="s">
        <v>186</v>
      </c>
      <c r="S36" s="57" t="s">
        <v>186</v>
      </c>
      <c r="T36" s="57" t="s">
        <v>186</v>
      </c>
      <c r="U36" s="57" t="s">
        <v>186</v>
      </c>
      <c r="V36" s="57" t="s">
        <v>186</v>
      </c>
      <c r="W36" s="57" t="s">
        <v>186</v>
      </c>
      <c r="X36" s="57" t="s">
        <v>186</v>
      </c>
      <c r="Y36" s="57" t="s">
        <v>186</v>
      </c>
      <c r="Z36" s="57" t="s">
        <v>186</v>
      </c>
      <c r="AA36" s="57" t="s">
        <v>186</v>
      </c>
      <c r="AB36" s="57" t="s">
        <v>186</v>
      </c>
      <c r="AC36" s="57" t="s">
        <v>186</v>
      </c>
      <c r="AD36" s="57" t="s">
        <v>186</v>
      </c>
      <c r="AE36" s="57" t="s">
        <v>186</v>
      </c>
      <c r="AF36" s="57" t="s">
        <v>186</v>
      </c>
      <c r="AG36" s="57" t="s">
        <v>186</v>
      </c>
      <c r="AH36" s="57" t="s">
        <v>186</v>
      </c>
      <c r="AI36" s="57" t="s">
        <v>186</v>
      </c>
      <c r="AJ36" s="57" t="s">
        <v>186</v>
      </c>
      <c r="AK36" s="57" t="s">
        <v>186</v>
      </c>
      <c r="AL36" s="57" t="s">
        <v>186</v>
      </c>
      <c r="AM36" s="57" t="s">
        <v>186</v>
      </c>
      <c r="AO36" s="8"/>
      <c r="AP36" s="7"/>
      <c r="AQ36" s="7"/>
      <c r="AR36" s="7"/>
      <c r="AS36" s="7"/>
      <c r="AT36" s="7"/>
      <c r="AU36" s="7"/>
      <c r="AV36" s="7"/>
      <c r="AW36" s="7"/>
      <c r="AX36" s="7"/>
      <c r="AY36" s="7"/>
      <c r="AZ36" s="7"/>
      <c r="BA36" s="7"/>
      <c r="BB36" s="7"/>
      <c r="BC36" s="7"/>
      <c r="BD36" s="7"/>
      <c r="BE36" s="7"/>
      <c r="BF36" s="7"/>
      <c r="BG36" s="7"/>
      <c r="BH36" s="7"/>
    </row>
    <row r="37" spans="1:60" s="5" customFormat="1" ht="30.75" customHeight="1">
      <c r="A37" s="1"/>
      <c r="B37" s="19" t="s">
        <v>114</v>
      </c>
      <c r="C37" s="19" t="str">
        <f>_xlfn.XLOOKUP($B37,FD_Lists!$B$4:$B$25,FD_Lists!C$4:C$25)</f>
        <v>South West Water</v>
      </c>
      <c r="D37" s="19" t="str">
        <f>_xlfn.XLOOKUP($B37,FD_Lists!$B$4:$B$25,FD_Lists!D$4:D$25)</f>
        <v>England</v>
      </c>
      <c r="E37" s="19" t="str">
        <f>_xlfn.XLOOKUP($B37,FD_Lists!$B$4:$B$25,FD_Lists!E$4:E$25)</f>
        <v>Company</v>
      </c>
      <c r="F37" s="19" t="str">
        <f>_xlfn.XLOOKUP($B37,FD_Lists!$B$4:$B$25,FD_Lists!F$4:F$25)</f>
        <v>WaSC</v>
      </c>
      <c r="G37" s="56" t="s">
        <v>127</v>
      </c>
      <c r="H37" s="55" t="s">
        <v>85</v>
      </c>
      <c r="I37" s="55" t="str">
        <f t="shared" si="1"/>
        <v>SWBOUT5_05_B_PR24</v>
      </c>
      <c r="J37" s="55" t="s">
        <v>137</v>
      </c>
      <c r="K37" s="55" t="s">
        <v>159</v>
      </c>
      <c r="L37" s="55" t="s">
        <v>139</v>
      </c>
      <c r="M37" s="55" t="s">
        <v>148</v>
      </c>
      <c r="N37" s="55" t="s">
        <v>83</v>
      </c>
      <c r="O37" s="55">
        <v>0</v>
      </c>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O37" s="8"/>
      <c r="AP37" s="7"/>
      <c r="AQ37" s="7"/>
      <c r="AR37" s="7"/>
      <c r="AS37" s="7"/>
      <c r="AT37" s="7"/>
      <c r="AU37" s="7"/>
      <c r="AV37" s="7"/>
      <c r="AW37" s="7"/>
      <c r="AX37" s="7"/>
      <c r="AY37" s="7"/>
      <c r="AZ37" s="7"/>
      <c r="BA37" s="7"/>
      <c r="BB37" s="7"/>
      <c r="BC37" s="7"/>
      <c r="BD37" s="7"/>
      <c r="BE37" s="7"/>
      <c r="BF37" s="7"/>
      <c r="BG37" s="7"/>
      <c r="BH37" s="7"/>
    </row>
    <row r="38" spans="1:60" s="5" customFormat="1" ht="20.25" customHeight="1">
      <c r="A38" s="1"/>
      <c r="B38" s="131" t="s">
        <v>147</v>
      </c>
      <c r="C38" s="19" t="str">
        <f>_xlfn.XLOOKUP($B38,FD_Lists!$B$4:$B$25,FD_Lists!C$4:C$25)</f>
        <v>Bristol Water</v>
      </c>
      <c r="D38" s="19" t="str">
        <f>_xlfn.XLOOKUP($B38,FD_Lists!$B$4:$B$25,FD_Lists!D$4:D$25)</f>
        <v>England</v>
      </c>
      <c r="E38" s="19" t="str">
        <f>_xlfn.XLOOKUP($B38,FD_Lists!$B$4:$B$25,FD_Lists!E$4:E$25)</f>
        <v>Company</v>
      </c>
      <c r="F38" s="19" t="str">
        <f>_xlfn.XLOOKUP($B38,FD_Lists!$B$4:$B$25,FD_Lists!F$4:F$25)</f>
        <v>WoC</v>
      </c>
      <c r="G38" s="132" t="s">
        <v>127</v>
      </c>
      <c r="H38" s="55" t="s">
        <v>85</v>
      </c>
      <c r="I38" s="133" t="str">
        <f t="shared" si="1"/>
        <v>BRLOUT5_05_B_PR24</v>
      </c>
      <c r="J38" s="55" t="s">
        <v>137</v>
      </c>
      <c r="K38" s="55" t="s">
        <v>159</v>
      </c>
      <c r="L38" s="55" t="s">
        <v>139</v>
      </c>
      <c r="M38" s="55" t="s">
        <v>148</v>
      </c>
      <c r="N38" s="55" t="s">
        <v>83</v>
      </c>
      <c r="O38" s="55">
        <v>0</v>
      </c>
      <c r="P38" s="57" t="s">
        <v>186</v>
      </c>
      <c r="Q38" s="57" t="s">
        <v>186</v>
      </c>
      <c r="R38" s="57" t="s">
        <v>186</v>
      </c>
      <c r="S38" s="57" t="s">
        <v>186</v>
      </c>
      <c r="T38" s="57" t="s">
        <v>186</v>
      </c>
      <c r="U38" s="57" t="s">
        <v>186</v>
      </c>
      <c r="V38" s="57" t="s">
        <v>186</v>
      </c>
      <c r="W38" s="57" t="s">
        <v>186</v>
      </c>
      <c r="X38" s="57" t="s">
        <v>186</v>
      </c>
      <c r="Y38" s="57" t="s">
        <v>186</v>
      </c>
      <c r="Z38" s="57" t="s">
        <v>186</v>
      </c>
      <c r="AA38" s="57" t="s">
        <v>186</v>
      </c>
      <c r="AB38" s="57" t="s">
        <v>186</v>
      </c>
      <c r="AC38" s="57" t="s">
        <v>186</v>
      </c>
      <c r="AD38" s="57" t="s">
        <v>186</v>
      </c>
      <c r="AE38" s="57" t="s">
        <v>186</v>
      </c>
      <c r="AF38" s="57" t="s">
        <v>186</v>
      </c>
      <c r="AG38" s="57" t="s">
        <v>186</v>
      </c>
      <c r="AH38" s="57" t="s">
        <v>186</v>
      </c>
      <c r="AI38" s="57" t="s">
        <v>186</v>
      </c>
      <c r="AJ38" s="57" t="s">
        <v>186</v>
      </c>
      <c r="AK38" s="57" t="s">
        <v>186</v>
      </c>
      <c r="AL38" s="57" t="s">
        <v>186</v>
      </c>
      <c r="AM38" s="57" t="s">
        <v>186</v>
      </c>
      <c r="AO38" s="8"/>
      <c r="AP38" s="7"/>
      <c r="AQ38" s="7"/>
      <c r="AR38" s="7"/>
      <c r="AS38" s="7"/>
      <c r="AT38" s="7"/>
      <c r="AU38" s="7"/>
      <c r="AV38" s="7"/>
      <c r="AW38" s="7"/>
      <c r="AX38" s="7"/>
      <c r="AY38" s="7"/>
      <c r="AZ38" s="7"/>
      <c r="BA38" s="7"/>
      <c r="BB38" s="7"/>
      <c r="BC38" s="7"/>
      <c r="BD38" s="7"/>
      <c r="BE38" s="7"/>
      <c r="BF38" s="7"/>
      <c r="BG38" s="7"/>
      <c r="BH38" s="7"/>
    </row>
    <row r="39" spans="1:60" s="5" customFormat="1" ht="20.25" customHeight="1">
      <c r="A39" s="1"/>
      <c r="B39" s="129" t="s">
        <v>80</v>
      </c>
      <c r="C39" s="19" t="str">
        <f>_xlfn.XLOOKUP($B39,FD_Lists!$B$4:$B$25,FD_Lists!C$4:C$25)</f>
        <v>Anglian Water</v>
      </c>
      <c r="D39" s="19" t="str">
        <f>_xlfn.XLOOKUP($B39,FD_Lists!$B$4:$B$25,FD_Lists!D$4:D$25)</f>
        <v>England</v>
      </c>
      <c r="E39" s="19" t="str">
        <f>_xlfn.XLOOKUP($B39,FD_Lists!$B$4:$B$25,FD_Lists!E$4:E$25)</f>
        <v>Company</v>
      </c>
      <c r="F39" s="19" t="str">
        <f>_xlfn.XLOOKUP($B39,FD_Lists!$B$4:$B$25,FD_Lists!F$4:F$25)</f>
        <v>WaSC</v>
      </c>
      <c r="G39" s="56" t="s">
        <v>127</v>
      </c>
      <c r="H39" s="6" t="s">
        <v>89</v>
      </c>
      <c r="I39" s="55" t="str">
        <f t="shared" si="1"/>
        <v>ANHOUT5_05_D_PR24</v>
      </c>
      <c r="J39" s="55" t="s">
        <v>137</v>
      </c>
      <c r="K39" s="55" t="s">
        <v>159</v>
      </c>
      <c r="L39" s="55" t="s">
        <v>139</v>
      </c>
      <c r="M39" s="134" t="s">
        <v>149</v>
      </c>
      <c r="N39" s="55" t="s">
        <v>150</v>
      </c>
      <c r="O39" s="55">
        <v>0</v>
      </c>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O39" s="8"/>
      <c r="AP39" s="7"/>
      <c r="AQ39" s="7"/>
      <c r="AR39" s="7"/>
      <c r="AS39" s="7"/>
      <c r="AT39" s="7"/>
      <c r="AU39" s="7"/>
      <c r="AV39" s="7"/>
      <c r="AW39" s="7"/>
      <c r="AX39" s="7"/>
      <c r="AY39" s="7"/>
      <c r="AZ39" s="7"/>
      <c r="BA39" s="7"/>
      <c r="BB39" s="7"/>
      <c r="BC39" s="7"/>
      <c r="BD39" s="7"/>
      <c r="BE39" s="7"/>
      <c r="BF39" s="7"/>
      <c r="BG39" s="7"/>
      <c r="BH39" s="7"/>
    </row>
    <row r="40" spans="1:60" s="5" customFormat="1" ht="20.25" customHeight="1">
      <c r="A40" s="1"/>
      <c r="B40" s="19" t="s">
        <v>110</v>
      </c>
      <c r="C40" s="19" t="str">
        <f>_xlfn.XLOOKUP($B40,FD_Lists!$B$4:$B$25,FD_Lists!C$4:C$25)</f>
        <v>Dŵr Cymru</v>
      </c>
      <c r="D40" s="19" t="str">
        <f>_xlfn.XLOOKUP($B40,FD_Lists!$B$4:$B$25,FD_Lists!D$4:D$25)</f>
        <v>Wales</v>
      </c>
      <c r="E40" s="19" t="str">
        <f>_xlfn.XLOOKUP($B40,FD_Lists!$B$4:$B$25,FD_Lists!E$4:E$25)</f>
        <v>Company</v>
      </c>
      <c r="F40" s="19" t="str">
        <f>_xlfn.XLOOKUP($B40,FD_Lists!$B$4:$B$25,FD_Lists!F$4:F$25)</f>
        <v>WaSC</v>
      </c>
      <c r="G40" s="56" t="s">
        <v>127</v>
      </c>
      <c r="H40" s="6" t="s">
        <v>89</v>
      </c>
      <c r="I40" s="55" t="str">
        <f t="shared" si="1"/>
        <v>WSHOUT5_05_D_PR24</v>
      </c>
      <c r="J40" s="55" t="s">
        <v>137</v>
      </c>
      <c r="K40" s="55" t="s">
        <v>159</v>
      </c>
      <c r="L40" s="55" t="s">
        <v>139</v>
      </c>
      <c r="M40" s="134" t="s">
        <v>149</v>
      </c>
      <c r="N40" s="55" t="s">
        <v>150</v>
      </c>
      <c r="O40" s="55">
        <v>0</v>
      </c>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O40" s="8"/>
      <c r="AP40" s="7"/>
      <c r="AQ40" s="7"/>
      <c r="AR40" s="7"/>
      <c r="AS40" s="7"/>
      <c r="AT40" s="7"/>
      <c r="AU40" s="7"/>
      <c r="AV40" s="7"/>
      <c r="AW40" s="7"/>
      <c r="AX40" s="7"/>
      <c r="AY40" s="7"/>
      <c r="AZ40" s="7"/>
      <c r="BA40" s="7"/>
      <c r="BB40" s="7"/>
      <c r="BC40" s="7"/>
      <c r="BD40" s="7"/>
      <c r="BE40" s="7"/>
      <c r="BF40" s="7"/>
      <c r="BG40" s="7"/>
      <c r="BH40" s="7"/>
    </row>
    <row r="41" spans="1:60" s="5" customFormat="1" ht="20.25" customHeight="1">
      <c r="A41" s="1"/>
      <c r="B41" s="19" t="s">
        <v>111</v>
      </c>
      <c r="C41" s="19" t="str">
        <f>_xlfn.XLOOKUP($B41,FD_Lists!$B$4:$B$25,FD_Lists!C$4:C$25)</f>
        <v>Hafren Dyfrdwy</v>
      </c>
      <c r="D41" s="19" t="str">
        <f>_xlfn.XLOOKUP($B41,FD_Lists!$B$4:$B$25,FD_Lists!D$4:D$25)</f>
        <v>Wales</v>
      </c>
      <c r="E41" s="19" t="str">
        <f>_xlfn.XLOOKUP($B41,FD_Lists!$B$4:$B$25,FD_Lists!E$4:E$25)</f>
        <v>Company</v>
      </c>
      <c r="F41" s="19" t="str">
        <f>_xlfn.XLOOKUP($B41,FD_Lists!$B$4:$B$25,FD_Lists!F$4:F$25)</f>
        <v>WaSC</v>
      </c>
      <c r="G41" s="56" t="s">
        <v>127</v>
      </c>
      <c r="H41" s="6" t="s">
        <v>89</v>
      </c>
      <c r="I41" s="55" t="str">
        <f t="shared" si="1"/>
        <v>HDDOUT5_05_D_PR24</v>
      </c>
      <c r="J41" s="55" t="s">
        <v>137</v>
      </c>
      <c r="K41" s="55" t="s">
        <v>159</v>
      </c>
      <c r="L41" s="55" t="s">
        <v>139</v>
      </c>
      <c r="M41" s="134" t="s">
        <v>149</v>
      </c>
      <c r="N41" s="55" t="s">
        <v>150</v>
      </c>
      <c r="O41" s="55">
        <v>0</v>
      </c>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O41" s="8"/>
      <c r="AP41" s="7"/>
      <c r="AQ41" s="7"/>
      <c r="AR41" s="7"/>
      <c r="AS41" s="7"/>
      <c r="AT41" s="7"/>
      <c r="AU41" s="7"/>
      <c r="AV41" s="7"/>
      <c r="AW41" s="7"/>
      <c r="AX41" s="7"/>
      <c r="AY41" s="7"/>
      <c r="AZ41" s="7"/>
      <c r="BA41" s="7"/>
      <c r="BB41" s="7"/>
      <c r="BC41" s="7"/>
      <c r="BD41" s="7"/>
      <c r="BE41" s="7"/>
      <c r="BF41" s="7"/>
      <c r="BG41" s="7"/>
      <c r="BH41" s="7"/>
    </row>
    <row r="42" spans="1:60" s="5" customFormat="1" ht="20.25" customHeight="1">
      <c r="A42" s="1"/>
      <c r="B42" s="19" t="s">
        <v>112</v>
      </c>
      <c r="C42" s="19" t="str">
        <f>_xlfn.XLOOKUP($B42,FD_Lists!$B$4:$B$25,FD_Lists!C$4:C$25)</f>
        <v>Northumbrian Water</v>
      </c>
      <c r="D42" s="19" t="str">
        <f>_xlfn.XLOOKUP($B42,FD_Lists!$B$4:$B$25,FD_Lists!D$4:D$25)</f>
        <v>England</v>
      </c>
      <c r="E42" s="19" t="str">
        <f>_xlfn.XLOOKUP($B42,FD_Lists!$B$4:$B$25,FD_Lists!E$4:E$25)</f>
        <v>Company</v>
      </c>
      <c r="F42" s="19" t="str">
        <f>_xlfn.XLOOKUP($B42,FD_Lists!$B$4:$B$25,FD_Lists!F$4:F$25)</f>
        <v>WaSC</v>
      </c>
      <c r="G42" s="56" t="s">
        <v>127</v>
      </c>
      <c r="H42" s="6" t="s">
        <v>89</v>
      </c>
      <c r="I42" s="55" t="str">
        <f t="shared" si="1"/>
        <v>NESOUT5_05_D_PR24</v>
      </c>
      <c r="J42" s="55" t="s">
        <v>137</v>
      </c>
      <c r="K42" s="55" t="s">
        <v>159</v>
      </c>
      <c r="L42" s="55" t="s">
        <v>139</v>
      </c>
      <c r="M42" s="134" t="s">
        <v>149</v>
      </c>
      <c r="N42" s="55" t="s">
        <v>150</v>
      </c>
      <c r="O42" s="55">
        <v>0</v>
      </c>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O42" s="8"/>
      <c r="AP42" s="7"/>
      <c r="AQ42" s="7"/>
      <c r="AR42" s="7"/>
      <c r="AS42" s="7"/>
      <c r="AT42" s="7"/>
      <c r="AU42" s="7"/>
      <c r="AV42" s="7"/>
      <c r="AW42" s="7"/>
      <c r="AX42" s="7"/>
      <c r="AY42" s="7"/>
      <c r="AZ42" s="7"/>
      <c r="BA42" s="7"/>
      <c r="BB42" s="7"/>
      <c r="BC42" s="7"/>
      <c r="BD42" s="7"/>
      <c r="BE42" s="7"/>
      <c r="BF42" s="7"/>
      <c r="BG42" s="7"/>
      <c r="BH42" s="7"/>
    </row>
    <row r="43" spans="1:60" s="5" customFormat="1" ht="20.25" customHeight="1">
      <c r="A43" s="1"/>
      <c r="B43" s="19" t="s">
        <v>113</v>
      </c>
      <c r="C43" s="19" t="str">
        <f>_xlfn.XLOOKUP($B43,FD_Lists!$B$4:$B$25,FD_Lists!C$4:C$25)</f>
        <v>Severn Trent Water</v>
      </c>
      <c r="D43" s="19" t="str">
        <f>_xlfn.XLOOKUP($B43,FD_Lists!$B$4:$B$25,FD_Lists!D$4:D$25)</f>
        <v>England</v>
      </c>
      <c r="E43" s="19" t="str">
        <f>_xlfn.XLOOKUP($B43,FD_Lists!$B$4:$B$25,FD_Lists!E$4:E$25)</f>
        <v>Company</v>
      </c>
      <c r="F43" s="19" t="str">
        <f>_xlfn.XLOOKUP($B43,FD_Lists!$B$4:$B$25,FD_Lists!F$4:F$25)</f>
        <v>WaSC</v>
      </c>
      <c r="G43" s="56" t="s">
        <v>127</v>
      </c>
      <c r="H43" s="6" t="s">
        <v>89</v>
      </c>
      <c r="I43" s="55" t="str">
        <f t="shared" si="1"/>
        <v>SVEOUT5_05_D_PR24</v>
      </c>
      <c r="J43" s="55" t="s">
        <v>137</v>
      </c>
      <c r="K43" s="55" t="s">
        <v>159</v>
      </c>
      <c r="L43" s="55" t="s">
        <v>139</v>
      </c>
      <c r="M43" s="134" t="s">
        <v>149</v>
      </c>
      <c r="N43" s="55" t="s">
        <v>150</v>
      </c>
      <c r="O43" s="55">
        <v>0</v>
      </c>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O43" s="8"/>
      <c r="AP43" s="7"/>
      <c r="AQ43" s="7"/>
      <c r="AR43" s="7"/>
      <c r="AS43" s="7"/>
      <c r="AT43" s="7"/>
      <c r="AU43" s="7"/>
      <c r="AV43" s="7"/>
      <c r="AW43" s="7"/>
      <c r="AX43" s="7"/>
      <c r="AY43" s="7"/>
      <c r="AZ43" s="7"/>
      <c r="BA43" s="7"/>
      <c r="BB43" s="7"/>
      <c r="BC43" s="7"/>
      <c r="BD43" s="7"/>
      <c r="BE43" s="7"/>
      <c r="BF43" s="7"/>
      <c r="BG43" s="7"/>
      <c r="BH43" s="7"/>
    </row>
    <row r="44" spans="1:60" s="5" customFormat="1" ht="20.25" customHeight="1">
      <c r="A44" s="1"/>
      <c r="B44" s="19" t="s">
        <v>116</v>
      </c>
      <c r="C44" s="19" t="str">
        <f>_xlfn.XLOOKUP($B44,FD_Lists!$B$4:$B$25,FD_Lists!C$4:C$25)</f>
        <v>Southern Water</v>
      </c>
      <c r="D44" s="19" t="str">
        <f>_xlfn.XLOOKUP($B44,FD_Lists!$B$4:$B$25,FD_Lists!D$4:D$25)</f>
        <v>England</v>
      </c>
      <c r="E44" s="19" t="str">
        <f>_xlfn.XLOOKUP($B44,FD_Lists!$B$4:$B$25,FD_Lists!E$4:E$25)</f>
        <v>Company</v>
      </c>
      <c r="F44" s="19" t="str">
        <f>_xlfn.XLOOKUP($B44,FD_Lists!$B$4:$B$25,FD_Lists!F$4:F$25)</f>
        <v>WaSC</v>
      </c>
      <c r="G44" s="56" t="s">
        <v>127</v>
      </c>
      <c r="H44" s="6" t="s">
        <v>89</v>
      </c>
      <c r="I44" s="55" t="str">
        <f t="shared" si="1"/>
        <v>SRNOUT5_05_D_PR24</v>
      </c>
      <c r="J44" s="55" t="s">
        <v>137</v>
      </c>
      <c r="K44" s="55" t="s">
        <v>159</v>
      </c>
      <c r="L44" s="55" t="s">
        <v>139</v>
      </c>
      <c r="M44" s="55" t="s">
        <v>149</v>
      </c>
      <c r="N44" s="55" t="s">
        <v>150</v>
      </c>
      <c r="O44" s="55">
        <v>0</v>
      </c>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O44" s="8"/>
      <c r="AP44" s="7"/>
      <c r="AQ44" s="7"/>
      <c r="AR44" s="7"/>
      <c r="AS44" s="7"/>
      <c r="AT44" s="7"/>
      <c r="AU44" s="7"/>
      <c r="AV44" s="7"/>
      <c r="AW44" s="7"/>
      <c r="AX44" s="7"/>
      <c r="AY44" s="7"/>
      <c r="AZ44" s="7"/>
      <c r="BA44" s="7"/>
      <c r="BB44" s="7"/>
      <c r="BC44" s="7"/>
      <c r="BD44" s="7"/>
      <c r="BE44" s="7"/>
      <c r="BF44" s="7"/>
      <c r="BG44" s="7"/>
      <c r="BH44" s="7"/>
    </row>
    <row r="45" spans="1:60" s="5" customFormat="1" ht="20.25" customHeight="1">
      <c r="A45" s="1"/>
      <c r="B45" s="19" t="s">
        <v>117</v>
      </c>
      <c r="C45" s="19" t="str">
        <f>_xlfn.XLOOKUP($B45,FD_Lists!$B$4:$B$25,FD_Lists!C$4:C$25)</f>
        <v>Thames Water</v>
      </c>
      <c r="D45" s="19" t="str">
        <f>_xlfn.XLOOKUP($B45,FD_Lists!$B$4:$B$25,FD_Lists!D$4:D$25)</f>
        <v>England</v>
      </c>
      <c r="E45" s="19" t="str">
        <f>_xlfn.XLOOKUP($B45,FD_Lists!$B$4:$B$25,FD_Lists!E$4:E$25)</f>
        <v>Company</v>
      </c>
      <c r="F45" s="19" t="str">
        <f>_xlfn.XLOOKUP($B45,FD_Lists!$B$4:$B$25,FD_Lists!F$4:F$25)</f>
        <v>WaSC</v>
      </c>
      <c r="G45" s="56" t="s">
        <v>127</v>
      </c>
      <c r="H45" s="6" t="s">
        <v>89</v>
      </c>
      <c r="I45" s="55" t="str">
        <f t="shared" si="1"/>
        <v>TMSOUT5_05_D_PR24</v>
      </c>
      <c r="J45" s="55" t="s">
        <v>137</v>
      </c>
      <c r="K45" s="55" t="s">
        <v>159</v>
      </c>
      <c r="L45" s="55" t="s">
        <v>139</v>
      </c>
      <c r="M45" s="55" t="s">
        <v>149</v>
      </c>
      <c r="N45" s="55" t="s">
        <v>150</v>
      </c>
      <c r="O45" s="55">
        <v>0</v>
      </c>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O45" s="8"/>
      <c r="AP45" s="7"/>
      <c r="AQ45" s="7"/>
      <c r="AR45" s="7"/>
      <c r="AS45" s="7"/>
      <c r="AT45" s="7"/>
      <c r="AU45" s="7"/>
      <c r="AV45" s="7"/>
      <c r="AW45" s="7"/>
      <c r="AX45" s="7"/>
      <c r="AY45" s="7"/>
      <c r="AZ45" s="7"/>
      <c r="BA45" s="7"/>
      <c r="BB45" s="7"/>
      <c r="BC45" s="7"/>
      <c r="BD45" s="7"/>
      <c r="BE45" s="7"/>
      <c r="BF45" s="7"/>
      <c r="BG45" s="7"/>
      <c r="BH45" s="7"/>
    </row>
    <row r="46" spans="1:60" s="5" customFormat="1" ht="15">
      <c r="A46" s="12" t="s">
        <v>141</v>
      </c>
      <c r="B46" s="19" t="s">
        <v>118</v>
      </c>
      <c r="C46" s="19" t="str">
        <f>_xlfn.XLOOKUP($B46,FD_Lists!$B$4:$B$25,FD_Lists!C$4:C$25)</f>
        <v xml:space="preserve">United Utilities </v>
      </c>
      <c r="D46" s="19" t="str">
        <f>_xlfn.XLOOKUP($B46,FD_Lists!$B$4:$B$25,FD_Lists!D$4:D$25)</f>
        <v>England</v>
      </c>
      <c r="E46" s="19" t="str">
        <f>_xlfn.XLOOKUP($B46,FD_Lists!$B$4:$B$25,FD_Lists!E$4:E$25)</f>
        <v>Company</v>
      </c>
      <c r="F46" s="19" t="str">
        <f>_xlfn.XLOOKUP($B46,FD_Lists!$B$4:$B$25,FD_Lists!F$4:F$25)</f>
        <v>WaSC</v>
      </c>
      <c r="G46" s="56" t="s">
        <v>127</v>
      </c>
      <c r="H46" s="6" t="s">
        <v>89</v>
      </c>
      <c r="I46" s="55" t="str">
        <f t="shared" si="1"/>
        <v>NWTOUT5_05_D_PR24</v>
      </c>
      <c r="J46" s="55" t="s">
        <v>137</v>
      </c>
      <c r="K46" s="55" t="s">
        <v>159</v>
      </c>
      <c r="L46" s="55" t="s">
        <v>139</v>
      </c>
      <c r="M46" s="55" t="s">
        <v>149</v>
      </c>
      <c r="N46" s="55" t="s">
        <v>150</v>
      </c>
      <c r="O46" s="55">
        <v>0</v>
      </c>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O46" s="8"/>
      <c r="AP46" s="7"/>
      <c r="AQ46" s="7"/>
      <c r="AR46" s="7"/>
      <c r="AS46" s="7"/>
      <c r="AT46" s="7"/>
      <c r="AU46" s="7"/>
      <c r="AV46" s="7"/>
      <c r="AW46" s="7"/>
      <c r="AX46" s="7"/>
      <c r="AY46" s="7"/>
      <c r="AZ46" s="7"/>
      <c r="BA46" s="7"/>
      <c r="BB46" s="7"/>
      <c r="BC46" s="7"/>
      <c r="BD46" s="7"/>
      <c r="BE46" s="7"/>
      <c r="BF46" s="7"/>
      <c r="BG46" s="7"/>
      <c r="BH46" s="7"/>
    </row>
    <row r="47" spans="1:60" s="5" customFormat="1" ht="20.25" customHeight="1">
      <c r="A47" s="1"/>
      <c r="B47" s="19" t="s">
        <v>119</v>
      </c>
      <c r="C47" s="19" t="str">
        <f>_xlfn.XLOOKUP($B47,FD_Lists!$B$4:$B$25,FD_Lists!C$4:C$25)</f>
        <v>Wessex Water</v>
      </c>
      <c r="D47" s="19" t="str">
        <f>_xlfn.XLOOKUP($B47,FD_Lists!$B$4:$B$25,FD_Lists!D$4:D$25)</f>
        <v>England</v>
      </c>
      <c r="E47" s="19" t="str">
        <f>_xlfn.XLOOKUP($B47,FD_Lists!$B$4:$B$25,FD_Lists!E$4:E$25)</f>
        <v>Company</v>
      </c>
      <c r="F47" s="19" t="str">
        <f>_xlfn.XLOOKUP($B47,FD_Lists!$B$4:$B$25,FD_Lists!F$4:F$25)</f>
        <v>WaSC</v>
      </c>
      <c r="G47" s="56" t="s">
        <v>127</v>
      </c>
      <c r="H47" s="6" t="s">
        <v>89</v>
      </c>
      <c r="I47" s="55" t="str">
        <f t="shared" si="1"/>
        <v>WSXOUT5_05_D_PR24</v>
      </c>
      <c r="J47" s="55" t="s">
        <v>137</v>
      </c>
      <c r="K47" s="55" t="s">
        <v>159</v>
      </c>
      <c r="L47" s="55" t="s">
        <v>139</v>
      </c>
      <c r="M47" s="55" t="s">
        <v>149</v>
      </c>
      <c r="N47" s="55" t="s">
        <v>150</v>
      </c>
      <c r="O47" s="55">
        <v>0</v>
      </c>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O47" s="8"/>
      <c r="AP47" s="7"/>
      <c r="AQ47" s="7"/>
      <c r="AR47" s="7"/>
      <c r="AS47" s="7"/>
      <c r="AT47" s="7"/>
      <c r="AU47" s="7"/>
      <c r="AV47" s="7"/>
      <c r="AW47" s="7"/>
      <c r="AX47" s="7"/>
      <c r="AY47" s="7"/>
      <c r="AZ47" s="7"/>
      <c r="BA47" s="7"/>
      <c r="BB47" s="7"/>
      <c r="BC47" s="7"/>
      <c r="BD47" s="7"/>
      <c r="BE47" s="7"/>
      <c r="BF47" s="7"/>
      <c r="BG47" s="7"/>
      <c r="BH47" s="7"/>
    </row>
    <row r="48" spans="1:60" s="5" customFormat="1" ht="20.25" customHeight="1">
      <c r="A48" s="1"/>
      <c r="B48" s="19" t="s">
        <v>120</v>
      </c>
      <c r="C48" s="19" t="str">
        <f>_xlfn.XLOOKUP($B48,FD_Lists!$B$4:$B$25,FD_Lists!C$4:C$25)</f>
        <v>Yorkshire Water</v>
      </c>
      <c r="D48" s="19" t="str">
        <f>_xlfn.XLOOKUP($B48,FD_Lists!$B$4:$B$25,FD_Lists!D$4:D$25)</f>
        <v>England</v>
      </c>
      <c r="E48" s="19" t="str">
        <f>_xlfn.XLOOKUP($B48,FD_Lists!$B$4:$B$25,FD_Lists!E$4:E$25)</f>
        <v>Company</v>
      </c>
      <c r="F48" s="19" t="str">
        <f>_xlfn.XLOOKUP($B48,FD_Lists!$B$4:$B$25,FD_Lists!F$4:F$25)</f>
        <v>WaSC</v>
      </c>
      <c r="G48" s="56" t="s">
        <v>127</v>
      </c>
      <c r="H48" s="6" t="s">
        <v>89</v>
      </c>
      <c r="I48" s="55" t="str">
        <f t="shared" si="1"/>
        <v>YKYOUT5_05_D_PR24</v>
      </c>
      <c r="J48" s="55" t="s">
        <v>137</v>
      </c>
      <c r="K48" s="55" t="s">
        <v>159</v>
      </c>
      <c r="L48" s="55" t="s">
        <v>139</v>
      </c>
      <c r="M48" s="55" t="s">
        <v>149</v>
      </c>
      <c r="N48" s="55" t="s">
        <v>150</v>
      </c>
      <c r="O48" s="55">
        <v>0</v>
      </c>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O48" s="8"/>
      <c r="AP48" s="7"/>
      <c r="AQ48" s="7"/>
      <c r="AR48" s="7"/>
      <c r="AS48" s="7"/>
      <c r="AT48" s="7"/>
      <c r="AU48" s="7"/>
      <c r="AV48" s="7"/>
      <c r="AW48" s="7"/>
      <c r="AX48" s="7"/>
      <c r="AY48" s="7"/>
      <c r="AZ48" s="7"/>
      <c r="BA48" s="7"/>
      <c r="BB48" s="7"/>
      <c r="BC48" s="7"/>
      <c r="BD48" s="7"/>
      <c r="BE48" s="7"/>
      <c r="BF48" s="7"/>
      <c r="BG48" s="7"/>
      <c r="BH48" s="7"/>
    </row>
    <row r="49" spans="1:60" s="5" customFormat="1" ht="20.25" customHeight="1">
      <c r="A49" s="1"/>
      <c r="B49" s="19" t="s">
        <v>142</v>
      </c>
      <c r="C49" s="19" t="str">
        <f>_xlfn.XLOOKUP($B49,FD_Lists!$B$4:$B$25,FD_Lists!C$4:C$25)</f>
        <v>Affinity Water</v>
      </c>
      <c r="D49" s="19" t="str">
        <f>_xlfn.XLOOKUP($B49,FD_Lists!$B$4:$B$25,FD_Lists!D$4:D$25)</f>
        <v>England</v>
      </c>
      <c r="E49" s="19" t="str">
        <f>_xlfn.XLOOKUP($B49,FD_Lists!$B$4:$B$25,FD_Lists!E$4:E$25)</f>
        <v>Company</v>
      </c>
      <c r="F49" s="19" t="str">
        <f>_xlfn.XLOOKUP($B49,FD_Lists!$B$4:$B$25,FD_Lists!F$4:F$25)</f>
        <v>WoC</v>
      </c>
      <c r="G49" s="56" t="s">
        <v>127</v>
      </c>
      <c r="H49" s="6" t="s">
        <v>89</v>
      </c>
      <c r="I49" s="55" t="str">
        <f t="shared" si="1"/>
        <v>AFWOUT5_05_D_PR24</v>
      </c>
      <c r="J49" s="55" t="s">
        <v>137</v>
      </c>
      <c r="K49" s="55" t="s">
        <v>159</v>
      </c>
      <c r="L49" s="55" t="s">
        <v>139</v>
      </c>
      <c r="M49" s="55" t="s">
        <v>149</v>
      </c>
      <c r="N49" s="55" t="s">
        <v>150</v>
      </c>
      <c r="O49" s="55">
        <v>0</v>
      </c>
      <c r="P49" s="57" t="s">
        <v>186</v>
      </c>
      <c r="Q49" s="57" t="s">
        <v>186</v>
      </c>
      <c r="R49" s="57" t="s">
        <v>186</v>
      </c>
      <c r="S49" s="57" t="s">
        <v>186</v>
      </c>
      <c r="T49" s="57" t="s">
        <v>186</v>
      </c>
      <c r="U49" s="57" t="s">
        <v>186</v>
      </c>
      <c r="V49" s="57" t="s">
        <v>186</v>
      </c>
      <c r="W49" s="57" t="s">
        <v>186</v>
      </c>
      <c r="X49" s="57" t="s">
        <v>186</v>
      </c>
      <c r="Y49" s="57" t="s">
        <v>186</v>
      </c>
      <c r="Z49" s="57" t="s">
        <v>186</v>
      </c>
      <c r="AA49" s="57" t="s">
        <v>186</v>
      </c>
      <c r="AB49" s="57" t="s">
        <v>186</v>
      </c>
      <c r="AC49" s="57" t="s">
        <v>186</v>
      </c>
      <c r="AD49" s="57" t="s">
        <v>186</v>
      </c>
      <c r="AE49" s="57" t="s">
        <v>186</v>
      </c>
      <c r="AF49" s="57" t="s">
        <v>186</v>
      </c>
      <c r="AG49" s="57" t="s">
        <v>186</v>
      </c>
      <c r="AH49" s="57" t="s">
        <v>186</v>
      </c>
      <c r="AI49" s="57" t="s">
        <v>186</v>
      </c>
      <c r="AJ49" s="57" t="s">
        <v>186</v>
      </c>
      <c r="AK49" s="57" t="s">
        <v>186</v>
      </c>
      <c r="AL49" s="57" t="s">
        <v>186</v>
      </c>
      <c r="AM49" s="57" t="s">
        <v>186</v>
      </c>
      <c r="AO49" s="8"/>
      <c r="AP49" s="7"/>
      <c r="AQ49" s="7"/>
      <c r="AR49" s="7"/>
      <c r="AS49" s="7"/>
      <c r="AT49" s="7"/>
      <c r="AU49" s="7"/>
      <c r="AV49" s="7"/>
      <c r="AW49" s="7"/>
      <c r="AX49" s="7"/>
      <c r="AY49" s="7"/>
      <c r="AZ49" s="7"/>
      <c r="BA49" s="7"/>
      <c r="BB49" s="7"/>
      <c r="BC49" s="7"/>
      <c r="BD49" s="7"/>
      <c r="BE49" s="7"/>
      <c r="BF49" s="7"/>
      <c r="BG49" s="7"/>
      <c r="BH49" s="7"/>
    </row>
    <row r="50" spans="1:60" s="5" customFormat="1" ht="20.25" customHeight="1">
      <c r="A50" s="1"/>
      <c r="B50" s="19" t="s">
        <v>143</v>
      </c>
      <c r="C50" s="19" t="str">
        <f>_xlfn.XLOOKUP($B50,FD_Lists!$B$4:$B$25,FD_Lists!C$4:C$25)</f>
        <v>Portsmouth Water</v>
      </c>
      <c r="D50" s="19" t="str">
        <f>_xlfn.XLOOKUP($B50,FD_Lists!$B$4:$B$25,FD_Lists!D$4:D$25)</f>
        <v>England</v>
      </c>
      <c r="E50" s="19" t="str">
        <f>_xlfn.XLOOKUP($B50,FD_Lists!$B$4:$B$25,FD_Lists!E$4:E$25)</f>
        <v>Company</v>
      </c>
      <c r="F50" s="19" t="str">
        <f>_xlfn.XLOOKUP($B50,FD_Lists!$B$4:$B$25,FD_Lists!F$4:F$25)</f>
        <v>WoC</v>
      </c>
      <c r="G50" s="56" t="s">
        <v>127</v>
      </c>
      <c r="H50" s="6" t="s">
        <v>89</v>
      </c>
      <c r="I50" s="55" t="str">
        <f t="shared" si="1"/>
        <v>PRTOUT5_05_D_PR24</v>
      </c>
      <c r="J50" s="55" t="s">
        <v>137</v>
      </c>
      <c r="K50" s="55" t="s">
        <v>159</v>
      </c>
      <c r="L50" s="55" t="s">
        <v>139</v>
      </c>
      <c r="M50" s="55" t="s">
        <v>149</v>
      </c>
      <c r="N50" s="55" t="s">
        <v>150</v>
      </c>
      <c r="O50" s="55">
        <v>0</v>
      </c>
      <c r="P50" s="57" t="s">
        <v>186</v>
      </c>
      <c r="Q50" s="57" t="s">
        <v>186</v>
      </c>
      <c r="R50" s="57" t="s">
        <v>186</v>
      </c>
      <c r="S50" s="57" t="s">
        <v>186</v>
      </c>
      <c r="T50" s="57" t="s">
        <v>186</v>
      </c>
      <c r="U50" s="57" t="s">
        <v>186</v>
      </c>
      <c r="V50" s="57" t="s">
        <v>186</v>
      </c>
      <c r="W50" s="57" t="s">
        <v>186</v>
      </c>
      <c r="X50" s="57" t="s">
        <v>186</v>
      </c>
      <c r="Y50" s="57" t="s">
        <v>186</v>
      </c>
      <c r="Z50" s="57" t="s">
        <v>186</v>
      </c>
      <c r="AA50" s="57" t="s">
        <v>186</v>
      </c>
      <c r="AB50" s="57" t="s">
        <v>186</v>
      </c>
      <c r="AC50" s="57" t="s">
        <v>186</v>
      </c>
      <c r="AD50" s="57" t="s">
        <v>186</v>
      </c>
      <c r="AE50" s="57" t="s">
        <v>186</v>
      </c>
      <c r="AF50" s="57" t="s">
        <v>186</v>
      </c>
      <c r="AG50" s="57" t="s">
        <v>186</v>
      </c>
      <c r="AH50" s="57" t="s">
        <v>186</v>
      </c>
      <c r="AI50" s="57" t="s">
        <v>186</v>
      </c>
      <c r="AJ50" s="57" t="s">
        <v>186</v>
      </c>
      <c r="AK50" s="57" t="s">
        <v>186</v>
      </c>
      <c r="AL50" s="57" t="s">
        <v>186</v>
      </c>
      <c r="AM50" s="57" t="s">
        <v>186</v>
      </c>
      <c r="AO50" s="8"/>
      <c r="AP50" s="7"/>
      <c r="AQ50" s="7"/>
      <c r="AR50" s="7"/>
      <c r="AS50" s="7"/>
      <c r="AT50" s="7"/>
      <c r="AU50" s="7"/>
      <c r="AV50" s="7"/>
      <c r="AW50" s="7"/>
      <c r="AX50" s="7"/>
      <c r="AY50" s="7"/>
      <c r="AZ50" s="7"/>
      <c r="BA50" s="7"/>
      <c r="BB50" s="7"/>
      <c r="BC50" s="7"/>
      <c r="BD50" s="7"/>
      <c r="BE50" s="7"/>
      <c r="BF50" s="7"/>
      <c r="BG50" s="7"/>
      <c r="BH50" s="7"/>
    </row>
    <row r="51" spans="1:60" s="5" customFormat="1" ht="20.25" customHeight="1">
      <c r="A51" s="1"/>
      <c r="B51" s="19" t="s">
        <v>144</v>
      </c>
      <c r="C51" s="19" t="str">
        <f>_xlfn.XLOOKUP($B51,FD_Lists!$B$4:$B$25,FD_Lists!C$4:C$25)</f>
        <v>South East Water</v>
      </c>
      <c r="D51" s="19" t="str">
        <f>_xlfn.XLOOKUP($B51,FD_Lists!$B$4:$B$25,FD_Lists!D$4:D$25)</f>
        <v>England</v>
      </c>
      <c r="E51" s="19" t="str">
        <f>_xlfn.XLOOKUP($B51,FD_Lists!$B$4:$B$25,FD_Lists!E$4:E$25)</f>
        <v>Company</v>
      </c>
      <c r="F51" s="19" t="str">
        <f>_xlfn.XLOOKUP($B51,FD_Lists!$B$4:$B$25,FD_Lists!F$4:F$25)</f>
        <v>WoC</v>
      </c>
      <c r="G51" s="56" t="s">
        <v>127</v>
      </c>
      <c r="H51" s="6" t="s">
        <v>89</v>
      </c>
      <c r="I51" s="55" t="str">
        <f t="shared" si="1"/>
        <v>SEWOUT5_05_D_PR24</v>
      </c>
      <c r="J51" s="55" t="s">
        <v>137</v>
      </c>
      <c r="K51" s="55" t="s">
        <v>159</v>
      </c>
      <c r="L51" s="55" t="s">
        <v>139</v>
      </c>
      <c r="M51" s="55" t="s">
        <v>149</v>
      </c>
      <c r="N51" s="55" t="s">
        <v>150</v>
      </c>
      <c r="O51" s="55">
        <v>0</v>
      </c>
      <c r="P51" s="57" t="s">
        <v>186</v>
      </c>
      <c r="Q51" s="57" t="s">
        <v>186</v>
      </c>
      <c r="R51" s="57" t="s">
        <v>186</v>
      </c>
      <c r="S51" s="57" t="s">
        <v>186</v>
      </c>
      <c r="T51" s="57" t="s">
        <v>186</v>
      </c>
      <c r="U51" s="57" t="s">
        <v>186</v>
      </c>
      <c r="V51" s="57" t="s">
        <v>186</v>
      </c>
      <c r="W51" s="57" t="s">
        <v>186</v>
      </c>
      <c r="X51" s="57" t="s">
        <v>186</v>
      </c>
      <c r="Y51" s="57" t="s">
        <v>186</v>
      </c>
      <c r="Z51" s="57" t="s">
        <v>186</v>
      </c>
      <c r="AA51" s="57" t="s">
        <v>186</v>
      </c>
      <c r="AB51" s="57" t="s">
        <v>186</v>
      </c>
      <c r="AC51" s="57" t="s">
        <v>186</v>
      </c>
      <c r="AD51" s="57" t="s">
        <v>186</v>
      </c>
      <c r="AE51" s="57" t="s">
        <v>186</v>
      </c>
      <c r="AF51" s="57" t="s">
        <v>186</v>
      </c>
      <c r="AG51" s="57" t="s">
        <v>186</v>
      </c>
      <c r="AH51" s="57" t="s">
        <v>186</v>
      </c>
      <c r="AI51" s="57" t="s">
        <v>186</v>
      </c>
      <c r="AJ51" s="57" t="s">
        <v>186</v>
      </c>
      <c r="AK51" s="57" t="s">
        <v>186</v>
      </c>
      <c r="AL51" s="57" t="s">
        <v>186</v>
      </c>
      <c r="AM51" s="57" t="s">
        <v>186</v>
      </c>
      <c r="AO51" s="8"/>
      <c r="AP51" s="7"/>
      <c r="AQ51" s="7"/>
      <c r="AR51" s="7"/>
      <c r="AS51" s="7"/>
      <c r="AT51" s="7"/>
      <c r="AU51" s="7"/>
      <c r="AV51" s="7"/>
      <c r="AW51" s="7"/>
      <c r="AX51" s="7"/>
      <c r="AY51" s="7"/>
      <c r="AZ51" s="7"/>
      <c r="BA51" s="7"/>
      <c r="BB51" s="7"/>
      <c r="BC51" s="7"/>
      <c r="BD51" s="7"/>
      <c r="BE51" s="7"/>
      <c r="BF51" s="7"/>
      <c r="BG51" s="7"/>
      <c r="BH51" s="7"/>
    </row>
    <row r="52" spans="1:60" s="5" customFormat="1" ht="20.25" customHeight="1">
      <c r="A52" s="1"/>
      <c r="B52" s="19" t="s">
        <v>145</v>
      </c>
      <c r="C52" s="19" t="str">
        <f>_xlfn.XLOOKUP($B52,FD_Lists!$B$4:$B$25,FD_Lists!C$4:C$25)</f>
        <v>South Staffordshire Water</v>
      </c>
      <c r="D52" s="19" t="str">
        <f>_xlfn.XLOOKUP($B52,FD_Lists!$B$4:$B$25,FD_Lists!D$4:D$25)</f>
        <v>England</v>
      </c>
      <c r="E52" s="19" t="str">
        <f>_xlfn.XLOOKUP($B52,FD_Lists!$B$4:$B$25,FD_Lists!E$4:E$25)</f>
        <v>Company</v>
      </c>
      <c r="F52" s="19" t="str">
        <f>_xlfn.XLOOKUP($B52,FD_Lists!$B$4:$B$25,FD_Lists!F$4:F$25)</f>
        <v>WoC</v>
      </c>
      <c r="G52" s="56" t="s">
        <v>127</v>
      </c>
      <c r="H52" s="6" t="s">
        <v>89</v>
      </c>
      <c r="I52" s="55" t="str">
        <f t="shared" si="1"/>
        <v>SSCOUT5_05_D_PR24</v>
      </c>
      <c r="J52" s="55" t="s">
        <v>137</v>
      </c>
      <c r="K52" s="55" t="s">
        <v>159</v>
      </c>
      <c r="L52" s="55" t="s">
        <v>139</v>
      </c>
      <c r="M52" s="55" t="s">
        <v>149</v>
      </c>
      <c r="N52" s="55" t="s">
        <v>150</v>
      </c>
      <c r="O52" s="55">
        <v>0</v>
      </c>
      <c r="P52" s="57" t="s">
        <v>186</v>
      </c>
      <c r="Q52" s="57" t="s">
        <v>186</v>
      </c>
      <c r="R52" s="57" t="s">
        <v>186</v>
      </c>
      <c r="S52" s="57" t="s">
        <v>186</v>
      </c>
      <c r="T52" s="57" t="s">
        <v>186</v>
      </c>
      <c r="U52" s="57" t="s">
        <v>186</v>
      </c>
      <c r="V52" s="57" t="s">
        <v>186</v>
      </c>
      <c r="W52" s="57" t="s">
        <v>186</v>
      </c>
      <c r="X52" s="57" t="s">
        <v>186</v>
      </c>
      <c r="Y52" s="57" t="s">
        <v>186</v>
      </c>
      <c r="Z52" s="57" t="s">
        <v>186</v>
      </c>
      <c r="AA52" s="57" t="s">
        <v>186</v>
      </c>
      <c r="AB52" s="57" t="s">
        <v>186</v>
      </c>
      <c r="AC52" s="57" t="s">
        <v>186</v>
      </c>
      <c r="AD52" s="57" t="s">
        <v>186</v>
      </c>
      <c r="AE52" s="57" t="s">
        <v>186</v>
      </c>
      <c r="AF52" s="57" t="s">
        <v>186</v>
      </c>
      <c r="AG52" s="57" t="s">
        <v>186</v>
      </c>
      <c r="AH52" s="57" t="s">
        <v>186</v>
      </c>
      <c r="AI52" s="57" t="s">
        <v>186</v>
      </c>
      <c r="AJ52" s="57" t="s">
        <v>186</v>
      </c>
      <c r="AK52" s="57" t="s">
        <v>186</v>
      </c>
      <c r="AL52" s="57" t="s">
        <v>186</v>
      </c>
      <c r="AM52" s="57" t="s">
        <v>186</v>
      </c>
      <c r="AO52" s="8"/>
      <c r="AP52" s="7"/>
      <c r="AQ52" s="7"/>
      <c r="AR52" s="7"/>
      <c r="AS52" s="7"/>
      <c r="AT52" s="7"/>
      <c r="AU52" s="7"/>
      <c r="AV52" s="7"/>
      <c r="AW52" s="7"/>
      <c r="AX52" s="7"/>
      <c r="AY52" s="7"/>
      <c r="AZ52" s="7"/>
      <c r="BA52" s="7"/>
      <c r="BB52" s="7"/>
      <c r="BC52" s="7"/>
      <c r="BD52" s="7"/>
      <c r="BE52" s="7"/>
      <c r="BF52" s="7"/>
      <c r="BG52" s="7"/>
      <c r="BH52" s="7"/>
    </row>
    <row r="53" spans="1:60" s="5" customFormat="1" ht="20.25" customHeight="1">
      <c r="A53" s="1"/>
      <c r="B53" s="19" t="s">
        <v>146</v>
      </c>
      <c r="C53" s="19" t="str">
        <f>_xlfn.XLOOKUP($B53,FD_Lists!$B$4:$B$25,FD_Lists!C$4:C$25)</f>
        <v>SES Water</v>
      </c>
      <c r="D53" s="19" t="str">
        <f>_xlfn.XLOOKUP($B53,FD_Lists!$B$4:$B$25,FD_Lists!D$4:D$25)</f>
        <v>England</v>
      </c>
      <c r="E53" s="19" t="str">
        <f>_xlfn.XLOOKUP($B53,FD_Lists!$B$4:$B$25,FD_Lists!E$4:E$25)</f>
        <v>Company</v>
      </c>
      <c r="F53" s="19" t="str">
        <f>_xlfn.XLOOKUP($B53,FD_Lists!$B$4:$B$25,FD_Lists!F$4:F$25)</f>
        <v>WoC</v>
      </c>
      <c r="G53" s="56" t="s">
        <v>127</v>
      </c>
      <c r="H53" s="6" t="s">
        <v>89</v>
      </c>
      <c r="I53" s="55" t="str">
        <f t="shared" si="1"/>
        <v>SESOUT5_05_D_PR24</v>
      </c>
      <c r="J53" s="55" t="s">
        <v>137</v>
      </c>
      <c r="K53" s="55" t="s">
        <v>159</v>
      </c>
      <c r="L53" s="55" t="s">
        <v>139</v>
      </c>
      <c r="M53" s="55" t="s">
        <v>149</v>
      </c>
      <c r="N53" s="55" t="s">
        <v>150</v>
      </c>
      <c r="O53" s="55">
        <v>0</v>
      </c>
      <c r="P53" s="57" t="s">
        <v>186</v>
      </c>
      <c r="Q53" s="57" t="s">
        <v>186</v>
      </c>
      <c r="R53" s="57" t="s">
        <v>186</v>
      </c>
      <c r="S53" s="57" t="s">
        <v>186</v>
      </c>
      <c r="T53" s="57" t="s">
        <v>186</v>
      </c>
      <c r="U53" s="57" t="s">
        <v>186</v>
      </c>
      <c r="V53" s="57" t="s">
        <v>186</v>
      </c>
      <c r="W53" s="57" t="s">
        <v>186</v>
      </c>
      <c r="X53" s="57" t="s">
        <v>186</v>
      </c>
      <c r="Y53" s="57" t="s">
        <v>186</v>
      </c>
      <c r="Z53" s="57" t="s">
        <v>186</v>
      </c>
      <c r="AA53" s="57" t="s">
        <v>186</v>
      </c>
      <c r="AB53" s="57" t="s">
        <v>186</v>
      </c>
      <c r="AC53" s="57" t="s">
        <v>186</v>
      </c>
      <c r="AD53" s="57" t="s">
        <v>186</v>
      </c>
      <c r="AE53" s="57" t="s">
        <v>186</v>
      </c>
      <c r="AF53" s="57" t="s">
        <v>186</v>
      </c>
      <c r="AG53" s="57" t="s">
        <v>186</v>
      </c>
      <c r="AH53" s="57" t="s">
        <v>186</v>
      </c>
      <c r="AI53" s="57" t="s">
        <v>186</v>
      </c>
      <c r="AJ53" s="57" t="s">
        <v>186</v>
      </c>
      <c r="AK53" s="57" t="s">
        <v>186</v>
      </c>
      <c r="AL53" s="57" t="s">
        <v>186</v>
      </c>
      <c r="AM53" s="57" t="s">
        <v>186</v>
      </c>
      <c r="AO53" s="8"/>
      <c r="AP53" s="7"/>
      <c r="AQ53" s="7"/>
      <c r="AR53" s="7"/>
      <c r="AS53" s="7"/>
      <c r="AT53" s="7"/>
      <c r="AU53" s="7"/>
      <c r="AV53" s="7"/>
      <c r="AW53" s="7"/>
      <c r="AX53" s="7"/>
      <c r="AY53" s="7"/>
      <c r="AZ53" s="7"/>
      <c r="BA53" s="7"/>
      <c r="BB53" s="7"/>
      <c r="BC53" s="7"/>
      <c r="BD53" s="7"/>
      <c r="BE53" s="7"/>
      <c r="BF53" s="7"/>
      <c r="BG53" s="7"/>
      <c r="BH53" s="7"/>
    </row>
    <row r="54" spans="1:60" s="5" customFormat="1" ht="18.75" customHeight="1">
      <c r="A54" s="1"/>
      <c r="B54" s="19" t="s">
        <v>114</v>
      </c>
      <c r="C54" s="19" t="str">
        <f>_xlfn.XLOOKUP($B54,FD_Lists!$B$4:$B$25,FD_Lists!C$4:C$25)</f>
        <v>South West Water</v>
      </c>
      <c r="D54" s="19" t="str">
        <f>_xlfn.XLOOKUP($B54,FD_Lists!$B$4:$B$25,FD_Lists!D$4:D$25)</f>
        <v>England</v>
      </c>
      <c r="E54" s="19" t="str">
        <f>_xlfn.XLOOKUP($B54,FD_Lists!$B$4:$B$25,FD_Lists!E$4:E$25)</f>
        <v>Company</v>
      </c>
      <c r="F54" s="19" t="str">
        <f>_xlfn.XLOOKUP($B54,FD_Lists!$B$4:$B$25,FD_Lists!F$4:F$25)</f>
        <v>WaSC</v>
      </c>
      <c r="G54" s="56" t="s">
        <v>127</v>
      </c>
      <c r="H54" s="6" t="s">
        <v>89</v>
      </c>
      <c r="I54" s="55" t="str">
        <f t="shared" si="1"/>
        <v>SWBOUT5_05_D_PR24</v>
      </c>
      <c r="J54" s="55" t="s">
        <v>137</v>
      </c>
      <c r="K54" s="55" t="s">
        <v>159</v>
      </c>
      <c r="L54" s="55" t="s">
        <v>139</v>
      </c>
      <c r="M54" s="55" t="s">
        <v>149</v>
      </c>
      <c r="N54" s="55" t="s">
        <v>150</v>
      </c>
      <c r="O54" s="55">
        <v>0</v>
      </c>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O54" s="8"/>
      <c r="AP54" s="7"/>
      <c r="AQ54" s="7"/>
      <c r="AR54" s="7"/>
      <c r="AS54" s="7"/>
      <c r="AT54" s="7"/>
      <c r="AU54" s="7"/>
      <c r="AV54" s="7"/>
      <c r="AW54" s="7"/>
      <c r="AX54" s="7"/>
      <c r="AY54" s="7"/>
      <c r="AZ54" s="7"/>
      <c r="BA54" s="7"/>
      <c r="BB54" s="7"/>
      <c r="BC54" s="7"/>
      <c r="BD54" s="7"/>
      <c r="BE54" s="7"/>
      <c r="BF54" s="7"/>
      <c r="BG54" s="7"/>
      <c r="BH54" s="7"/>
    </row>
    <row r="55" spans="1:60" s="5" customFormat="1" ht="20.25" customHeight="1">
      <c r="A55" s="1"/>
      <c r="B55" s="19" t="s">
        <v>147</v>
      </c>
      <c r="C55" s="19" t="str">
        <f>_xlfn.XLOOKUP($B55,FD_Lists!$B$4:$B$25,FD_Lists!C$4:C$25)</f>
        <v>Bristol Water</v>
      </c>
      <c r="D55" s="19" t="str">
        <f>_xlfn.XLOOKUP($B55,FD_Lists!$B$4:$B$25,FD_Lists!D$4:D$25)</f>
        <v>England</v>
      </c>
      <c r="E55" s="19" t="str">
        <f>_xlfn.XLOOKUP($B55,FD_Lists!$B$4:$B$25,FD_Lists!E$4:E$25)</f>
        <v>Company</v>
      </c>
      <c r="F55" s="19" t="str">
        <f>_xlfn.XLOOKUP($B55,FD_Lists!$B$4:$B$25,FD_Lists!F$4:F$25)</f>
        <v>WoC</v>
      </c>
      <c r="G55" s="56" t="s">
        <v>127</v>
      </c>
      <c r="H55" s="6" t="s">
        <v>89</v>
      </c>
      <c r="I55" s="55" t="str">
        <f t="shared" si="1"/>
        <v>BRLOUT5_05_D_PR24</v>
      </c>
      <c r="J55" s="55" t="s">
        <v>137</v>
      </c>
      <c r="K55" s="55" t="s">
        <v>159</v>
      </c>
      <c r="L55" s="55" t="s">
        <v>139</v>
      </c>
      <c r="M55" s="55" t="s">
        <v>149</v>
      </c>
      <c r="N55" s="55" t="s">
        <v>150</v>
      </c>
      <c r="O55" s="55">
        <v>0</v>
      </c>
      <c r="P55" s="57" t="s">
        <v>186</v>
      </c>
      <c r="Q55" s="57" t="s">
        <v>186</v>
      </c>
      <c r="R55" s="57" t="s">
        <v>186</v>
      </c>
      <c r="S55" s="57" t="s">
        <v>186</v>
      </c>
      <c r="T55" s="57" t="s">
        <v>186</v>
      </c>
      <c r="U55" s="57" t="s">
        <v>186</v>
      </c>
      <c r="V55" s="57" t="s">
        <v>186</v>
      </c>
      <c r="W55" s="57" t="s">
        <v>186</v>
      </c>
      <c r="X55" s="57" t="s">
        <v>186</v>
      </c>
      <c r="Y55" s="57" t="s">
        <v>186</v>
      </c>
      <c r="Z55" s="57" t="s">
        <v>186</v>
      </c>
      <c r="AA55" s="57" t="s">
        <v>186</v>
      </c>
      <c r="AB55" s="57" t="s">
        <v>186</v>
      </c>
      <c r="AC55" s="57" t="s">
        <v>186</v>
      </c>
      <c r="AD55" s="57" t="s">
        <v>186</v>
      </c>
      <c r="AE55" s="57" t="s">
        <v>186</v>
      </c>
      <c r="AF55" s="57" t="s">
        <v>186</v>
      </c>
      <c r="AG55" s="57" t="s">
        <v>186</v>
      </c>
      <c r="AH55" s="57" t="s">
        <v>186</v>
      </c>
      <c r="AI55" s="57" t="s">
        <v>186</v>
      </c>
      <c r="AJ55" s="57" t="s">
        <v>186</v>
      </c>
      <c r="AK55" s="57" t="s">
        <v>186</v>
      </c>
      <c r="AL55" s="57" t="s">
        <v>186</v>
      </c>
      <c r="AM55" s="57" t="s">
        <v>186</v>
      </c>
      <c r="AO55" s="8"/>
      <c r="AP55" s="7"/>
      <c r="AQ55" s="7"/>
      <c r="AR55" s="7"/>
      <c r="AS55" s="7"/>
      <c r="AT55" s="7"/>
      <c r="AU55" s="7"/>
      <c r="AV55" s="7"/>
      <c r="AW55" s="7"/>
      <c r="AX55" s="7"/>
      <c r="AY55" s="7"/>
      <c r="AZ55" s="7"/>
      <c r="BA55" s="7"/>
      <c r="BB55" s="7"/>
      <c r="BC55" s="7"/>
      <c r="BD55" s="7"/>
      <c r="BE55" s="7"/>
      <c r="BF55" s="7"/>
      <c r="BG55" s="7"/>
      <c r="BH55" s="7"/>
    </row>
    <row r="56" spans="1:60" s="5" customFormat="1" ht="15">
      <c r="B56" s="129" t="s">
        <v>80</v>
      </c>
      <c r="C56" s="19" t="str">
        <f>_xlfn.XLOOKUP($B56,FD_Lists!$B$4:$B$25,FD_Lists!C$4:C$25)</f>
        <v>Anglian Water</v>
      </c>
      <c r="D56" s="19" t="str">
        <f>_xlfn.XLOOKUP($B56,FD_Lists!$B$4:$B$25,FD_Lists!D$4:D$25)</f>
        <v>England</v>
      </c>
      <c r="E56" s="19" t="str">
        <f>_xlfn.XLOOKUP($B56,FD_Lists!$B$4:$B$25,FD_Lists!E$4:E$25)</f>
        <v>Company</v>
      </c>
      <c r="F56" s="19" t="str">
        <f>_xlfn.XLOOKUP($B56,FD_Lists!$B$4:$B$25,FD_Lists!F$4:F$25)</f>
        <v>WaSC</v>
      </c>
      <c r="G56" s="56" t="s">
        <v>127</v>
      </c>
      <c r="H56" s="6" t="s">
        <v>93</v>
      </c>
      <c r="I56" s="55" t="str">
        <f t="shared" si="1"/>
        <v>ANHOUT5_05_F_PR24</v>
      </c>
      <c r="J56" s="55" t="s">
        <v>137</v>
      </c>
      <c r="K56" s="55" t="s">
        <v>159</v>
      </c>
      <c r="L56" s="55" t="s">
        <v>139</v>
      </c>
      <c r="M56" s="18" t="s">
        <v>151</v>
      </c>
      <c r="N56" s="55" t="s">
        <v>150</v>
      </c>
      <c r="O56" s="55">
        <v>0</v>
      </c>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O56" s="8"/>
      <c r="AP56" s="7"/>
      <c r="AQ56" s="7"/>
      <c r="AR56" s="7"/>
      <c r="AS56" s="7"/>
      <c r="AT56" s="7"/>
      <c r="AU56" s="7"/>
      <c r="AV56" s="7"/>
      <c r="AW56" s="7"/>
      <c r="AX56" s="7"/>
      <c r="AY56" s="7"/>
      <c r="AZ56" s="7"/>
      <c r="BA56" s="7"/>
      <c r="BB56" s="7"/>
      <c r="BC56" s="7"/>
      <c r="BD56" s="7"/>
      <c r="BE56" s="7"/>
      <c r="BF56" s="7"/>
      <c r="BG56" s="7"/>
      <c r="BH56" s="7"/>
    </row>
    <row r="57" spans="1:60" s="5" customFormat="1" ht="15">
      <c r="B57" s="19" t="s">
        <v>110</v>
      </c>
      <c r="C57" s="19" t="str">
        <f>_xlfn.XLOOKUP($B57,FD_Lists!$B$4:$B$25,FD_Lists!C$4:C$25)</f>
        <v>Dŵr Cymru</v>
      </c>
      <c r="D57" s="19" t="str">
        <f>_xlfn.XLOOKUP($B57,FD_Lists!$B$4:$B$25,FD_Lists!D$4:D$25)</f>
        <v>Wales</v>
      </c>
      <c r="E57" s="19" t="str">
        <f>_xlfn.XLOOKUP($B57,FD_Lists!$B$4:$B$25,FD_Lists!E$4:E$25)</f>
        <v>Company</v>
      </c>
      <c r="F57" s="19" t="str">
        <f>_xlfn.XLOOKUP($B57,FD_Lists!$B$4:$B$25,FD_Lists!F$4:F$25)</f>
        <v>WaSC</v>
      </c>
      <c r="G57" s="56" t="s">
        <v>127</v>
      </c>
      <c r="H57" s="6" t="s">
        <v>93</v>
      </c>
      <c r="I57" s="55" t="str">
        <f t="shared" si="1"/>
        <v>WSHOUT5_05_F_PR24</v>
      </c>
      <c r="J57" s="55" t="s">
        <v>137</v>
      </c>
      <c r="K57" s="55" t="s">
        <v>159</v>
      </c>
      <c r="L57" s="55" t="s">
        <v>139</v>
      </c>
      <c r="M57" s="18" t="s">
        <v>151</v>
      </c>
      <c r="N57" s="55" t="s">
        <v>150</v>
      </c>
      <c r="O57" s="55">
        <v>0</v>
      </c>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O57" s="8"/>
      <c r="AP57" s="7"/>
      <c r="AQ57" s="7"/>
      <c r="AR57" s="7"/>
      <c r="AS57" s="7"/>
      <c r="AT57" s="7"/>
      <c r="AU57" s="7"/>
      <c r="AV57" s="7"/>
      <c r="AW57" s="7"/>
      <c r="AX57" s="7"/>
      <c r="AY57" s="7"/>
      <c r="AZ57" s="7"/>
      <c r="BA57" s="7"/>
      <c r="BB57" s="7"/>
      <c r="BC57" s="7"/>
      <c r="BD57" s="7"/>
      <c r="BE57" s="7"/>
      <c r="BF57" s="7"/>
      <c r="BG57" s="7"/>
      <c r="BH57" s="7"/>
    </row>
    <row r="58" spans="1:60" s="5" customFormat="1" ht="15">
      <c r="B58" s="19" t="s">
        <v>111</v>
      </c>
      <c r="C58" s="19" t="str">
        <f>_xlfn.XLOOKUP($B58,FD_Lists!$B$4:$B$25,FD_Lists!C$4:C$25)</f>
        <v>Hafren Dyfrdwy</v>
      </c>
      <c r="D58" s="19" t="str">
        <f>_xlfn.XLOOKUP($B58,FD_Lists!$B$4:$B$25,FD_Lists!D$4:D$25)</f>
        <v>Wales</v>
      </c>
      <c r="E58" s="19" t="str">
        <f>_xlfn.XLOOKUP($B58,FD_Lists!$B$4:$B$25,FD_Lists!E$4:E$25)</f>
        <v>Company</v>
      </c>
      <c r="F58" s="19" t="str">
        <f>_xlfn.XLOOKUP($B58,FD_Lists!$B$4:$B$25,FD_Lists!F$4:F$25)</f>
        <v>WaSC</v>
      </c>
      <c r="G58" s="56" t="s">
        <v>127</v>
      </c>
      <c r="H58" s="6" t="s">
        <v>93</v>
      </c>
      <c r="I58" s="55" t="str">
        <f t="shared" si="1"/>
        <v>HDDOUT5_05_F_PR24</v>
      </c>
      <c r="J58" s="55" t="s">
        <v>137</v>
      </c>
      <c r="K58" s="55" t="s">
        <v>159</v>
      </c>
      <c r="L58" s="55" t="s">
        <v>139</v>
      </c>
      <c r="M58" s="18" t="s">
        <v>151</v>
      </c>
      <c r="N58" s="55" t="s">
        <v>150</v>
      </c>
      <c r="O58" s="55">
        <v>0</v>
      </c>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O58" s="8"/>
      <c r="AP58" s="7"/>
      <c r="AQ58" s="7"/>
      <c r="AR58" s="7"/>
      <c r="AS58" s="7"/>
      <c r="AT58" s="7"/>
      <c r="AU58" s="7"/>
      <c r="AV58" s="7"/>
      <c r="AW58" s="7"/>
      <c r="AX58" s="7"/>
      <c r="AY58" s="7"/>
      <c r="AZ58" s="7"/>
      <c r="BA58" s="7"/>
      <c r="BB58" s="7"/>
      <c r="BC58" s="7"/>
      <c r="BD58" s="7"/>
      <c r="BE58" s="7"/>
      <c r="BF58" s="7"/>
      <c r="BG58" s="7"/>
      <c r="BH58" s="7"/>
    </row>
    <row r="59" spans="1:60" s="5" customFormat="1" ht="15">
      <c r="B59" s="19" t="s">
        <v>112</v>
      </c>
      <c r="C59" s="19" t="str">
        <f>_xlfn.XLOOKUP($B59,FD_Lists!$B$4:$B$25,FD_Lists!C$4:C$25)</f>
        <v>Northumbrian Water</v>
      </c>
      <c r="D59" s="19" t="str">
        <f>_xlfn.XLOOKUP($B59,FD_Lists!$B$4:$B$25,FD_Lists!D$4:D$25)</f>
        <v>England</v>
      </c>
      <c r="E59" s="19" t="str">
        <f>_xlfn.XLOOKUP($B59,FD_Lists!$B$4:$B$25,FD_Lists!E$4:E$25)</f>
        <v>Company</v>
      </c>
      <c r="F59" s="19" t="str">
        <f>_xlfn.XLOOKUP($B59,FD_Lists!$B$4:$B$25,FD_Lists!F$4:F$25)</f>
        <v>WaSC</v>
      </c>
      <c r="G59" s="56" t="s">
        <v>127</v>
      </c>
      <c r="H59" s="6" t="s">
        <v>93</v>
      </c>
      <c r="I59" s="55" t="str">
        <f t="shared" si="1"/>
        <v>NESOUT5_05_F_PR24</v>
      </c>
      <c r="J59" s="55" t="s">
        <v>137</v>
      </c>
      <c r="K59" s="55" t="s">
        <v>159</v>
      </c>
      <c r="L59" s="55" t="s">
        <v>139</v>
      </c>
      <c r="M59" s="18" t="s">
        <v>151</v>
      </c>
      <c r="N59" s="55" t="s">
        <v>150</v>
      </c>
      <c r="O59" s="55">
        <v>0</v>
      </c>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O59" s="8"/>
      <c r="AP59" s="7"/>
      <c r="AQ59" s="7"/>
      <c r="AR59" s="7"/>
      <c r="AS59" s="7"/>
      <c r="AT59" s="7"/>
      <c r="AU59" s="7"/>
      <c r="AV59" s="7"/>
      <c r="AW59" s="7"/>
      <c r="AX59" s="7"/>
      <c r="AY59" s="7"/>
      <c r="AZ59" s="7"/>
      <c r="BA59" s="7"/>
      <c r="BB59" s="7"/>
      <c r="BC59" s="7"/>
      <c r="BD59" s="7"/>
      <c r="BE59" s="7"/>
      <c r="BF59" s="7"/>
      <c r="BG59" s="7"/>
      <c r="BH59" s="7"/>
    </row>
    <row r="60" spans="1:60" s="5" customFormat="1" ht="15">
      <c r="B60" s="19" t="s">
        <v>113</v>
      </c>
      <c r="C60" s="19" t="str">
        <f>_xlfn.XLOOKUP($B60,FD_Lists!$B$4:$B$25,FD_Lists!C$4:C$25)</f>
        <v>Severn Trent Water</v>
      </c>
      <c r="D60" s="19" t="str">
        <f>_xlfn.XLOOKUP($B60,FD_Lists!$B$4:$B$25,FD_Lists!D$4:D$25)</f>
        <v>England</v>
      </c>
      <c r="E60" s="19" t="str">
        <f>_xlfn.XLOOKUP($B60,FD_Lists!$B$4:$B$25,FD_Lists!E$4:E$25)</f>
        <v>Company</v>
      </c>
      <c r="F60" s="19" t="str">
        <f>_xlfn.XLOOKUP($B60,FD_Lists!$B$4:$B$25,FD_Lists!F$4:F$25)</f>
        <v>WaSC</v>
      </c>
      <c r="G60" s="56" t="s">
        <v>127</v>
      </c>
      <c r="H60" s="6" t="s">
        <v>93</v>
      </c>
      <c r="I60" s="55" t="str">
        <f t="shared" si="1"/>
        <v>SVEOUT5_05_F_PR24</v>
      </c>
      <c r="J60" s="55" t="s">
        <v>137</v>
      </c>
      <c r="K60" s="55" t="s">
        <v>159</v>
      </c>
      <c r="L60" s="55" t="s">
        <v>139</v>
      </c>
      <c r="M60" s="18" t="s">
        <v>151</v>
      </c>
      <c r="N60" s="55" t="s">
        <v>150</v>
      </c>
      <c r="O60" s="55">
        <v>0</v>
      </c>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O60" s="8"/>
      <c r="AP60" s="7"/>
      <c r="AQ60" s="7"/>
      <c r="AR60" s="7"/>
      <c r="AS60" s="7"/>
      <c r="AT60" s="7"/>
      <c r="AU60" s="7"/>
      <c r="AV60" s="7"/>
      <c r="AW60" s="7"/>
      <c r="AX60" s="7"/>
      <c r="AY60" s="7"/>
      <c r="AZ60" s="7"/>
      <c r="BA60" s="7"/>
      <c r="BB60" s="7"/>
      <c r="BC60" s="7"/>
      <c r="BD60" s="7"/>
      <c r="BE60" s="7"/>
      <c r="BF60" s="7"/>
      <c r="BG60" s="7"/>
      <c r="BH60" s="7"/>
    </row>
    <row r="61" spans="1:60" s="5" customFormat="1" ht="15">
      <c r="B61" s="19" t="s">
        <v>116</v>
      </c>
      <c r="C61" s="19" t="str">
        <f>_xlfn.XLOOKUP($B61,FD_Lists!$B$4:$B$25,FD_Lists!C$4:C$25)</f>
        <v>Southern Water</v>
      </c>
      <c r="D61" s="19" t="str">
        <f>_xlfn.XLOOKUP($B61,FD_Lists!$B$4:$B$25,FD_Lists!D$4:D$25)</f>
        <v>England</v>
      </c>
      <c r="E61" s="19" t="str">
        <f>_xlfn.XLOOKUP($B61,FD_Lists!$B$4:$B$25,FD_Lists!E$4:E$25)</f>
        <v>Company</v>
      </c>
      <c r="F61" s="19" t="str">
        <f>_xlfn.XLOOKUP($B61,FD_Lists!$B$4:$B$25,FD_Lists!F$4:F$25)</f>
        <v>WaSC</v>
      </c>
      <c r="G61" s="56" t="s">
        <v>127</v>
      </c>
      <c r="H61" s="6" t="s">
        <v>93</v>
      </c>
      <c r="I61" s="55" t="str">
        <f t="shared" si="1"/>
        <v>SRNOUT5_05_F_PR24</v>
      </c>
      <c r="J61" s="55" t="s">
        <v>137</v>
      </c>
      <c r="K61" s="55" t="s">
        <v>159</v>
      </c>
      <c r="L61" s="55" t="s">
        <v>139</v>
      </c>
      <c r="M61" s="18" t="s">
        <v>151</v>
      </c>
      <c r="N61" s="55" t="s">
        <v>150</v>
      </c>
      <c r="O61" s="55">
        <v>0</v>
      </c>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O61" s="8"/>
      <c r="AP61" s="7"/>
      <c r="AQ61" s="7"/>
      <c r="AR61" s="7"/>
      <c r="AS61" s="7"/>
      <c r="AT61" s="7"/>
      <c r="AU61" s="7"/>
      <c r="AV61" s="7"/>
      <c r="AW61" s="7"/>
      <c r="AX61" s="7"/>
      <c r="AY61" s="7"/>
      <c r="AZ61" s="7"/>
      <c r="BA61" s="7"/>
      <c r="BB61" s="7"/>
      <c r="BC61" s="7"/>
      <c r="BD61" s="7"/>
      <c r="BE61" s="7"/>
      <c r="BF61" s="7"/>
      <c r="BG61" s="7"/>
      <c r="BH61" s="7"/>
    </row>
    <row r="62" spans="1:60" s="5" customFormat="1" ht="15">
      <c r="B62" s="19" t="s">
        <v>117</v>
      </c>
      <c r="C62" s="19" t="str">
        <f>_xlfn.XLOOKUP($B62,FD_Lists!$B$4:$B$25,FD_Lists!C$4:C$25)</f>
        <v>Thames Water</v>
      </c>
      <c r="D62" s="19" t="str">
        <f>_xlfn.XLOOKUP($B62,FD_Lists!$B$4:$B$25,FD_Lists!D$4:D$25)</f>
        <v>England</v>
      </c>
      <c r="E62" s="19" t="str">
        <f>_xlfn.XLOOKUP($B62,FD_Lists!$B$4:$B$25,FD_Lists!E$4:E$25)</f>
        <v>Company</v>
      </c>
      <c r="F62" s="19" t="str">
        <f>_xlfn.XLOOKUP($B62,FD_Lists!$B$4:$B$25,FD_Lists!F$4:F$25)</f>
        <v>WaSC</v>
      </c>
      <c r="G62" s="56" t="s">
        <v>127</v>
      </c>
      <c r="H62" s="6" t="s">
        <v>93</v>
      </c>
      <c r="I62" s="55" t="str">
        <f t="shared" si="1"/>
        <v>TMSOUT5_05_F_PR24</v>
      </c>
      <c r="J62" s="55" t="s">
        <v>137</v>
      </c>
      <c r="K62" s="55" t="s">
        <v>159</v>
      </c>
      <c r="L62" s="55" t="s">
        <v>139</v>
      </c>
      <c r="M62" s="18" t="s">
        <v>151</v>
      </c>
      <c r="N62" s="55" t="s">
        <v>150</v>
      </c>
      <c r="O62" s="55">
        <v>0</v>
      </c>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O62" s="8"/>
      <c r="AP62" s="7"/>
      <c r="AQ62" s="7"/>
      <c r="AR62" s="7"/>
      <c r="AS62" s="7"/>
      <c r="AT62" s="7"/>
      <c r="AU62" s="7"/>
      <c r="AV62" s="7"/>
      <c r="AW62" s="7"/>
      <c r="AX62" s="7"/>
      <c r="AY62" s="7"/>
      <c r="AZ62" s="7"/>
      <c r="BA62" s="7"/>
      <c r="BB62" s="7"/>
      <c r="BC62" s="7"/>
      <c r="BD62" s="7"/>
      <c r="BE62" s="7"/>
      <c r="BF62" s="7"/>
      <c r="BG62" s="7"/>
      <c r="BH62" s="7"/>
    </row>
    <row r="63" spans="1:60" s="5" customFormat="1" ht="15">
      <c r="B63" s="19" t="s">
        <v>118</v>
      </c>
      <c r="C63" s="19" t="str">
        <f>_xlfn.XLOOKUP($B63,FD_Lists!$B$4:$B$25,FD_Lists!C$4:C$25)</f>
        <v xml:space="preserve">United Utilities </v>
      </c>
      <c r="D63" s="19" t="str">
        <f>_xlfn.XLOOKUP($B63,FD_Lists!$B$4:$B$25,FD_Lists!D$4:D$25)</f>
        <v>England</v>
      </c>
      <c r="E63" s="19" t="str">
        <f>_xlfn.XLOOKUP($B63,FD_Lists!$B$4:$B$25,FD_Lists!E$4:E$25)</f>
        <v>Company</v>
      </c>
      <c r="F63" s="19" t="str">
        <f>_xlfn.XLOOKUP($B63,FD_Lists!$B$4:$B$25,FD_Lists!F$4:F$25)</f>
        <v>WaSC</v>
      </c>
      <c r="G63" s="56" t="s">
        <v>127</v>
      </c>
      <c r="H63" s="6" t="s">
        <v>93</v>
      </c>
      <c r="I63" s="55" t="str">
        <f t="shared" si="1"/>
        <v>NWTOUT5_05_F_PR24</v>
      </c>
      <c r="J63" s="55" t="s">
        <v>137</v>
      </c>
      <c r="K63" s="55" t="s">
        <v>159</v>
      </c>
      <c r="L63" s="55" t="s">
        <v>139</v>
      </c>
      <c r="M63" s="18" t="s">
        <v>151</v>
      </c>
      <c r="N63" s="55" t="s">
        <v>150</v>
      </c>
      <c r="O63" s="55">
        <v>0</v>
      </c>
      <c r="P63" s="57"/>
      <c r="Q63" s="57"/>
      <c r="R63" s="57"/>
      <c r="S63" s="57"/>
      <c r="T63" s="57"/>
      <c r="U63" s="57"/>
      <c r="V63" s="57"/>
      <c r="W63" s="57"/>
      <c r="X63" s="57"/>
      <c r="Y63" s="4">
        <v>141</v>
      </c>
      <c r="Z63" s="57"/>
      <c r="AA63" s="57"/>
      <c r="AB63" s="57"/>
      <c r="AC63" s="57"/>
      <c r="AD63" s="57"/>
      <c r="AE63" s="57"/>
      <c r="AF63" s="57"/>
      <c r="AG63" s="57"/>
      <c r="AH63" s="57"/>
      <c r="AI63" s="57"/>
      <c r="AJ63" s="57"/>
      <c r="AK63" s="57"/>
      <c r="AL63" s="57"/>
      <c r="AM63" s="57"/>
      <c r="AO63" s="8"/>
      <c r="AP63" s="7"/>
      <c r="AQ63" s="7"/>
      <c r="AR63" s="7"/>
      <c r="AS63" s="7"/>
      <c r="AT63" s="7"/>
      <c r="AU63" s="7"/>
      <c r="AV63" s="7"/>
      <c r="AW63" s="7"/>
      <c r="AX63" s="7"/>
      <c r="AY63" s="4" t="s">
        <v>187</v>
      </c>
      <c r="AZ63" s="7"/>
      <c r="BA63" s="7"/>
      <c r="BB63" s="7"/>
      <c r="BC63" s="7"/>
      <c r="BD63" s="7"/>
      <c r="BE63" s="7"/>
      <c r="BF63" s="7"/>
      <c r="BG63" s="7"/>
      <c r="BH63" s="7"/>
    </row>
    <row r="64" spans="1:60" s="5" customFormat="1" ht="15">
      <c r="B64" s="19" t="s">
        <v>119</v>
      </c>
      <c r="C64" s="19" t="str">
        <f>_xlfn.XLOOKUP($B64,FD_Lists!$B$4:$B$25,FD_Lists!C$4:C$25)</f>
        <v>Wessex Water</v>
      </c>
      <c r="D64" s="19" t="str">
        <f>_xlfn.XLOOKUP($B64,FD_Lists!$B$4:$B$25,FD_Lists!D$4:D$25)</f>
        <v>England</v>
      </c>
      <c r="E64" s="19" t="str">
        <f>_xlfn.XLOOKUP($B64,FD_Lists!$B$4:$B$25,FD_Lists!E$4:E$25)</f>
        <v>Company</v>
      </c>
      <c r="F64" s="19" t="str">
        <f>_xlfn.XLOOKUP($B64,FD_Lists!$B$4:$B$25,FD_Lists!F$4:F$25)</f>
        <v>WaSC</v>
      </c>
      <c r="G64" s="56" t="s">
        <v>127</v>
      </c>
      <c r="H64" s="6" t="s">
        <v>93</v>
      </c>
      <c r="I64" s="55" t="str">
        <f t="shared" si="1"/>
        <v>WSXOUT5_05_F_PR24</v>
      </c>
      <c r="J64" s="55" t="s">
        <v>137</v>
      </c>
      <c r="K64" s="55" t="s">
        <v>159</v>
      </c>
      <c r="L64" s="55" t="s">
        <v>139</v>
      </c>
      <c r="M64" s="18" t="s">
        <v>151</v>
      </c>
      <c r="N64" s="55" t="s">
        <v>150</v>
      </c>
      <c r="O64" s="55">
        <v>0</v>
      </c>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O64" s="8"/>
      <c r="AP64" s="7"/>
      <c r="AQ64" s="7"/>
      <c r="AR64" s="7"/>
      <c r="AS64" s="7"/>
      <c r="AT64" s="7"/>
      <c r="AU64" s="7"/>
      <c r="AV64" s="7"/>
      <c r="AW64" s="7"/>
      <c r="AX64" s="7"/>
      <c r="AY64" s="7"/>
      <c r="AZ64" s="7"/>
      <c r="BA64" s="7"/>
      <c r="BB64" s="7"/>
      <c r="BC64" s="7"/>
      <c r="BD64" s="7"/>
      <c r="BE64" s="7"/>
      <c r="BF64" s="7"/>
      <c r="BG64" s="7"/>
      <c r="BH64" s="7"/>
    </row>
    <row r="65" spans="2:60" s="5" customFormat="1" ht="15">
      <c r="B65" s="19" t="s">
        <v>120</v>
      </c>
      <c r="C65" s="19" t="str">
        <f>_xlfn.XLOOKUP($B65,FD_Lists!$B$4:$B$25,FD_Lists!C$4:C$25)</f>
        <v>Yorkshire Water</v>
      </c>
      <c r="D65" s="19" t="str">
        <f>_xlfn.XLOOKUP($B65,FD_Lists!$B$4:$B$25,FD_Lists!D$4:D$25)</f>
        <v>England</v>
      </c>
      <c r="E65" s="19" t="str">
        <f>_xlfn.XLOOKUP($B65,FD_Lists!$B$4:$B$25,FD_Lists!E$4:E$25)</f>
        <v>Company</v>
      </c>
      <c r="F65" s="19" t="str">
        <f>_xlfn.XLOOKUP($B65,FD_Lists!$B$4:$B$25,FD_Lists!F$4:F$25)</f>
        <v>WaSC</v>
      </c>
      <c r="G65" s="56" t="s">
        <v>127</v>
      </c>
      <c r="H65" s="6" t="s">
        <v>93</v>
      </c>
      <c r="I65" s="55" t="str">
        <f t="shared" si="1"/>
        <v>YKYOUT5_05_F_PR24</v>
      </c>
      <c r="J65" s="55" t="s">
        <v>137</v>
      </c>
      <c r="K65" s="55" t="s">
        <v>159</v>
      </c>
      <c r="L65" s="55" t="s">
        <v>139</v>
      </c>
      <c r="M65" s="18" t="s">
        <v>151</v>
      </c>
      <c r="N65" s="55" t="s">
        <v>150</v>
      </c>
      <c r="O65" s="55">
        <v>0</v>
      </c>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O65" s="8"/>
      <c r="AP65" s="7"/>
      <c r="AQ65" s="7"/>
      <c r="AR65" s="7"/>
      <c r="AS65" s="7"/>
      <c r="AT65" s="7"/>
      <c r="AU65" s="7"/>
      <c r="AV65" s="7"/>
      <c r="AW65" s="7"/>
      <c r="AX65" s="7"/>
      <c r="AY65" s="7"/>
      <c r="AZ65" s="7"/>
      <c r="BA65" s="7"/>
      <c r="BB65" s="7"/>
      <c r="BC65" s="7"/>
      <c r="BD65" s="7"/>
      <c r="BE65" s="7"/>
      <c r="BF65" s="7"/>
      <c r="BG65" s="7"/>
      <c r="BH65" s="7"/>
    </row>
    <row r="66" spans="2:60" s="5" customFormat="1" ht="15">
      <c r="B66" s="19" t="s">
        <v>142</v>
      </c>
      <c r="C66" s="19" t="str">
        <f>_xlfn.XLOOKUP($B66,FD_Lists!$B$4:$B$25,FD_Lists!C$4:C$25)</f>
        <v>Affinity Water</v>
      </c>
      <c r="D66" s="19" t="str">
        <f>_xlfn.XLOOKUP($B66,FD_Lists!$B$4:$B$25,FD_Lists!D$4:D$25)</f>
        <v>England</v>
      </c>
      <c r="E66" s="19" t="str">
        <f>_xlfn.XLOOKUP($B66,FD_Lists!$B$4:$B$25,FD_Lists!E$4:E$25)</f>
        <v>Company</v>
      </c>
      <c r="F66" s="19" t="str">
        <f>_xlfn.XLOOKUP($B66,FD_Lists!$B$4:$B$25,FD_Lists!F$4:F$25)</f>
        <v>WoC</v>
      </c>
      <c r="G66" s="56" t="s">
        <v>127</v>
      </c>
      <c r="H66" s="6" t="s">
        <v>93</v>
      </c>
      <c r="I66" s="55" t="str">
        <f t="shared" si="1"/>
        <v>AFWOUT5_05_F_PR24</v>
      </c>
      <c r="J66" s="55" t="s">
        <v>137</v>
      </c>
      <c r="K66" s="55" t="s">
        <v>159</v>
      </c>
      <c r="L66" s="55" t="s">
        <v>139</v>
      </c>
      <c r="M66" s="18" t="s">
        <v>151</v>
      </c>
      <c r="N66" s="55" t="s">
        <v>150</v>
      </c>
      <c r="O66" s="55">
        <v>0</v>
      </c>
      <c r="P66" s="57" t="s">
        <v>186</v>
      </c>
      <c r="Q66" s="57" t="s">
        <v>186</v>
      </c>
      <c r="R66" s="57" t="s">
        <v>186</v>
      </c>
      <c r="S66" s="57" t="s">
        <v>186</v>
      </c>
      <c r="T66" s="57" t="s">
        <v>186</v>
      </c>
      <c r="U66" s="57" t="s">
        <v>186</v>
      </c>
      <c r="V66" s="57" t="s">
        <v>186</v>
      </c>
      <c r="W66" s="57" t="s">
        <v>186</v>
      </c>
      <c r="X66" s="57" t="s">
        <v>186</v>
      </c>
      <c r="Y66" s="57" t="s">
        <v>186</v>
      </c>
      <c r="Z66" s="57" t="s">
        <v>186</v>
      </c>
      <c r="AA66" s="57" t="s">
        <v>186</v>
      </c>
      <c r="AB66" s="57" t="s">
        <v>186</v>
      </c>
      <c r="AC66" s="57" t="s">
        <v>186</v>
      </c>
      <c r="AD66" s="57" t="s">
        <v>186</v>
      </c>
      <c r="AE66" s="57" t="s">
        <v>186</v>
      </c>
      <c r="AF66" s="57" t="s">
        <v>186</v>
      </c>
      <c r="AG66" s="57" t="s">
        <v>186</v>
      </c>
      <c r="AH66" s="57" t="s">
        <v>186</v>
      </c>
      <c r="AI66" s="57" t="s">
        <v>186</v>
      </c>
      <c r="AJ66" s="57" t="s">
        <v>186</v>
      </c>
      <c r="AK66" s="57" t="s">
        <v>186</v>
      </c>
      <c r="AL66" s="57" t="s">
        <v>186</v>
      </c>
      <c r="AM66" s="57" t="s">
        <v>186</v>
      </c>
      <c r="AO66" s="8"/>
      <c r="AP66" s="7"/>
      <c r="AQ66" s="7"/>
      <c r="AR66" s="7"/>
      <c r="AS66" s="7"/>
      <c r="AT66" s="7"/>
      <c r="AU66" s="7"/>
      <c r="AV66" s="7"/>
      <c r="AW66" s="7"/>
      <c r="AX66" s="7"/>
      <c r="AY66" s="7"/>
      <c r="AZ66" s="7"/>
      <c r="BA66" s="7"/>
      <c r="BB66" s="7"/>
      <c r="BC66" s="7"/>
      <c r="BD66" s="7"/>
      <c r="BE66" s="7"/>
      <c r="BF66" s="7"/>
      <c r="BG66" s="7"/>
      <c r="BH66" s="7"/>
    </row>
    <row r="67" spans="2:60" s="5" customFormat="1" ht="15">
      <c r="B67" s="19" t="s">
        <v>143</v>
      </c>
      <c r="C67" s="19" t="str">
        <f>_xlfn.XLOOKUP($B67,FD_Lists!$B$4:$B$25,FD_Lists!C$4:C$25)</f>
        <v>Portsmouth Water</v>
      </c>
      <c r="D67" s="19" t="str">
        <f>_xlfn.XLOOKUP($B67,FD_Lists!$B$4:$B$25,FD_Lists!D$4:D$25)</f>
        <v>England</v>
      </c>
      <c r="E67" s="19" t="str">
        <f>_xlfn.XLOOKUP($B67,FD_Lists!$B$4:$B$25,FD_Lists!E$4:E$25)</f>
        <v>Company</v>
      </c>
      <c r="F67" s="19" t="str">
        <f>_xlfn.XLOOKUP($B67,FD_Lists!$B$4:$B$25,FD_Lists!F$4:F$25)</f>
        <v>WoC</v>
      </c>
      <c r="G67" s="56" t="s">
        <v>127</v>
      </c>
      <c r="H67" s="6" t="s">
        <v>93</v>
      </c>
      <c r="I67" s="55" t="str">
        <f t="shared" si="1"/>
        <v>PRTOUT5_05_F_PR24</v>
      </c>
      <c r="J67" s="55" t="s">
        <v>137</v>
      </c>
      <c r="K67" s="55" t="s">
        <v>159</v>
      </c>
      <c r="L67" s="55" t="s">
        <v>139</v>
      </c>
      <c r="M67" s="18" t="s">
        <v>151</v>
      </c>
      <c r="N67" s="55" t="s">
        <v>150</v>
      </c>
      <c r="O67" s="55">
        <v>0</v>
      </c>
      <c r="P67" s="57" t="s">
        <v>186</v>
      </c>
      <c r="Q67" s="57" t="s">
        <v>186</v>
      </c>
      <c r="R67" s="57" t="s">
        <v>186</v>
      </c>
      <c r="S67" s="57" t="s">
        <v>186</v>
      </c>
      <c r="T67" s="57" t="s">
        <v>186</v>
      </c>
      <c r="U67" s="57" t="s">
        <v>186</v>
      </c>
      <c r="V67" s="57" t="s">
        <v>186</v>
      </c>
      <c r="W67" s="57" t="s">
        <v>186</v>
      </c>
      <c r="X67" s="57" t="s">
        <v>186</v>
      </c>
      <c r="Y67" s="57" t="s">
        <v>186</v>
      </c>
      <c r="Z67" s="57" t="s">
        <v>186</v>
      </c>
      <c r="AA67" s="57" t="s">
        <v>186</v>
      </c>
      <c r="AB67" s="57" t="s">
        <v>186</v>
      </c>
      <c r="AC67" s="57" t="s">
        <v>186</v>
      </c>
      <c r="AD67" s="57" t="s">
        <v>186</v>
      </c>
      <c r="AE67" s="57" t="s">
        <v>186</v>
      </c>
      <c r="AF67" s="57" t="s">
        <v>186</v>
      </c>
      <c r="AG67" s="57" t="s">
        <v>186</v>
      </c>
      <c r="AH67" s="57" t="s">
        <v>186</v>
      </c>
      <c r="AI67" s="57" t="s">
        <v>186</v>
      </c>
      <c r="AJ67" s="57" t="s">
        <v>186</v>
      </c>
      <c r="AK67" s="57" t="s">
        <v>186</v>
      </c>
      <c r="AL67" s="57" t="s">
        <v>186</v>
      </c>
      <c r="AM67" s="57" t="s">
        <v>186</v>
      </c>
      <c r="AO67" s="8"/>
      <c r="AP67" s="7"/>
      <c r="AQ67" s="7"/>
      <c r="AR67" s="7"/>
      <c r="AS67" s="7"/>
      <c r="AT67" s="7"/>
      <c r="AU67" s="7"/>
      <c r="AV67" s="7"/>
      <c r="AW67" s="7"/>
      <c r="AX67" s="7"/>
      <c r="AY67" s="7"/>
      <c r="AZ67" s="7"/>
      <c r="BA67" s="7"/>
      <c r="BB67" s="7"/>
      <c r="BC67" s="7"/>
      <c r="BD67" s="7"/>
      <c r="BE67" s="7"/>
      <c r="BF67" s="7"/>
      <c r="BG67" s="7"/>
      <c r="BH67" s="7"/>
    </row>
    <row r="68" spans="2:60" s="5" customFormat="1" ht="15">
      <c r="B68" s="19" t="s">
        <v>144</v>
      </c>
      <c r="C68" s="19" t="str">
        <f>_xlfn.XLOOKUP($B68,FD_Lists!$B$4:$B$25,FD_Lists!C$4:C$25)</f>
        <v>South East Water</v>
      </c>
      <c r="D68" s="19" t="str">
        <f>_xlfn.XLOOKUP($B68,FD_Lists!$B$4:$B$25,FD_Lists!D$4:D$25)</f>
        <v>England</v>
      </c>
      <c r="E68" s="19" t="str">
        <f>_xlfn.XLOOKUP($B68,FD_Lists!$B$4:$B$25,FD_Lists!E$4:E$25)</f>
        <v>Company</v>
      </c>
      <c r="F68" s="19" t="str">
        <f>_xlfn.XLOOKUP($B68,FD_Lists!$B$4:$B$25,FD_Lists!F$4:F$25)</f>
        <v>WoC</v>
      </c>
      <c r="G68" s="56" t="s">
        <v>127</v>
      </c>
      <c r="H68" s="6" t="s">
        <v>93</v>
      </c>
      <c r="I68" s="55" t="str">
        <f t="shared" si="1"/>
        <v>SEWOUT5_05_F_PR24</v>
      </c>
      <c r="J68" s="55" t="s">
        <v>137</v>
      </c>
      <c r="K68" s="55" t="s">
        <v>159</v>
      </c>
      <c r="L68" s="55" t="s">
        <v>139</v>
      </c>
      <c r="M68" s="18" t="s">
        <v>151</v>
      </c>
      <c r="N68" s="55" t="s">
        <v>150</v>
      </c>
      <c r="O68" s="55">
        <v>0</v>
      </c>
      <c r="P68" s="57" t="s">
        <v>186</v>
      </c>
      <c r="Q68" s="57" t="s">
        <v>186</v>
      </c>
      <c r="R68" s="57" t="s">
        <v>186</v>
      </c>
      <c r="S68" s="57" t="s">
        <v>186</v>
      </c>
      <c r="T68" s="57" t="s">
        <v>186</v>
      </c>
      <c r="U68" s="57" t="s">
        <v>186</v>
      </c>
      <c r="V68" s="57" t="s">
        <v>186</v>
      </c>
      <c r="W68" s="57" t="s">
        <v>186</v>
      </c>
      <c r="X68" s="57" t="s">
        <v>186</v>
      </c>
      <c r="Y68" s="57" t="s">
        <v>186</v>
      </c>
      <c r="Z68" s="57" t="s">
        <v>186</v>
      </c>
      <c r="AA68" s="57" t="s">
        <v>186</v>
      </c>
      <c r="AB68" s="57" t="s">
        <v>186</v>
      </c>
      <c r="AC68" s="57" t="s">
        <v>186</v>
      </c>
      <c r="AD68" s="57" t="s">
        <v>186</v>
      </c>
      <c r="AE68" s="57" t="s">
        <v>186</v>
      </c>
      <c r="AF68" s="57" t="s">
        <v>186</v>
      </c>
      <c r="AG68" s="57" t="s">
        <v>186</v>
      </c>
      <c r="AH68" s="57" t="s">
        <v>186</v>
      </c>
      <c r="AI68" s="57" t="s">
        <v>186</v>
      </c>
      <c r="AJ68" s="57" t="s">
        <v>186</v>
      </c>
      <c r="AK68" s="57" t="s">
        <v>186</v>
      </c>
      <c r="AL68" s="57" t="s">
        <v>186</v>
      </c>
      <c r="AM68" s="57" t="s">
        <v>186</v>
      </c>
      <c r="AO68" s="8"/>
      <c r="AP68" s="7"/>
      <c r="AQ68" s="7"/>
      <c r="AR68" s="7"/>
      <c r="AS68" s="7"/>
      <c r="AT68" s="7"/>
      <c r="AU68" s="7"/>
      <c r="AV68" s="7"/>
      <c r="AW68" s="7"/>
      <c r="AX68" s="7"/>
      <c r="AY68" s="7"/>
      <c r="AZ68" s="7"/>
      <c r="BA68" s="7"/>
      <c r="BB68" s="7"/>
      <c r="BC68" s="7"/>
      <c r="BD68" s="7"/>
      <c r="BE68" s="7"/>
      <c r="BF68" s="7"/>
      <c r="BG68" s="7"/>
      <c r="BH68" s="7"/>
    </row>
    <row r="69" spans="2:60" s="5" customFormat="1" ht="15">
      <c r="B69" s="19" t="s">
        <v>145</v>
      </c>
      <c r="C69" s="19" t="str">
        <f>_xlfn.XLOOKUP($B69,FD_Lists!$B$4:$B$25,FD_Lists!C$4:C$25)</f>
        <v>South Staffordshire Water</v>
      </c>
      <c r="D69" s="19" t="str">
        <f>_xlfn.XLOOKUP($B69,FD_Lists!$B$4:$B$25,FD_Lists!D$4:D$25)</f>
        <v>England</v>
      </c>
      <c r="E69" s="19" t="str">
        <f>_xlfn.XLOOKUP($B69,FD_Lists!$B$4:$B$25,FD_Lists!E$4:E$25)</f>
        <v>Company</v>
      </c>
      <c r="F69" s="19" t="str">
        <f>_xlfn.XLOOKUP($B69,FD_Lists!$B$4:$B$25,FD_Lists!F$4:F$25)</f>
        <v>WoC</v>
      </c>
      <c r="G69" s="56" t="s">
        <v>127</v>
      </c>
      <c r="H69" s="6" t="s">
        <v>93</v>
      </c>
      <c r="I69" s="55" t="str">
        <f t="shared" si="1"/>
        <v>SSCOUT5_05_F_PR24</v>
      </c>
      <c r="J69" s="55" t="s">
        <v>137</v>
      </c>
      <c r="K69" s="55" t="s">
        <v>159</v>
      </c>
      <c r="L69" s="55" t="s">
        <v>139</v>
      </c>
      <c r="M69" s="18" t="s">
        <v>151</v>
      </c>
      <c r="N69" s="55" t="s">
        <v>150</v>
      </c>
      <c r="O69" s="55">
        <v>0</v>
      </c>
      <c r="P69" s="57" t="s">
        <v>186</v>
      </c>
      <c r="Q69" s="57" t="s">
        <v>186</v>
      </c>
      <c r="R69" s="57" t="s">
        <v>186</v>
      </c>
      <c r="S69" s="57" t="s">
        <v>186</v>
      </c>
      <c r="T69" s="57" t="s">
        <v>186</v>
      </c>
      <c r="U69" s="57" t="s">
        <v>186</v>
      </c>
      <c r="V69" s="57" t="s">
        <v>186</v>
      </c>
      <c r="W69" s="57" t="s">
        <v>186</v>
      </c>
      <c r="X69" s="57" t="s">
        <v>186</v>
      </c>
      <c r="Y69" s="57" t="s">
        <v>186</v>
      </c>
      <c r="Z69" s="57" t="s">
        <v>186</v>
      </c>
      <c r="AA69" s="57" t="s">
        <v>186</v>
      </c>
      <c r="AB69" s="57" t="s">
        <v>186</v>
      </c>
      <c r="AC69" s="57" t="s">
        <v>186</v>
      </c>
      <c r="AD69" s="57" t="s">
        <v>186</v>
      </c>
      <c r="AE69" s="57" t="s">
        <v>186</v>
      </c>
      <c r="AF69" s="57" t="s">
        <v>186</v>
      </c>
      <c r="AG69" s="57" t="s">
        <v>186</v>
      </c>
      <c r="AH69" s="57" t="s">
        <v>186</v>
      </c>
      <c r="AI69" s="57" t="s">
        <v>186</v>
      </c>
      <c r="AJ69" s="57" t="s">
        <v>186</v>
      </c>
      <c r="AK69" s="57" t="s">
        <v>186</v>
      </c>
      <c r="AL69" s="57" t="s">
        <v>186</v>
      </c>
      <c r="AM69" s="57" t="s">
        <v>186</v>
      </c>
      <c r="AO69" s="8"/>
      <c r="AP69" s="7"/>
      <c r="AQ69" s="7"/>
      <c r="AR69" s="7"/>
      <c r="AS69" s="7"/>
      <c r="AT69" s="7"/>
      <c r="AU69" s="7"/>
      <c r="AV69" s="7"/>
      <c r="AW69" s="7"/>
      <c r="AX69" s="7"/>
      <c r="AY69" s="7"/>
      <c r="AZ69" s="7"/>
      <c r="BA69" s="7"/>
      <c r="BB69" s="7"/>
      <c r="BC69" s="7"/>
      <c r="BD69" s="7"/>
      <c r="BE69" s="7"/>
      <c r="BF69" s="7"/>
      <c r="BG69" s="7"/>
      <c r="BH69" s="7"/>
    </row>
    <row r="70" spans="2:60" s="5" customFormat="1" ht="15">
      <c r="B70" s="19" t="s">
        <v>146</v>
      </c>
      <c r="C70" s="19" t="str">
        <f>_xlfn.XLOOKUP($B70,FD_Lists!$B$4:$B$25,FD_Lists!C$4:C$25)</f>
        <v>SES Water</v>
      </c>
      <c r="D70" s="19" t="str">
        <f>_xlfn.XLOOKUP($B70,FD_Lists!$B$4:$B$25,FD_Lists!D$4:D$25)</f>
        <v>England</v>
      </c>
      <c r="E70" s="19" t="str">
        <f>_xlfn.XLOOKUP($B70,FD_Lists!$B$4:$B$25,FD_Lists!E$4:E$25)</f>
        <v>Company</v>
      </c>
      <c r="F70" s="19" t="str">
        <f>_xlfn.XLOOKUP($B70,FD_Lists!$B$4:$B$25,FD_Lists!F$4:F$25)</f>
        <v>WoC</v>
      </c>
      <c r="G70" s="56" t="s">
        <v>127</v>
      </c>
      <c r="H70" s="6" t="s">
        <v>93</v>
      </c>
      <c r="I70" s="55" t="str">
        <f t="shared" si="1"/>
        <v>SESOUT5_05_F_PR24</v>
      </c>
      <c r="J70" s="55" t="s">
        <v>137</v>
      </c>
      <c r="K70" s="55" t="s">
        <v>159</v>
      </c>
      <c r="L70" s="55" t="s">
        <v>139</v>
      </c>
      <c r="M70" s="18" t="s">
        <v>151</v>
      </c>
      <c r="N70" s="55" t="s">
        <v>150</v>
      </c>
      <c r="O70" s="55">
        <v>0</v>
      </c>
      <c r="P70" s="57" t="s">
        <v>186</v>
      </c>
      <c r="Q70" s="57" t="s">
        <v>186</v>
      </c>
      <c r="R70" s="57" t="s">
        <v>186</v>
      </c>
      <c r="S70" s="57" t="s">
        <v>186</v>
      </c>
      <c r="T70" s="57" t="s">
        <v>186</v>
      </c>
      <c r="U70" s="57" t="s">
        <v>186</v>
      </c>
      <c r="V70" s="57" t="s">
        <v>186</v>
      </c>
      <c r="W70" s="57" t="s">
        <v>186</v>
      </c>
      <c r="X70" s="57" t="s">
        <v>186</v>
      </c>
      <c r="Y70" s="57" t="s">
        <v>186</v>
      </c>
      <c r="Z70" s="57" t="s">
        <v>186</v>
      </c>
      <c r="AA70" s="57" t="s">
        <v>186</v>
      </c>
      <c r="AB70" s="57" t="s">
        <v>186</v>
      </c>
      <c r="AC70" s="57" t="s">
        <v>186</v>
      </c>
      <c r="AD70" s="57" t="s">
        <v>186</v>
      </c>
      <c r="AE70" s="57" t="s">
        <v>186</v>
      </c>
      <c r="AF70" s="57" t="s">
        <v>186</v>
      </c>
      <c r="AG70" s="57" t="s">
        <v>186</v>
      </c>
      <c r="AH70" s="57" t="s">
        <v>186</v>
      </c>
      <c r="AI70" s="57" t="s">
        <v>186</v>
      </c>
      <c r="AJ70" s="57" t="s">
        <v>186</v>
      </c>
      <c r="AK70" s="57" t="s">
        <v>186</v>
      </c>
      <c r="AL70" s="57" t="s">
        <v>186</v>
      </c>
      <c r="AM70" s="57" t="s">
        <v>186</v>
      </c>
      <c r="AO70" s="8"/>
      <c r="AP70" s="7"/>
      <c r="AQ70" s="7"/>
      <c r="AR70" s="7"/>
      <c r="AS70" s="7"/>
      <c r="AT70" s="7"/>
      <c r="AU70" s="7"/>
      <c r="AV70" s="7"/>
      <c r="AW70" s="7"/>
      <c r="AX70" s="7"/>
      <c r="AY70" s="7"/>
      <c r="AZ70" s="7"/>
      <c r="BA70" s="7"/>
      <c r="BB70" s="7"/>
      <c r="BC70" s="7"/>
      <c r="BD70" s="7"/>
      <c r="BE70" s="7"/>
      <c r="BF70" s="7"/>
      <c r="BG70" s="7"/>
      <c r="BH70" s="7"/>
    </row>
    <row r="71" spans="2:60" s="5" customFormat="1" ht="15">
      <c r="B71" s="19" t="s">
        <v>114</v>
      </c>
      <c r="C71" s="19" t="str">
        <f>_xlfn.XLOOKUP($B71,FD_Lists!$B$4:$B$25,FD_Lists!C$4:C$25)</f>
        <v>South West Water</v>
      </c>
      <c r="D71" s="19" t="str">
        <f>_xlfn.XLOOKUP($B71,FD_Lists!$B$4:$B$25,FD_Lists!D$4:D$25)</f>
        <v>England</v>
      </c>
      <c r="E71" s="19" t="str">
        <f>_xlfn.XLOOKUP($B71,FD_Lists!$B$4:$B$25,FD_Lists!E$4:E$25)</f>
        <v>Company</v>
      </c>
      <c r="F71" s="19" t="str">
        <f>_xlfn.XLOOKUP($B71,FD_Lists!$B$4:$B$25,FD_Lists!F$4:F$25)</f>
        <v>WaSC</v>
      </c>
      <c r="G71" s="56" t="s">
        <v>127</v>
      </c>
      <c r="H71" s="6" t="s">
        <v>93</v>
      </c>
      <c r="I71" s="55" t="str">
        <f t="shared" si="1"/>
        <v>SWBOUT5_05_F_PR24</v>
      </c>
      <c r="J71" s="55" t="s">
        <v>137</v>
      </c>
      <c r="K71" s="55" t="s">
        <v>159</v>
      </c>
      <c r="L71" s="55" t="s">
        <v>139</v>
      </c>
      <c r="M71" s="18" t="s">
        <v>151</v>
      </c>
      <c r="N71" s="55" t="s">
        <v>150</v>
      </c>
      <c r="O71" s="55">
        <v>0</v>
      </c>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O71" s="8"/>
      <c r="AP71" s="7"/>
      <c r="AQ71" s="7"/>
      <c r="AR71" s="7"/>
      <c r="AS71" s="7"/>
      <c r="AT71" s="7"/>
      <c r="AU71" s="7"/>
      <c r="AV71" s="7"/>
      <c r="AW71" s="7"/>
      <c r="AX71" s="7"/>
      <c r="AY71" s="7"/>
      <c r="AZ71" s="7"/>
      <c r="BA71" s="7"/>
      <c r="BB71" s="7"/>
      <c r="BC71" s="7"/>
      <c r="BD71" s="7"/>
      <c r="BE71" s="7"/>
      <c r="BF71" s="7"/>
      <c r="BG71" s="7"/>
      <c r="BH71" s="7"/>
    </row>
    <row r="72" spans="2:60" s="5" customFormat="1" ht="15">
      <c r="B72" s="19" t="s">
        <v>147</v>
      </c>
      <c r="C72" s="19" t="str">
        <f>_xlfn.XLOOKUP($B72,FD_Lists!$B$4:$B$25,FD_Lists!C$4:C$25)</f>
        <v>Bristol Water</v>
      </c>
      <c r="D72" s="19" t="str">
        <f>_xlfn.XLOOKUP($B72,FD_Lists!$B$4:$B$25,FD_Lists!D$4:D$25)</f>
        <v>England</v>
      </c>
      <c r="E72" s="19" t="str">
        <f>_xlfn.XLOOKUP($B72,FD_Lists!$B$4:$B$25,FD_Lists!E$4:E$25)</f>
        <v>Company</v>
      </c>
      <c r="F72" s="19" t="str">
        <f>_xlfn.XLOOKUP($B72,FD_Lists!$B$4:$B$25,FD_Lists!F$4:F$25)</f>
        <v>WoC</v>
      </c>
      <c r="G72" s="56" t="s">
        <v>127</v>
      </c>
      <c r="H72" s="6" t="s">
        <v>93</v>
      </c>
      <c r="I72" s="55" t="str">
        <f t="shared" si="1"/>
        <v>BRLOUT5_05_F_PR24</v>
      </c>
      <c r="J72" s="55" t="s">
        <v>137</v>
      </c>
      <c r="K72" s="55" t="s">
        <v>159</v>
      </c>
      <c r="L72" s="55" t="s">
        <v>139</v>
      </c>
      <c r="M72" s="18" t="s">
        <v>151</v>
      </c>
      <c r="N72" s="55" t="s">
        <v>150</v>
      </c>
      <c r="O72" s="55">
        <v>0</v>
      </c>
      <c r="P72" s="57" t="s">
        <v>186</v>
      </c>
      <c r="Q72" s="57" t="s">
        <v>186</v>
      </c>
      <c r="R72" s="57" t="s">
        <v>186</v>
      </c>
      <c r="S72" s="57" t="s">
        <v>186</v>
      </c>
      <c r="T72" s="57" t="s">
        <v>186</v>
      </c>
      <c r="U72" s="57" t="s">
        <v>186</v>
      </c>
      <c r="V72" s="57" t="s">
        <v>186</v>
      </c>
      <c r="W72" s="57" t="s">
        <v>186</v>
      </c>
      <c r="X72" s="57" t="s">
        <v>186</v>
      </c>
      <c r="Y72" s="57" t="s">
        <v>186</v>
      </c>
      <c r="Z72" s="57" t="s">
        <v>186</v>
      </c>
      <c r="AA72" s="57" t="s">
        <v>186</v>
      </c>
      <c r="AB72" s="57" t="s">
        <v>186</v>
      </c>
      <c r="AC72" s="57" t="s">
        <v>186</v>
      </c>
      <c r="AD72" s="57" t="s">
        <v>186</v>
      </c>
      <c r="AE72" s="57" t="s">
        <v>186</v>
      </c>
      <c r="AF72" s="57" t="s">
        <v>186</v>
      </c>
      <c r="AG72" s="57" t="s">
        <v>186</v>
      </c>
      <c r="AH72" s="57" t="s">
        <v>186</v>
      </c>
      <c r="AI72" s="57" t="s">
        <v>186</v>
      </c>
      <c r="AJ72" s="57" t="s">
        <v>186</v>
      </c>
      <c r="AK72" s="57" t="s">
        <v>186</v>
      </c>
      <c r="AL72" s="57" t="s">
        <v>186</v>
      </c>
      <c r="AM72" s="57" t="s">
        <v>186</v>
      </c>
      <c r="AO72" s="8"/>
      <c r="AP72" s="7"/>
      <c r="AQ72" s="7"/>
      <c r="AR72" s="7"/>
      <c r="AS72" s="7"/>
      <c r="AT72" s="7"/>
      <c r="AU72" s="7"/>
      <c r="AV72" s="7"/>
      <c r="AW72" s="7"/>
      <c r="AX72" s="7"/>
      <c r="AY72" s="7"/>
      <c r="AZ72" s="7"/>
      <c r="BA72" s="7"/>
      <c r="BB72" s="7"/>
      <c r="BC72" s="7"/>
      <c r="BD72" s="7"/>
      <c r="BE72" s="7"/>
      <c r="BF72" s="7"/>
      <c r="BG72" s="7"/>
      <c r="BH72" s="7"/>
    </row>
    <row r="73" spans="2:60" s="5" customFormat="1" ht="15">
      <c r="B73" s="129" t="s">
        <v>80</v>
      </c>
      <c r="C73" s="19" t="str">
        <f>_xlfn.XLOOKUP($B73,FD_Lists!$B$4:$B$25,FD_Lists!C$4:C$25)</f>
        <v>Anglian Water</v>
      </c>
      <c r="D73" s="19" t="str">
        <f>_xlfn.XLOOKUP($B73,FD_Lists!$B$4:$B$25,FD_Lists!D$4:D$25)</f>
        <v>England</v>
      </c>
      <c r="E73" s="19" t="str">
        <f>_xlfn.XLOOKUP($B73,FD_Lists!$B$4:$B$25,FD_Lists!E$4:E$25)</f>
        <v>Company</v>
      </c>
      <c r="F73" s="19" t="str">
        <f>_xlfn.XLOOKUP($B73,FD_Lists!$B$4:$B$25,FD_Lists!F$4:F$25)</f>
        <v>WaSC</v>
      </c>
      <c r="G73" s="56" t="s">
        <v>127</v>
      </c>
      <c r="H73" s="35" t="s">
        <v>101</v>
      </c>
      <c r="I73" s="55" t="str">
        <f t="shared" si="1"/>
        <v>ANHBN13535_21</v>
      </c>
      <c r="J73" s="55" t="s">
        <v>137</v>
      </c>
      <c r="K73" s="55" t="s">
        <v>159</v>
      </c>
      <c r="L73" s="55" t="s">
        <v>139</v>
      </c>
      <c r="M73" s="18" t="s">
        <v>152</v>
      </c>
      <c r="N73" s="18" t="s">
        <v>153</v>
      </c>
      <c r="O73" s="55">
        <v>0</v>
      </c>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O73" s="8"/>
      <c r="AP73" s="7"/>
      <c r="AQ73" s="7"/>
      <c r="AR73" s="7"/>
      <c r="AS73" s="7"/>
      <c r="AT73" s="7"/>
      <c r="AU73" s="7"/>
      <c r="AV73" s="7"/>
      <c r="AW73" s="7"/>
      <c r="AX73" s="7"/>
      <c r="AY73" s="7"/>
      <c r="AZ73" s="7"/>
      <c r="BA73" s="7"/>
      <c r="BB73" s="7"/>
      <c r="BC73" s="7"/>
      <c r="BD73" s="7"/>
      <c r="BE73" s="7"/>
      <c r="BF73" s="7"/>
      <c r="BG73" s="7"/>
      <c r="BH73" s="7"/>
    </row>
    <row r="74" spans="2:60" s="5" customFormat="1" ht="15">
      <c r="B74" s="19" t="s">
        <v>110</v>
      </c>
      <c r="C74" s="19" t="str">
        <f>_xlfn.XLOOKUP($B74,FD_Lists!$B$4:$B$25,FD_Lists!C$4:C$25)</f>
        <v>Dŵr Cymru</v>
      </c>
      <c r="D74" s="19" t="str">
        <f>_xlfn.XLOOKUP($B74,FD_Lists!$B$4:$B$25,FD_Lists!D$4:D$25)</f>
        <v>Wales</v>
      </c>
      <c r="E74" s="19" t="str">
        <f>_xlfn.XLOOKUP($B74,FD_Lists!$B$4:$B$25,FD_Lists!E$4:E$25)</f>
        <v>Company</v>
      </c>
      <c r="F74" s="19" t="str">
        <f>_xlfn.XLOOKUP($B74,FD_Lists!$B$4:$B$25,FD_Lists!F$4:F$25)</f>
        <v>WaSC</v>
      </c>
      <c r="G74" s="56" t="s">
        <v>127</v>
      </c>
      <c r="H74" s="35" t="s">
        <v>101</v>
      </c>
      <c r="I74" s="55" t="str">
        <f t="shared" si="1"/>
        <v>WSHBN13535_21</v>
      </c>
      <c r="J74" s="55" t="s">
        <v>137</v>
      </c>
      <c r="K74" s="55" t="s">
        <v>159</v>
      </c>
      <c r="L74" s="55" t="s">
        <v>139</v>
      </c>
      <c r="M74" s="18" t="s">
        <v>152</v>
      </c>
      <c r="N74" s="18" t="s">
        <v>153</v>
      </c>
      <c r="O74" s="55">
        <v>0</v>
      </c>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O74" s="8"/>
      <c r="AP74" s="7"/>
      <c r="AQ74" s="7"/>
      <c r="AR74" s="7"/>
      <c r="AS74" s="7"/>
      <c r="AT74" s="7"/>
      <c r="AU74" s="7"/>
      <c r="AV74" s="7"/>
      <c r="AW74" s="7"/>
      <c r="AX74" s="7"/>
      <c r="AY74" s="7"/>
      <c r="AZ74" s="7"/>
      <c r="BA74" s="7"/>
      <c r="BB74" s="7"/>
      <c r="BC74" s="7"/>
      <c r="BD74" s="7"/>
      <c r="BE74" s="7"/>
      <c r="BF74" s="7"/>
      <c r="BG74" s="7"/>
      <c r="BH74" s="7"/>
    </row>
    <row r="75" spans="2:60" s="5" customFormat="1" ht="15">
      <c r="B75" s="19" t="s">
        <v>111</v>
      </c>
      <c r="C75" s="19" t="str">
        <f>_xlfn.XLOOKUP($B75,FD_Lists!$B$4:$B$25,FD_Lists!C$4:C$25)</f>
        <v>Hafren Dyfrdwy</v>
      </c>
      <c r="D75" s="19" t="str">
        <f>_xlfn.XLOOKUP($B75,FD_Lists!$B$4:$B$25,FD_Lists!D$4:D$25)</f>
        <v>Wales</v>
      </c>
      <c r="E75" s="19" t="str">
        <f>_xlfn.XLOOKUP($B75,FD_Lists!$B$4:$B$25,FD_Lists!E$4:E$25)</f>
        <v>Company</v>
      </c>
      <c r="F75" s="19" t="str">
        <f>_xlfn.XLOOKUP($B75,FD_Lists!$B$4:$B$25,FD_Lists!F$4:F$25)</f>
        <v>WaSC</v>
      </c>
      <c r="G75" s="56" t="s">
        <v>127</v>
      </c>
      <c r="H75" s="35" t="s">
        <v>101</v>
      </c>
      <c r="I75" s="55" t="str">
        <f t="shared" si="1"/>
        <v>HDDBN13535_21</v>
      </c>
      <c r="J75" s="55" t="s">
        <v>137</v>
      </c>
      <c r="K75" s="55" t="s">
        <v>159</v>
      </c>
      <c r="L75" s="55" t="s">
        <v>139</v>
      </c>
      <c r="M75" s="18" t="s">
        <v>152</v>
      </c>
      <c r="N75" s="18" t="s">
        <v>153</v>
      </c>
      <c r="O75" s="55">
        <v>0</v>
      </c>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O75" s="8"/>
      <c r="AP75" s="7"/>
      <c r="AQ75" s="7"/>
      <c r="AR75" s="7"/>
      <c r="AS75" s="7"/>
      <c r="AT75" s="7"/>
      <c r="AU75" s="7"/>
      <c r="AV75" s="7"/>
      <c r="AW75" s="7"/>
      <c r="AX75" s="7"/>
      <c r="AY75" s="7"/>
      <c r="AZ75" s="7"/>
      <c r="BA75" s="7"/>
      <c r="BB75" s="7"/>
      <c r="BC75" s="7"/>
      <c r="BD75" s="7"/>
      <c r="BE75" s="7"/>
      <c r="BF75" s="7"/>
      <c r="BG75" s="7"/>
      <c r="BH75" s="7"/>
    </row>
    <row r="76" spans="2:60" s="5" customFormat="1" ht="15">
      <c r="B76" s="19" t="s">
        <v>112</v>
      </c>
      <c r="C76" s="19" t="str">
        <f>_xlfn.XLOOKUP($B76,FD_Lists!$B$4:$B$25,FD_Lists!C$4:C$25)</f>
        <v>Northumbrian Water</v>
      </c>
      <c r="D76" s="19" t="str">
        <f>_xlfn.XLOOKUP($B76,FD_Lists!$B$4:$B$25,FD_Lists!D$4:D$25)</f>
        <v>England</v>
      </c>
      <c r="E76" s="19" t="str">
        <f>_xlfn.XLOOKUP($B76,FD_Lists!$B$4:$B$25,FD_Lists!E$4:E$25)</f>
        <v>Company</v>
      </c>
      <c r="F76" s="19" t="str">
        <f>_xlfn.XLOOKUP($B76,FD_Lists!$B$4:$B$25,FD_Lists!F$4:F$25)</f>
        <v>WaSC</v>
      </c>
      <c r="G76" s="56" t="s">
        <v>127</v>
      </c>
      <c r="H76" s="35" t="s">
        <v>101</v>
      </c>
      <c r="I76" s="55" t="str">
        <f t="shared" si="1"/>
        <v>NESBN13535_21</v>
      </c>
      <c r="J76" s="55" t="s">
        <v>137</v>
      </c>
      <c r="K76" s="55" t="s">
        <v>159</v>
      </c>
      <c r="L76" s="55" t="s">
        <v>139</v>
      </c>
      <c r="M76" s="18" t="s">
        <v>152</v>
      </c>
      <c r="N76" s="18" t="s">
        <v>153</v>
      </c>
      <c r="O76" s="55">
        <v>0</v>
      </c>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O76" s="8"/>
      <c r="AP76" s="7"/>
      <c r="AQ76" s="7"/>
      <c r="AR76" s="7"/>
      <c r="AS76" s="7"/>
      <c r="AT76" s="7"/>
      <c r="AU76" s="7"/>
      <c r="AV76" s="7"/>
      <c r="AW76" s="7"/>
      <c r="AX76" s="7"/>
      <c r="AY76" s="7"/>
      <c r="AZ76" s="7"/>
      <c r="BA76" s="7"/>
      <c r="BB76" s="7"/>
      <c r="BC76" s="7"/>
      <c r="BD76" s="7"/>
      <c r="BE76" s="7"/>
      <c r="BF76" s="7"/>
      <c r="BG76" s="7"/>
      <c r="BH76" s="7"/>
    </row>
    <row r="77" spans="2:60" s="5" customFormat="1" ht="15">
      <c r="B77" s="19" t="s">
        <v>113</v>
      </c>
      <c r="C77" s="19" t="str">
        <f>_xlfn.XLOOKUP($B77,FD_Lists!$B$4:$B$25,FD_Lists!C$4:C$25)</f>
        <v>Severn Trent Water</v>
      </c>
      <c r="D77" s="19" t="str">
        <f>_xlfn.XLOOKUP($B77,FD_Lists!$B$4:$B$25,FD_Lists!D$4:D$25)</f>
        <v>England</v>
      </c>
      <c r="E77" s="19" t="str">
        <f>_xlfn.XLOOKUP($B77,FD_Lists!$B$4:$B$25,FD_Lists!E$4:E$25)</f>
        <v>Company</v>
      </c>
      <c r="F77" s="19" t="str">
        <f>_xlfn.XLOOKUP($B77,FD_Lists!$B$4:$B$25,FD_Lists!F$4:F$25)</f>
        <v>WaSC</v>
      </c>
      <c r="G77" s="56" t="s">
        <v>127</v>
      </c>
      <c r="H77" s="35" t="s">
        <v>101</v>
      </c>
      <c r="I77" s="55" t="str">
        <f t="shared" si="1"/>
        <v>SVEBN13535_21</v>
      </c>
      <c r="J77" s="55" t="s">
        <v>137</v>
      </c>
      <c r="K77" s="55" t="s">
        <v>159</v>
      </c>
      <c r="L77" s="55" t="s">
        <v>139</v>
      </c>
      <c r="M77" s="18" t="s">
        <v>152</v>
      </c>
      <c r="N77" s="18" t="s">
        <v>153</v>
      </c>
      <c r="O77" s="55">
        <v>0</v>
      </c>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O77" s="8"/>
      <c r="AP77" s="7"/>
      <c r="AQ77" s="7"/>
      <c r="AR77" s="7"/>
      <c r="AS77" s="7"/>
      <c r="AT77" s="7"/>
      <c r="AU77" s="7"/>
      <c r="AV77" s="7"/>
      <c r="AW77" s="7"/>
      <c r="AX77" s="7"/>
      <c r="AY77" s="7"/>
      <c r="AZ77" s="7"/>
      <c r="BA77" s="7"/>
      <c r="BB77" s="7"/>
      <c r="BC77" s="7"/>
      <c r="BD77" s="7"/>
      <c r="BE77" s="7"/>
      <c r="BF77" s="7"/>
      <c r="BG77" s="7"/>
      <c r="BH77" s="7"/>
    </row>
    <row r="78" spans="2:60" s="5" customFormat="1" ht="15">
      <c r="B78" s="19" t="s">
        <v>116</v>
      </c>
      <c r="C78" s="19" t="str">
        <f>_xlfn.XLOOKUP($B78,FD_Lists!$B$4:$B$25,FD_Lists!C$4:C$25)</f>
        <v>Southern Water</v>
      </c>
      <c r="D78" s="19" t="str">
        <f>_xlfn.XLOOKUP($B78,FD_Lists!$B$4:$B$25,FD_Lists!D$4:D$25)</f>
        <v>England</v>
      </c>
      <c r="E78" s="19" t="str">
        <f>_xlfn.XLOOKUP($B78,FD_Lists!$B$4:$B$25,FD_Lists!E$4:E$25)</f>
        <v>Company</v>
      </c>
      <c r="F78" s="19" t="str">
        <f>_xlfn.XLOOKUP($B78,FD_Lists!$B$4:$B$25,FD_Lists!F$4:F$25)</f>
        <v>WaSC</v>
      </c>
      <c r="G78" s="56" t="s">
        <v>127</v>
      </c>
      <c r="H78" s="35" t="s">
        <v>101</v>
      </c>
      <c r="I78" s="55" t="str">
        <f t="shared" si="1"/>
        <v>SRNBN13535_21</v>
      </c>
      <c r="J78" s="55" t="s">
        <v>137</v>
      </c>
      <c r="K78" s="55" t="s">
        <v>159</v>
      </c>
      <c r="L78" s="55" t="s">
        <v>139</v>
      </c>
      <c r="M78" s="18" t="s">
        <v>152</v>
      </c>
      <c r="N78" s="18" t="s">
        <v>153</v>
      </c>
      <c r="O78" s="55">
        <v>0</v>
      </c>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O78" s="8"/>
      <c r="AP78" s="7"/>
      <c r="AQ78" s="7"/>
      <c r="AR78" s="7"/>
      <c r="AS78" s="7"/>
      <c r="AT78" s="7"/>
      <c r="AU78" s="7"/>
      <c r="AV78" s="7"/>
      <c r="AW78" s="7"/>
      <c r="AX78" s="7"/>
      <c r="AY78" s="7"/>
      <c r="AZ78" s="7"/>
      <c r="BA78" s="7"/>
      <c r="BB78" s="7"/>
      <c r="BC78" s="7"/>
      <c r="BD78" s="7"/>
      <c r="BE78" s="7"/>
      <c r="BF78" s="7"/>
      <c r="BG78" s="7"/>
      <c r="BH78" s="7"/>
    </row>
    <row r="79" spans="2:60" s="5" customFormat="1" ht="15">
      <c r="B79" s="19" t="s">
        <v>117</v>
      </c>
      <c r="C79" s="19" t="str">
        <f>_xlfn.XLOOKUP($B79,FD_Lists!$B$4:$B$25,FD_Lists!C$4:C$25)</f>
        <v>Thames Water</v>
      </c>
      <c r="D79" s="19" t="str">
        <f>_xlfn.XLOOKUP($B79,FD_Lists!$B$4:$B$25,FD_Lists!D$4:D$25)</f>
        <v>England</v>
      </c>
      <c r="E79" s="19" t="str">
        <f>_xlfn.XLOOKUP($B79,FD_Lists!$B$4:$B$25,FD_Lists!E$4:E$25)</f>
        <v>Company</v>
      </c>
      <c r="F79" s="19" t="str">
        <f>_xlfn.XLOOKUP($B79,FD_Lists!$B$4:$B$25,FD_Lists!F$4:F$25)</f>
        <v>WaSC</v>
      </c>
      <c r="G79" s="56" t="s">
        <v>127</v>
      </c>
      <c r="H79" s="35" t="s">
        <v>101</v>
      </c>
      <c r="I79" s="55" t="str">
        <f t="shared" si="1"/>
        <v>TMSBN13535_21</v>
      </c>
      <c r="J79" s="55" t="s">
        <v>137</v>
      </c>
      <c r="K79" s="55" t="s">
        <v>159</v>
      </c>
      <c r="L79" s="55" t="s">
        <v>139</v>
      </c>
      <c r="M79" s="18" t="s">
        <v>152</v>
      </c>
      <c r="N79" s="18" t="s">
        <v>153</v>
      </c>
      <c r="O79" s="55">
        <v>0</v>
      </c>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O79" s="8"/>
      <c r="AP79" s="7"/>
      <c r="AQ79" s="7"/>
      <c r="AR79" s="7"/>
      <c r="AS79" s="7"/>
      <c r="AT79" s="7"/>
      <c r="AU79" s="7"/>
      <c r="AV79" s="7"/>
      <c r="AW79" s="7"/>
      <c r="AX79" s="7"/>
      <c r="AY79" s="7"/>
      <c r="AZ79" s="7"/>
      <c r="BA79" s="7"/>
      <c r="BB79" s="7"/>
      <c r="BC79" s="7"/>
      <c r="BD79" s="7"/>
      <c r="BE79" s="7"/>
      <c r="BF79" s="7"/>
      <c r="BG79" s="7"/>
      <c r="BH79" s="7"/>
    </row>
    <row r="80" spans="2:60" s="5" customFormat="1" ht="15">
      <c r="B80" s="19" t="s">
        <v>118</v>
      </c>
      <c r="C80" s="19" t="str">
        <f>_xlfn.XLOOKUP($B80,FD_Lists!$B$4:$B$25,FD_Lists!C$4:C$25)</f>
        <v xml:space="preserve">United Utilities </v>
      </c>
      <c r="D80" s="19" t="str">
        <f>_xlfn.XLOOKUP($B80,FD_Lists!$B$4:$B$25,FD_Lists!D$4:D$25)</f>
        <v>England</v>
      </c>
      <c r="E80" s="19" t="str">
        <f>_xlfn.XLOOKUP($B80,FD_Lists!$B$4:$B$25,FD_Lists!E$4:E$25)</f>
        <v>Company</v>
      </c>
      <c r="F80" s="19" t="str">
        <f>_xlfn.XLOOKUP($B80,FD_Lists!$B$4:$B$25,FD_Lists!F$4:F$25)</f>
        <v>WaSC</v>
      </c>
      <c r="G80" s="56" t="s">
        <v>127</v>
      </c>
      <c r="H80" s="35" t="s">
        <v>101</v>
      </c>
      <c r="I80" s="55" t="str">
        <f t="shared" si="1"/>
        <v>NWTBN13535_21</v>
      </c>
      <c r="J80" s="55" t="s">
        <v>137</v>
      </c>
      <c r="K80" s="55" t="s">
        <v>159</v>
      </c>
      <c r="L80" s="55" t="s">
        <v>139</v>
      </c>
      <c r="M80" s="18" t="s">
        <v>152</v>
      </c>
      <c r="N80" s="18" t="s">
        <v>153</v>
      </c>
      <c r="O80" s="55">
        <v>0</v>
      </c>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O80" s="8"/>
      <c r="AP80" s="7"/>
      <c r="AQ80" s="7"/>
      <c r="AR80" s="7"/>
      <c r="AS80" s="7"/>
      <c r="AT80" s="7"/>
      <c r="AU80" s="7"/>
      <c r="AV80" s="7"/>
      <c r="AW80" s="7"/>
      <c r="AX80" s="7"/>
      <c r="AY80" s="7"/>
      <c r="AZ80" s="7"/>
      <c r="BA80" s="7"/>
      <c r="BB80" s="7"/>
      <c r="BC80" s="7"/>
      <c r="BD80" s="7"/>
      <c r="BE80" s="7"/>
      <c r="BF80" s="7"/>
      <c r="BG80" s="7"/>
      <c r="BH80" s="7"/>
    </row>
    <row r="81" spans="2:60" s="5" customFormat="1" ht="15">
      <c r="B81" s="19" t="s">
        <v>119</v>
      </c>
      <c r="C81" s="19" t="str">
        <f>_xlfn.XLOOKUP($B81,FD_Lists!$B$4:$B$25,FD_Lists!C$4:C$25)</f>
        <v>Wessex Water</v>
      </c>
      <c r="D81" s="19" t="str">
        <f>_xlfn.XLOOKUP($B81,FD_Lists!$B$4:$B$25,FD_Lists!D$4:D$25)</f>
        <v>England</v>
      </c>
      <c r="E81" s="19" t="str">
        <f>_xlfn.XLOOKUP($B81,FD_Lists!$B$4:$B$25,FD_Lists!E$4:E$25)</f>
        <v>Company</v>
      </c>
      <c r="F81" s="19" t="str">
        <f>_xlfn.XLOOKUP($B81,FD_Lists!$B$4:$B$25,FD_Lists!F$4:F$25)</f>
        <v>WaSC</v>
      </c>
      <c r="G81" s="56" t="s">
        <v>127</v>
      </c>
      <c r="H81" s="35" t="s">
        <v>101</v>
      </c>
      <c r="I81" s="55" t="str">
        <f t="shared" si="1"/>
        <v>WSXBN13535_21</v>
      </c>
      <c r="J81" s="55" t="s">
        <v>137</v>
      </c>
      <c r="K81" s="55" t="s">
        <v>159</v>
      </c>
      <c r="L81" s="55" t="s">
        <v>139</v>
      </c>
      <c r="M81" s="18" t="s">
        <v>152</v>
      </c>
      <c r="N81" s="18" t="s">
        <v>153</v>
      </c>
      <c r="O81" s="55">
        <v>0</v>
      </c>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O81" s="8"/>
      <c r="AP81" s="7"/>
      <c r="AQ81" s="7"/>
      <c r="AR81" s="7"/>
      <c r="AS81" s="7"/>
      <c r="AT81" s="7"/>
      <c r="AU81" s="7"/>
      <c r="AV81" s="7"/>
      <c r="AW81" s="7"/>
      <c r="AX81" s="7"/>
      <c r="AY81" s="7"/>
      <c r="AZ81" s="7"/>
      <c r="BA81" s="7"/>
      <c r="BB81" s="7"/>
      <c r="BC81" s="7"/>
      <c r="BD81" s="7"/>
      <c r="BE81" s="7"/>
      <c r="BF81" s="7"/>
      <c r="BG81" s="7"/>
      <c r="BH81" s="7"/>
    </row>
    <row r="82" spans="2:60" s="5" customFormat="1" ht="15">
      <c r="B82" s="19" t="s">
        <v>120</v>
      </c>
      <c r="C82" s="19" t="str">
        <f>_xlfn.XLOOKUP($B82,FD_Lists!$B$4:$B$25,FD_Lists!C$4:C$25)</f>
        <v>Yorkshire Water</v>
      </c>
      <c r="D82" s="19" t="str">
        <f>_xlfn.XLOOKUP($B82,FD_Lists!$B$4:$B$25,FD_Lists!D$4:D$25)</f>
        <v>England</v>
      </c>
      <c r="E82" s="19" t="str">
        <f>_xlfn.XLOOKUP($B82,FD_Lists!$B$4:$B$25,FD_Lists!E$4:E$25)</f>
        <v>Company</v>
      </c>
      <c r="F82" s="19" t="str">
        <f>_xlfn.XLOOKUP($B82,FD_Lists!$B$4:$B$25,FD_Lists!F$4:F$25)</f>
        <v>WaSC</v>
      </c>
      <c r="G82" s="56" t="s">
        <v>127</v>
      </c>
      <c r="H82" s="35" t="s">
        <v>101</v>
      </c>
      <c r="I82" s="55" t="str">
        <f t="shared" si="1"/>
        <v>YKYBN13535_21</v>
      </c>
      <c r="J82" s="55" t="s">
        <v>137</v>
      </c>
      <c r="K82" s="55" t="s">
        <v>159</v>
      </c>
      <c r="L82" s="55" t="s">
        <v>139</v>
      </c>
      <c r="M82" s="18" t="s">
        <v>152</v>
      </c>
      <c r="N82" s="18" t="s">
        <v>153</v>
      </c>
      <c r="O82" s="55">
        <v>0</v>
      </c>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O82" s="8"/>
      <c r="AP82" s="7"/>
      <c r="AQ82" s="7"/>
      <c r="AR82" s="7"/>
      <c r="AS82" s="7"/>
      <c r="AT82" s="7"/>
      <c r="AU82" s="7"/>
      <c r="AV82" s="7"/>
      <c r="AW82" s="7"/>
      <c r="AX82" s="7"/>
      <c r="AY82" s="7"/>
      <c r="AZ82" s="7"/>
      <c r="BA82" s="7"/>
      <c r="BB82" s="7"/>
      <c r="BC82" s="7"/>
      <c r="BD82" s="7"/>
      <c r="BE82" s="7"/>
      <c r="BF82" s="7"/>
      <c r="BG82" s="7"/>
      <c r="BH82" s="7"/>
    </row>
    <row r="83" spans="2:60" s="5" customFormat="1" ht="15">
      <c r="B83" s="19" t="s">
        <v>142</v>
      </c>
      <c r="C83" s="19" t="str">
        <f>_xlfn.XLOOKUP($B83,FD_Lists!$B$4:$B$25,FD_Lists!C$4:C$25)</f>
        <v>Affinity Water</v>
      </c>
      <c r="D83" s="19" t="str">
        <f>_xlfn.XLOOKUP($B83,FD_Lists!$B$4:$B$25,FD_Lists!D$4:D$25)</f>
        <v>England</v>
      </c>
      <c r="E83" s="19" t="str">
        <f>_xlfn.XLOOKUP($B83,FD_Lists!$B$4:$B$25,FD_Lists!E$4:E$25)</f>
        <v>Company</v>
      </c>
      <c r="F83" s="19" t="str">
        <f>_xlfn.XLOOKUP($B83,FD_Lists!$B$4:$B$25,FD_Lists!F$4:F$25)</f>
        <v>WoC</v>
      </c>
      <c r="G83" s="56" t="s">
        <v>127</v>
      </c>
      <c r="H83" s="35" t="s">
        <v>101</v>
      </c>
      <c r="I83" s="55" t="str">
        <f t="shared" si="1"/>
        <v>AFWBN13535_21</v>
      </c>
      <c r="J83" s="55" t="s">
        <v>137</v>
      </c>
      <c r="K83" s="55" t="s">
        <v>159</v>
      </c>
      <c r="L83" s="55" t="s">
        <v>139</v>
      </c>
      <c r="M83" s="18" t="s">
        <v>152</v>
      </c>
      <c r="N83" s="18" t="s">
        <v>153</v>
      </c>
      <c r="O83" s="55">
        <v>0</v>
      </c>
      <c r="P83" s="57" t="s">
        <v>186</v>
      </c>
      <c r="Q83" s="57" t="s">
        <v>186</v>
      </c>
      <c r="R83" s="57" t="s">
        <v>186</v>
      </c>
      <c r="S83" s="57" t="s">
        <v>186</v>
      </c>
      <c r="T83" s="57" t="s">
        <v>186</v>
      </c>
      <c r="U83" s="57" t="s">
        <v>186</v>
      </c>
      <c r="V83" s="57" t="s">
        <v>186</v>
      </c>
      <c r="W83" s="57" t="s">
        <v>186</v>
      </c>
      <c r="X83" s="57" t="s">
        <v>186</v>
      </c>
      <c r="Y83" s="57" t="s">
        <v>186</v>
      </c>
      <c r="Z83" s="57" t="s">
        <v>186</v>
      </c>
      <c r="AA83" s="57" t="s">
        <v>186</v>
      </c>
      <c r="AB83" s="57" t="s">
        <v>186</v>
      </c>
      <c r="AC83" s="57" t="s">
        <v>186</v>
      </c>
      <c r="AD83" s="57" t="s">
        <v>186</v>
      </c>
      <c r="AE83" s="57" t="s">
        <v>186</v>
      </c>
      <c r="AF83" s="57" t="s">
        <v>186</v>
      </c>
      <c r="AG83" s="57" t="s">
        <v>186</v>
      </c>
      <c r="AH83" s="57" t="s">
        <v>186</v>
      </c>
      <c r="AI83" s="57" t="s">
        <v>186</v>
      </c>
      <c r="AJ83" s="57" t="s">
        <v>186</v>
      </c>
      <c r="AK83" s="57" t="s">
        <v>186</v>
      </c>
      <c r="AL83" s="57" t="s">
        <v>186</v>
      </c>
      <c r="AM83" s="57" t="s">
        <v>186</v>
      </c>
      <c r="AO83" s="8"/>
      <c r="AP83" s="7"/>
      <c r="AQ83" s="7"/>
      <c r="AR83" s="7"/>
      <c r="AS83" s="7"/>
      <c r="AT83" s="7"/>
      <c r="AU83" s="7"/>
      <c r="AV83" s="7"/>
      <c r="AW83" s="7"/>
      <c r="AX83" s="7"/>
      <c r="AY83" s="7"/>
      <c r="AZ83" s="7"/>
      <c r="BA83" s="7"/>
      <c r="BB83" s="7"/>
      <c r="BC83" s="7"/>
      <c r="BD83" s="7"/>
      <c r="BE83" s="7"/>
      <c r="BF83" s="7"/>
      <c r="BG83" s="7"/>
      <c r="BH83" s="7"/>
    </row>
    <row r="84" spans="2:60" s="5" customFormat="1" ht="15">
      <c r="B84" s="19" t="s">
        <v>143</v>
      </c>
      <c r="C84" s="19" t="str">
        <f>_xlfn.XLOOKUP($B84,FD_Lists!$B$4:$B$25,FD_Lists!C$4:C$25)</f>
        <v>Portsmouth Water</v>
      </c>
      <c r="D84" s="19" t="str">
        <f>_xlfn.XLOOKUP($B84,FD_Lists!$B$4:$B$25,FD_Lists!D$4:D$25)</f>
        <v>England</v>
      </c>
      <c r="E84" s="19" t="str">
        <f>_xlfn.XLOOKUP($B84,FD_Lists!$B$4:$B$25,FD_Lists!E$4:E$25)</f>
        <v>Company</v>
      </c>
      <c r="F84" s="19" t="str">
        <f>_xlfn.XLOOKUP($B84,FD_Lists!$B$4:$B$25,FD_Lists!F$4:F$25)</f>
        <v>WoC</v>
      </c>
      <c r="G84" s="56" t="s">
        <v>127</v>
      </c>
      <c r="H84" s="35" t="s">
        <v>101</v>
      </c>
      <c r="I84" s="55" t="str">
        <f t="shared" si="1"/>
        <v>PRTBN13535_21</v>
      </c>
      <c r="J84" s="55" t="s">
        <v>137</v>
      </c>
      <c r="K84" s="55" t="s">
        <v>159</v>
      </c>
      <c r="L84" s="55" t="s">
        <v>139</v>
      </c>
      <c r="M84" s="18" t="s">
        <v>152</v>
      </c>
      <c r="N84" s="18" t="s">
        <v>153</v>
      </c>
      <c r="O84" s="55">
        <v>0</v>
      </c>
      <c r="P84" s="57" t="s">
        <v>186</v>
      </c>
      <c r="Q84" s="57" t="s">
        <v>186</v>
      </c>
      <c r="R84" s="57" t="s">
        <v>186</v>
      </c>
      <c r="S84" s="57" t="s">
        <v>186</v>
      </c>
      <c r="T84" s="57" t="s">
        <v>186</v>
      </c>
      <c r="U84" s="57" t="s">
        <v>186</v>
      </c>
      <c r="V84" s="57" t="s">
        <v>186</v>
      </c>
      <c r="W84" s="57" t="s">
        <v>186</v>
      </c>
      <c r="X84" s="57" t="s">
        <v>186</v>
      </c>
      <c r="Y84" s="57" t="s">
        <v>186</v>
      </c>
      <c r="Z84" s="57" t="s">
        <v>186</v>
      </c>
      <c r="AA84" s="57" t="s">
        <v>186</v>
      </c>
      <c r="AB84" s="57" t="s">
        <v>186</v>
      </c>
      <c r="AC84" s="57" t="s">
        <v>186</v>
      </c>
      <c r="AD84" s="57" t="s">
        <v>186</v>
      </c>
      <c r="AE84" s="57" t="s">
        <v>186</v>
      </c>
      <c r="AF84" s="57" t="s">
        <v>186</v>
      </c>
      <c r="AG84" s="57" t="s">
        <v>186</v>
      </c>
      <c r="AH84" s="57" t="s">
        <v>186</v>
      </c>
      <c r="AI84" s="57" t="s">
        <v>186</v>
      </c>
      <c r="AJ84" s="57" t="s">
        <v>186</v>
      </c>
      <c r="AK84" s="57" t="s">
        <v>186</v>
      </c>
      <c r="AL84" s="57" t="s">
        <v>186</v>
      </c>
      <c r="AM84" s="57" t="s">
        <v>186</v>
      </c>
      <c r="AO84" s="8"/>
      <c r="AP84" s="7"/>
      <c r="AQ84" s="7"/>
      <c r="AR84" s="7"/>
      <c r="AS84" s="7"/>
      <c r="AT84" s="7"/>
      <c r="AU84" s="7"/>
      <c r="AV84" s="7"/>
      <c r="AW84" s="7"/>
      <c r="AX84" s="7"/>
      <c r="AY84" s="7"/>
      <c r="AZ84" s="7"/>
      <c r="BA84" s="7"/>
      <c r="BB84" s="7"/>
      <c r="BC84" s="7"/>
      <c r="BD84" s="7"/>
      <c r="BE84" s="7"/>
      <c r="BF84" s="7"/>
      <c r="BG84" s="7"/>
      <c r="BH84" s="7"/>
    </row>
    <row r="85" spans="2:60" s="5" customFormat="1" ht="15">
      <c r="B85" s="19" t="s">
        <v>144</v>
      </c>
      <c r="C85" s="19" t="str">
        <f>_xlfn.XLOOKUP($B85,FD_Lists!$B$4:$B$25,FD_Lists!C$4:C$25)</f>
        <v>South East Water</v>
      </c>
      <c r="D85" s="19" t="str">
        <f>_xlfn.XLOOKUP($B85,FD_Lists!$B$4:$B$25,FD_Lists!D$4:D$25)</f>
        <v>England</v>
      </c>
      <c r="E85" s="19" t="str">
        <f>_xlfn.XLOOKUP($B85,FD_Lists!$B$4:$B$25,FD_Lists!E$4:E$25)</f>
        <v>Company</v>
      </c>
      <c r="F85" s="19" t="str">
        <f>_xlfn.XLOOKUP($B85,FD_Lists!$B$4:$B$25,FD_Lists!F$4:F$25)</f>
        <v>WoC</v>
      </c>
      <c r="G85" s="56" t="s">
        <v>127</v>
      </c>
      <c r="H85" s="35" t="s">
        <v>101</v>
      </c>
      <c r="I85" s="55" t="str">
        <f t="shared" si="1"/>
        <v>SEWBN13535_21</v>
      </c>
      <c r="J85" s="55" t="s">
        <v>137</v>
      </c>
      <c r="K85" s="55" t="s">
        <v>159</v>
      </c>
      <c r="L85" s="55" t="s">
        <v>139</v>
      </c>
      <c r="M85" s="18" t="s">
        <v>152</v>
      </c>
      <c r="N85" s="18" t="s">
        <v>153</v>
      </c>
      <c r="O85" s="55">
        <v>0</v>
      </c>
      <c r="P85" s="57" t="s">
        <v>186</v>
      </c>
      <c r="Q85" s="57" t="s">
        <v>186</v>
      </c>
      <c r="R85" s="57" t="s">
        <v>186</v>
      </c>
      <c r="S85" s="57" t="s">
        <v>186</v>
      </c>
      <c r="T85" s="57" t="s">
        <v>186</v>
      </c>
      <c r="U85" s="57" t="s">
        <v>186</v>
      </c>
      <c r="V85" s="57" t="s">
        <v>186</v>
      </c>
      <c r="W85" s="57" t="s">
        <v>186</v>
      </c>
      <c r="X85" s="57" t="s">
        <v>186</v>
      </c>
      <c r="Y85" s="57" t="s">
        <v>186</v>
      </c>
      <c r="Z85" s="57" t="s">
        <v>186</v>
      </c>
      <c r="AA85" s="57" t="s">
        <v>186</v>
      </c>
      <c r="AB85" s="57" t="s">
        <v>186</v>
      </c>
      <c r="AC85" s="57" t="s">
        <v>186</v>
      </c>
      <c r="AD85" s="57" t="s">
        <v>186</v>
      </c>
      <c r="AE85" s="57" t="s">
        <v>186</v>
      </c>
      <c r="AF85" s="57" t="s">
        <v>186</v>
      </c>
      <c r="AG85" s="57" t="s">
        <v>186</v>
      </c>
      <c r="AH85" s="57" t="s">
        <v>186</v>
      </c>
      <c r="AI85" s="57" t="s">
        <v>186</v>
      </c>
      <c r="AJ85" s="57" t="s">
        <v>186</v>
      </c>
      <c r="AK85" s="57" t="s">
        <v>186</v>
      </c>
      <c r="AL85" s="57" t="s">
        <v>186</v>
      </c>
      <c r="AM85" s="57" t="s">
        <v>186</v>
      </c>
      <c r="AO85" s="8"/>
      <c r="AP85" s="7"/>
      <c r="AQ85" s="7"/>
      <c r="AR85" s="7"/>
      <c r="AS85" s="7"/>
      <c r="AT85" s="7"/>
      <c r="AU85" s="7"/>
      <c r="AV85" s="7"/>
      <c r="AW85" s="7"/>
      <c r="AX85" s="7"/>
      <c r="AY85" s="7"/>
      <c r="AZ85" s="7"/>
      <c r="BA85" s="7"/>
      <c r="BB85" s="7"/>
      <c r="BC85" s="7"/>
      <c r="BD85" s="7"/>
      <c r="BE85" s="7"/>
      <c r="BF85" s="7"/>
      <c r="BG85" s="7"/>
      <c r="BH85" s="7"/>
    </row>
    <row r="86" spans="2:60" s="5" customFormat="1" ht="15">
      <c r="B86" s="19" t="s">
        <v>145</v>
      </c>
      <c r="C86" s="19" t="str">
        <f>_xlfn.XLOOKUP($B86,FD_Lists!$B$4:$B$25,FD_Lists!C$4:C$25)</f>
        <v>South Staffordshire Water</v>
      </c>
      <c r="D86" s="19" t="str">
        <f>_xlfn.XLOOKUP($B86,FD_Lists!$B$4:$B$25,FD_Lists!D$4:D$25)</f>
        <v>England</v>
      </c>
      <c r="E86" s="19" t="str">
        <f>_xlfn.XLOOKUP($B86,FD_Lists!$B$4:$B$25,FD_Lists!E$4:E$25)</f>
        <v>Company</v>
      </c>
      <c r="F86" s="19" t="str">
        <f>_xlfn.XLOOKUP($B86,FD_Lists!$B$4:$B$25,FD_Lists!F$4:F$25)</f>
        <v>WoC</v>
      </c>
      <c r="G86" s="56" t="s">
        <v>127</v>
      </c>
      <c r="H86" s="35" t="s">
        <v>101</v>
      </c>
      <c r="I86" s="55" t="str">
        <f t="shared" si="1"/>
        <v>SSCBN13535_21</v>
      </c>
      <c r="J86" s="55" t="s">
        <v>137</v>
      </c>
      <c r="K86" s="55" t="s">
        <v>159</v>
      </c>
      <c r="L86" s="55" t="s">
        <v>139</v>
      </c>
      <c r="M86" s="18" t="s">
        <v>152</v>
      </c>
      <c r="N86" s="18" t="s">
        <v>153</v>
      </c>
      <c r="O86" s="55">
        <v>0</v>
      </c>
      <c r="P86" s="57" t="s">
        <v>186</v>
      </c>
      <c r="Q86" s="57" t="s">
        <v>186</v>
      </c>
      <c r="R86" s="57" t="s">
        <v>186</v>
      </c>
      <c r="S86" s="57" t="s">
        <v>186</v>
      </c>
      <c r="T86" s="57" t="s">
        <v>186</v>
      </c>
      <c r="U86" s="57" t="s">
        <v>186</v>
      </c>
      <c r="V86" s="57" t="s">
        <v>186</v>
      </c>
      <c r="W86" s="57" t="s">
        <v>186</v>
      </c>
      <c r="X86" s="57" t="s">
        <v>186</v>
      </c>
      <c r="Y86" s="57" t="s">
        <v>186</v>
      </c>
      <c r="Z86" s="57" t="s">
        <v>186</v>
      </c>
      <c r="AA86" s="57" t="s">
        <v>186</v>
      </c>
      <c r="AB86" s="57" t="s">
        <v>186</v>
      </c>
      <c r="AC86" s="57" t="s">
        <v>186</v>
      </c>
      <c r="AD86" s="57" t="s">
        <v>186</v>
      </c>
      <c r="AE86" s="57" t="s">
        <v>186</v>
      </c>
      <c r="AF86" s="57" t="s">
        <v>186</v>
      </c>
      <c r="AG86" s="57" t="s">
        <v>186</v>
      </c>
      <c r="AH86" s="57" t="s">
        <v>186</v>
      </c>
      <c r="AI86" s="57" t="s">
        <v>186</v>
      </c>
      <c r="AJ86" s="57" t="s">
        <v>186</v>
      </c>
      <c r="AK86" s="57" t="s">
        <v>186</v>
      </c>
      <c r="AL86" s="57" t="s">
        <v>186</v>
      </c>
      <c r="AM86" s="57" t="s">
        <v>186</v>
      </c>
      <c r="AO86" s="8"/>
      <c r="AP86" s="7"/>
      <c r="AQ86" s="7"/>
      <c r="AR86" s="7"/>
      <c r="AS86" s="7"/>
      <c r="AT86" s="7"/>
      <c r="AU86" s="7"/>
      <c r="AV86" s="7"/>
      <c r="AW86" s="7"/>
      <c r="AX86" s="7"/>
      <c r="AY86" s="7"/>
      <c r="AZ86" s="7"/>
      <c r="BA86" s="7"/>
      <c r="BB86" s="7"/>
      <c r="BC86" s="7"/>
      <c r="BD86" s="7"/>
      <c r="BE86" s="7"/>
      <c r="BF86" s="7"/>
      <c r="BG86" s="7"/>
      <c r="BH86" s="7"/>
    </row>
    <row r="87" spans="2:60" s="5" customFormat="1" ht="15">
      <c r="B87" s="19" t="s">
        <v>146</v>
      </c>
      <c r="C87" s="19" t="str">
        <f>_xlfn.XLOOKUP($B87,FD_Lists!$B$4:$B$25,FD_Lists!C$4:C$25)</f>
        <v>SES Water</v>
      </c>
      <c r="D87" s="19" t="str">
        <f>_xlfn.XLOOKUP($B87,FD_Lists!$B$4:$B$25,FD_Lists!D$4:D$25)</f>
        <v>England</v>
      </c>
      <c r="E87" s="19" t="str">
        <f>_xlfn.XLOOKUP($B87,FD_Lists!$B$4:$B$25,FD_Lists!E$4:E$25)</f>
        <v>Company</v>
      </c>
      <c r="F87" s="19" t="str">
        <f>_xlfn.XLOOKUP($B87,FD_Lists!$B$4:$B$25,FD_Lists!F$4:F$25)</f>
        <v>WoC</v>
      </c>
      <c r="G87" s="56" t="s">
        <v>127</v>
      </c>
      <c r="H87" s="35" t="s">
        <v>101</v>
      </c>
      <c r="I87" s="55" t="str">
        <f t="shared" si="1"/>
        <v>SESBN13535_21</v>
      </c>
      <c r="J87" s="55" t="s">
        <v>137</v>
      </c>
      <c r="K87" s="55" t="s">
        <v>159</v>
      </c>
      <c r="L87" s="55" t="s">
        <v>139</v>
      </c>
      <c r="M87" s="18" t="s">
        <v>152</v>
      </c>
      <c r="N87" s="18" t="s">
        <v>153</v>
      </c>
      <c r="O87" s="55">
        <v>0</v>
      </c>
      <c r="P87" s="57" t="s">
        <v>186</v>
      </c>
      <c r="Q87" s="57" t="s">
        <v>186</v>
      </c>
      <c r="R87" s="57" t="s">
        <v>186</v>
      </c>
      <c r="S87" s="57" t="s">
        <v>186</v>
      </c>
      <c r="T87" s="57" t="s">
        <v>186</v>
      </c>
      <c r="U87" s="57" t="s">
        <v>186</v>
      </c>
      <c r="V87" s="57" t="s">
        <v>186</v>
      </c>
      <c r="W87" s="57" t="s">
        <v>186</v>
      </c>
      <c r="X87" s="57" t="s">
        <v>186</v>
      </c>
      <c r="Y87" s="57" t="s">
        <v>186</v>
      </c>
      <c r="Z87" s="57" t="s">
        <v>186</v>
      </c>
      <c r="AA87" s="57" t="s">
        <v>186</v>
      </c>
      <c r="AB87" s="57" t="s">
        <v>186</v>
      </c>
      <c r="AC87" s="57" t="s">
        <v>186</v>
      </c>
      <c r="AD87" s="57" t="s">
        <v>186</v>
      </c>
      <c r="AE87" s="57" t="s">
        <v>186</v>
      </c>
      <c r="AF87" s="57" t="s">
        <v>186</v>
      </c>
      <c r="AG87" s="57" t="s">
        <v>186</v>
      </c>
      <c r="AH87" s="57" t="s">
        <v>186</v>
      </c>
      <c r="AI87" s="57" t="s">
        <v>186</v>
      </c>
      <c r="AJ87" s="57" t="s">
        <v>186</v>
      </c>
      <c r="AK87" s="57" t="s">
        <v>186</v>
      </c>
      <c r="AL87" s="57" t="s">
        <v>186</v>
      </c>
      <c r="AM87" s="57" t="s">
        <v>186</v>
      </c>
      <c r="AO87" s="8"/>
      <c r="AP87" s="7"/>
      <c r="AQ87" s="7"/>
      <c r="AR87" s="7"/>
      <c r="AS87" s="7"/>
      <c r="AT87" s="7"/>
      <c r="AU87" s="7"/>
      <c r="AV87" s="7"/>
      <c r="AW87" s="7"/>
      <c r="AX87" s="7"/>
      <c r="AY87" s="7"/>
      <c r="AZ87" s="7"/>
      <c r="BA87" s="7"/>
      <c r="BB87" s="7"/>
      <c r="BC87" s="7"/>
      <c r="BD87" s="7"/>
      <c r="BE87" s="7"/>
      <c r="BF87" s="7"/>
      <c r="BG87" s="7"/>
      <c r="BH87" s="7"/>
    </row>
    <row r="88" spans="2:60" s="5" customFormat="1" ht="15">
      <c r="B88" s="19" t="s">
        <v>114</v>
      </c>
      <c r="C88" s="19" t="str">
        <f>_xlfn.XLOOKUP($B88,FD_Lists!$B$4:$B$25,FD_Lists!C$4:C$25)</f>
        <v>South West Water</v>
      </c>
      <c r="D88" s="19" t="str">
        <f>_xlfn.XLOOKUP($B88,FD_Lists!$B$4:$B$25,FD_Lists!D$4:D$25)</f>
        <v>England</v>
      </c>
      <c r="E88" s="19" t="str">
        <f>_xlfn.XLOOKUP($B88,FD_Lists!$B$4:$B$25,FD_Lists!E$4:E$25)</f>
        <v>Company</v>
      </c>
      <c r="F88" s="19" t="str">
        <f>_xlfn.XLOOKUP($B88,FD_Lists!$B$4:$B$25,FD_Lists!F$4:F$25)</f>
        <v>WaSC</v>
      </c>
      <c r="G88" s="56" t="s">
        <v>127</v>
      </c>
      <c r="H88" s="35" t="s">
        <v>101</v>
      </c>
      <c r="I88" s="55" t="str">
        <f t="shared" si="1"/>
        <v>SWBBN13535_21</v>
      </c>
      <c r="J88" s="55" t="s">
        <v>137</v>
      </c>
      <c r="K88" s="55" t="s">
        <v>159</v>
      </c>
      <c r="L88" s="55" t="s">
        <v>139</v>
      </c>
      <c r="M88" s="18" t="s">
        <v>152</v>
      </c>
      <c r="N88" s="18" t="s">
        <v>153</v>
      </c>
      <c r="O88" s="55">
        <v>0</v>
      </c>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O88" s="8"/>
      <c r="AP88" s="7"/>
      <c r="AQ88" s="7"/>
      <c r="AR88" s="7"/>
      <c r="AS88" s="7"/>
      <c r="AT88" s="7"/>
      <c r="AU88" s="7"/>
      <c r="AV88" s="7"/>
      <c r="AW88" s="7"/>
      <c r="AX88" s="7"/>
      <c r="AY88" s="7"/>
      <c r="AZ88" s="7"/>
      <c r="BA88" s="7"/>
      <c r="BB88" s="7"/>
      <c r="BC88" s="7"/>
      <c r="BD88" s="7"/>
      <c r="BE88" s="7"/>
      <c r="BF88" s="7"/>
      <c r="BG88" s="7"/>
      <c r="BH88" s="7"/>
    </row>
    <row r="89" spans="2:60" s="5" customFormat="1" ht="15">
      <c r="B89" s="19" t="s">
        <v>147</v>
      </c>
      <c r="C89" s="19" t="str">
        <f>_xlfn.XLOOKUP($B89,FD_Lists!$B$4:$B$25,FD_Lists!C$4:C$25)</f>
        <v>Bristol Water</v>
      </c>
      <c r="D89" s="19" t="str">
        <f>_xlfn.XLOOKUP($B89,FD_Lists!$B$4:$B$25,FD_Lists!D$4:D$25)</f>
        <v>England</v>
      </c>
      <c r="E89" s="19" t="str">
        <f>_xlfn.XLOOKUP($B89,FD_Lists!$B$4:$B$25,FD_Lists!E$4:E$25)</f>
        <v>Company</v>
      </c>
      <c r="F89" s="19" t="str">
        <f>_xlfn.XLOOKUP($B89,FD_Lists!$B$4:$B$25,FD_Lists!F$4:F$25)</f>
        <v>WoC</v>
      </c>
      <c r="G89" s="56" t="s">
        <v>127</v>
      </c>
      <c r="H89" s="35" t="s">
        <v>101</v>
      </c>
      <c r="I89" s="55" t="str">
        <f t="shared" si="1"/>
        <v>BRLBN13535_21</v>
      </c>
      <c r="J89" s="55" t="s">
        <v>137</v>
      </c>
      <c r="K89" s="55" t="s">
        <v>159</v>
      </c>
      <c r="L89" s="55" t="s">
        <v>139</v>
      </c>
      <c r="M89" s="18" t="s">
        <v>152</v>
      </c>
      <c r="N89" s="18" t="s">
        <v>153</v>
      </c>
      <c r="O89" s="55">
        <v>0</v>
      </c>
      <c r="P89" s="57" t="s">
        <v>186</v>
      </c>
      <c r="Q89" s="57" t="s">
        <v>186</v>
      </c>
      <c r="R89" s="57" t="s">
        <v>186</v>
      </c>
      <c r="S89" s="57" t="s">
        <v>186</v>
      </c>
      <c r="T89" s="57" t="s">
        <v>186</v>
      </c>
      <c r="U89" s="57" t="s">
        <v>186</v>
      </c>
      <c r="V89" s="57" t="s">
        <v>186</v>
      </c>
      <c r="W89" s="57" t="s">
        <v>186</v>
      </c>
      <c r="X89" s="57" t="s">
        <v>186</v>
      </c>
      <c r="Y89" s="57" t="s">
        <v>186</v>
      </c>
      <c r="Z89" s="57" t="s">
        <v>186</v>
      </c>
      <c r="AA89" s="57" t="s">
        <v>186</v>
      </c>
      <c r="AB89" s="57" t="s">
        <v>186</v>
      </c>
      <c r="AC89" s="57" t="s">
        <v>186</v>
      </c>
      <c r="AD89" s="57" t="s">
        <v>186</v>
      </c>
      <c r="AE89" s="57" t="s">
        <v>186</v>
      </c>
      <c r="AF89" s="57" t="s">
        <v>186</v>
      </c>
      <c r="AG89" s="57" t="s">
        <v>186</v>
      </c>
      <c r="AH89" s="57" t="s">
        <v>186</v>
      </c>
      <c r="AI89" s="57" t="s">
        <v>186</v>
      </c>
      <c r="AJ89" s="57" t="s">
        <v>186</v>
      </c>
      <c r="AK89" s="57" t="s">
        <v>186</v>
      </c>
      <c r="AL89" s="57" t="s">
        <v>186</v>
      </c>
      <c r="AM89" s="57" t="s">
        <v>186</v>
      </c>
      <c r="AO89" s="8"/>
      <c r="AP89" s="7"/>
      <c r="AQ89" s="7"/>
      <c r="AR89" s="7"/>
      <c r="AS89" s="7"/>
      <c r="AT89" s="177"/>
      <c r="AU89" s="177"/>
      <c r="AV89" s="177"/>
      <c r="AW89" s="177"/>
      <c r="AX89" s="7"/>
      <c r="AY89" s="7"/>
      <c r="AZ89" s="7"/>
      <c r="BA89" s="7"/>
      <c r="BB89" s="7"/>
      <c r="BC89" s="7"/>
      <c r="BD89" s="7"/>
      <c r="BE89" s="7"/>
      <c r="BF89" s="7"/>
      <c r="BG89" s="7"/>
      <c r="BH89" s="7"/>
    </row>
    <row r="90" spans="2:60" s="5" customFormat="1" ht="15">
      <c r="B90" s="129" t="s">
        <v>80</v>
      </c>
      <c r="C90" s="19" t="str">
        <f>_xlfn.XLOOKUP($B90,FD_Lists!$B$4:$B$25,FD_Lists!C$4:C$25)</f>
        <v>Anglian Water</v>
      </c>
      <c r="D90" s="19" t="str">
        <f>_xlfn.XLOOKUP($B90,FD_Lists!$B$4:$B$25,FD_Lists!D$4:D$25)</f>
        <v>England</v>
      </c>
      <c r="E90" s="19" t="str">
        <f>_xlfn.XLOOKUP($B90,FD_Lists!$B$4:$B$25,FD_Lists!E$4:E$25)</f>
        <v>Company</v>
      </c>
      <c r="F90" s="19" t="str">
        <f>_xlfn.XLOOKUP($B90,FD_Lists!$B$4:$B$25,FD_Lists!F$4:F$25)</f>
        <v>WaSC</v>
      </c>
      <c r="G90" s="56" t="s">
        <v>127</v>
      </c>
      <c r="H90" s="35" t="s">
        <v>104</v>
      </c>
      <c r="I90" s="55" t="str">
        <f t="shared" si="1"/>
        <v>ANHBN13528</v>
      </c>
      <c r="J90" s="55" t="s">
        <v>137</v>
      </c>
      <c r="K90" s="55" t="s">
        <v>159</v>
      </c>
      <c r="L90" s="55" t="s">
        <v>139</v>
      </c>
      <c r="M90" s="18" t="s">
        <v>154</v>
      </c>
      <c r="N90" s="18" t="s">
        <v>153</v>
      </c>
      <c r="O90" s="55">
        <v>0</v>
      </c>
      <c r="P90" s="57"/>
      <c r="Q90" s="57"/>
      <c r="R90" s="57"/>
      <c r="S90" s="57"/>
      <c r="T90" s="57"/>
      <c r="U90" s="57"/>
      <c r="V90" s="4"/>
      <c r="W90" s="57"/>
      <c r="X90" s="57"/>
      <c r="Y90" s="57"/>
      <c r="Z90" s="57"/>
      <c r="AA90" s="57"/>
      <c r="AB90" s="57"/>
      <c r="AC90" s="57"/>
      <c r="AD90" s="57"/>
      <c r="AE90" s="57"/>
      <c r="AF90" s="57"/>
      <c r="AG90" s="57"/>
      <c r="AH90" s="57"/>
      <c r="AI90" s="57"/>
      <c r="AJ90" s="57"/>
      <c r="AK90" s="57"/>
      <c r="AL90" s="57"/>
      <c r="AM90" s="57"/>
      <c r="AO90" s="8"/>
      <c r="AP90" s="7"/>
      <c r="AQ90" s="7"/>
      <c r="AR90" s="7"/>
      <c r="AS90" s="175"/>
      <c r="AT90" s="7"/>
      <c r="AU90" s="7"/>
      <c r="AV90" s="7"/>
      <c r="AW90" s="7"/>
      <c r="AX90" s="176"/>
      <c r="AY90" s="7"/>
      <c r="AZ90" s="7"/>
      <c r="BA90" s="7"/>
      <c r="BB90" s="7"/>
      <c r="BC90" s="7"/>
      <c r="BD90" s="7"/>
      <c r="BE90" s="7"/>
      <c r="BF90" s="7"/>
      <c r="BG90" s="7"/>
      <c r="BH90" s="7"/>
    </row>
    <row r="91" spans="2:60" s="5" customFormat="1" ht="15">
      <c r="B91" s="19" t="s">
        <v>110</v>
      </c>
      <c r="C91" s="19" t="str">
        <f>_xlfn.XLOOKUP($B91,FD_Lists!$B$4:$B$25,FD_Lists!C$4:C$25)</f>
        <v>Dŵr Cymru</v>
      </c>
      <c r="D91" s="19" t="str">
        <f>_xlfn.XLOOKUP($B91,FD_Lists!$B$4:$B$25,FD_Lists!D$4:D$25)</f>
        <v>Wales</v>
      </c>
      <c r="E91" s="19" t="str">
        <f>_xlfn.XLOOKUP($B91,FD_Lists!$B$4:$B$25,FD_Lists!E$4:E$25)</f>
        <v>Company</v>
      </c>
      <c r="F91" s="19" t="str">
        <f>_xlfn.XLOOKUP($B91,FD_Lists!$B$4:$B$25,FD_Lists!F$4:F$25)</f>
        <v>WaSC</v>
      </c>
      <c r="G91" s="56" t="s">
        <v>127</v>
      </c>
      <c r="H91" s="35" t="s">
        <v>104</v>
      </c>
      <c r="I91" s="55" t="str">
        <f t="shared" si="1"/>
        <v>WSHBN13528</v>
      </c>
      <c r="J91" s="55" t="s">
        <v>137</v>
      </c>
      <c r="K91" s="55" t="s">
        <v>159</v>
      </c>
      <c r="L91" s="55" t="s">
        <v>139</v>
      </c>
      <c r="M91" s="18" t="s">
        <v>154</v>
      </c>
      <c r="N91" s="18" t="s">
        <v>153</v>
      </c>
      <c r="O91" s="55">
        <v>0</v>
      </c>
      <c r="P91" s="57"/>
      <c r="Q91" s="57"/>
      <c r="R91" s="57"/>
      <c r="S91" s="57"/>
      <c r="T91" s="57"/>
      <c r="U91" s="57"/>
      <c r="V91" s="4"/>
      <c r="W91" s="57"/>
      <c r="X91" s="57"/>
      <c r="Y91" s="57"/>
      <c r="Z91" s="57"/>
      <c r="AA91" s="57"/>
      <c r="AB91" s="57"/>
      <c r="AC91" s="57"/>
      <c r="AD91" s="57"/>
      <c r="AE91" s="57"/>
      <c r="AF91" s="57"/>
      <c r="AG91" s="57"/>
      <c r="AH91" s="57"/>
      <c r="AI91" s="57"/>
      <c r="AJ91" s="57"/>
      <c r="AK91" s="57"/>
      <c r="AL91" s="57"/>
      <c r="AM91" s="57"/>
      <c r="AO91" s="8"/>
      <c r="AP91" s="7"/>
      <c r="AQ91" s="7"/>
      <c r="AR91" s="7"/>
      <c r="AS91" s="175"/>
      <c r="AT91" s="7"/>
      <c r="AU91" s="7"/>
      <c r="AV91" s="7"/>
      <c r="AW91" s="7"/>
      <c r="AX91" s="176"/>
      <c r="AY91" s="7"/>
      <c r="AZ91" s="7"/>
      <c r="BA91" s="7"/>
      <c r="BB91" s="7"/>
      <c r="BC91" s="7"/>
      <c r="BD91" s="7"/>
      <c r="BE91" s="7"/>
      <c r="BF91" s="7"/>
      <c r="BG91" s="7"/>
      <c r="BH91" s="7"/>
    </row>
    <row r="92" spans="2:60" s="5" customFormat="1" ht="15">
      <c r="B92" s="19" t="s">
        <v>111</v>
      </c>
      <c r="C92" s="19" t="str">
        <f>_xlfn.XLOOKUP($B92,FD_Lists!$B$4:$B$25,FD_Lists!C$4:C$25)</f>
        <v>Hafren Dyfrdwy</v>
      </c>
      <c r="D92" s="19" t="str">
        <f>_xlfn.XLOOKUP($B92,FD_Lists!$B$4:$B$25,FD_Lists!D$4:D$25)</f>
        <v>Wales</v>
      </c>
      <c r="E92" s="19" t="str">
        <f>_xlfn.XLOOKUP($B92,FD_Lists!$B$4:$B$25,FD_Lists!E$4:E$25)</f>
        <v>Company</v>
      </c>
      <c r="F92" s="19" t="str">
        <f>_xlfn.XLOOKUP($B92,FD_Lists!$B$4:$B$25,FD_Lists!F$4:F$25)</f>
        <v>WaSC</v>
      </c>
      <c r="G92" s="56" t="s">
        <v>127</v>
      </c>
      <c r="H92" s="35" t="s">
        <v>104</v>
      </c>
      <c r="I92" s="55" t="str">
        <f t="shared" si="1"/>
        <v>HDDBN13528</v>
      </c>
      <c r="J92" s="55" t="s">
        <v>137</v>
      </c>
      <c r="K92" s="55" t="s">
        <v>159</v>
      </c>
      <c r="L92" s="55" t="s">
        <v>139</v>
      </c>
      <c r="M92" s="18" t="s">
        <v>154</v>
      </c>
      <c r="N92" s="18" t="s">
        <v>153</v>
      </c>
      <c r="O92" s="55">
        <v>0</v>
      </c>
      <c r="P92" s="57"/>
      <c r="Q92" s="57"/>
      <c r="R92" s="57"/>
      <c r="S92" s="57"/>
      <c r="T92" s="57"/>
      <c r="U92" s="57"/>
      <c r="V92" s="4"/>
      <c r="W92" s="57"/>
      <c r="X92" s="57"/>
      <c r="Y92" s="57"/>
      <c r="Z92" s="57"/>
      <c r="AA92" s="57"/>
      <c r="AB92" s="57"/>
      <c r="AC92" s="57"/>
      <c r="AD92" s="57"/>
      <c r="AE92" s="57"/>
      <c r="AF92" s="57"/>
      <c r="AG92" s="57"/>
      <c r="AH92" s="57"/>
      <c r="AI92" s="57"/>
      <c r="AJ92" s="57"/>
      <c r="AK92" s="57"/>
      <c r="AL92" s="57"/>
      <c r="AM92" s="57"/>
      <c r="AO92" s="8"/>
      <c r="AP92" s="7"/>
      <c r="AQ92" s="7"/>
      <c r="AR92" s="7"/>
      <c r="AS92" s="175"/>
      <c r="AT92" s="7"/>
      <c r="AU92" s="7"/>
      <c r="AV92" s="7"/>
      <c r="AW92" s="7"/>
      <c r="AX92" s="176"/>
      <c r="AY92" s="7"/>
      <c r="AZ92" s="7"/>
      <c r="BA92" s="7"/>
      <c r="BB92" s="7"/>
      <c r="BC92" s="7"/>
      <c r="BD92" s="7"/>
      <c r="BE92" s="7"/>
      <c r="BF92" s="7"/>
      <c r="BG92" s="7"/>
      <c r="BH92" s="7"/>
    </row>
    <row r="93" spans="2:60" s="5" customFormat="1" ht="15">
      <c r="B93" s="19" t="s">
        <v>112</v>
      </c>
      <c r="C93" s="19" t="str">
        <f>_xlfn.XLOOKUP($B93,FD_Lists!$B$4:$B$25,FD_Lists!C$4:C$25)</f>
        <v>Northumbrian Water</v>
      </c>
      <c r="D93" s="19" t="str">
        <f>_xlfn.XLOOKUP($B93,FD_Lists!$B$4:$B$25,FD_Lists!D$4:D$25)</f>
        <v>England</v>
      </c>
      <c r="E93" s="19" t="str">
        <f>_xlfn.XLOOKUP($B93,FD_Lists!$B$4:$B$25,FD_Lists!E$4:E$25)</f>
        <v>Company</v>
      </c>
      <c r="F93" s="19" t="str">
        <f>_xlfn.XLOOKUP($B93,FD_Lists!$B$4:$B$25,FD_Lists!F$4:F$25)</f>
        <v>WaSC</v>
      </c>
      <c r="G93" s="56" t="s">
        <v>127</v>
      </c>
      <c r="H93" s="35" t="s">
        <v>104</v>
      </c>
      <c r="I93" s="55" t="str">
        <f t="shared" si="1"/>
        <v>NESBN13528</v>
      </c>
      <c r="J93" s="55" t="s">
        <v>137</v>
      </c>
      <c r="K93" s="55" t="s">
        <v>159</v>
      </c>
      <c r="L93" s="55" t="s">
        <v>139</v>
      </c>
      <c r="M93" s="18" t="s">
        <v>154</v>
      </c>
      <c r="N93" s="18" t="s">
        <v>153</v>
      </c>
      <c r="O93" s="55">
        <v>0</v>
      </c>
      <c r="P93" s="57"/>
      <c r="Q93" s="57"/>
      <c r="R93" s="57"/>
      <c r="S93" s="57"/>
      <c r="T93" s="57"/>
      <c r="U93" s="57"/>
      <c r="V93" s="4"/>
      <c r="W93" s="57"/>
      <c r="X93" s="57"/>
      <c r="Y93" s="57"/>
      <c r="Z93" s="57"/>
      <c r="AA93" s="57"/>
      <c r="AB93" s="57"/>
      <c r="AC93" s="57"/>
      <c r="AD93" s="57"/>
      <c r="AE93" s="57"/>
      <c r="AF93" s="57"/>
      <c r="AG93" s="57"/>
      <c r="AH93" s="57"/>
      <c r="AI93" s="57"/>
      <c r="AJ93" s="57"/>
      <c r="AK93" s="57"/>
      <c r="AL93" s="57"/>
      <c r="AM93" s="57"/>
      <c r="AO93" s="8"/>
      <c r="AP93" s="7"/>
      <c r="AQ93" s="7"/>
      <c r="AR93" s="7"/>
      <c r="AS93" s="175"/>
      <c r="AT93" s="7"/>
      <c r="AU93" s="7"/>
      <c r="AV93" s="7"/>
      <c r="AW93" s="7"/>
      <c r="AX93" s="176"/>
      <c r="AY93" s="7"/>
      <c r="AZ93" s="7"/>
      <c r="BA93" s="7"/>
      <c r="BB93" s="7"/>
      <c r="BC93" s="7"/>
      <c r="BD93" s="7"/>
      <c r="BE93" s="7"/>
      <c r="BF93" s="7"/>
      <c r="BG93" s="7"/>
      <c r="BH93" s="7"/>
    </row>
    <row r="94" spans="2:60" s="5" customFormat="1" ht="15">
      <c r="B94" s="19" t="s">
        <v>113</v>
      </c>
      <c r="C94" s="19" t="str">
        <f>_xlfn.XLOOKUP($B94,FD_Lists!$B$4:$B$25,FD_Lists!C$4:C$25)</f>
        <v>Severn Trent Water</v>
      </c>
      <c r="D94" s="19" t="str">
        <f>_xlfn.XLOOKUP($B94,FD_Lists!$B$4:$B$25,FD_Lists!D$4:D$25)</f>
        <v>England</v>
      </c>
      <c r="E94" s="19" t="str">
        <f>_xlfn.XLOOKUP($B94,FD_Lists!$B$4:$B$25,FD_Lists!E$4:E$25)</f>
        <v>Company</v>
      </c>
      <c r="F94" s="19" t="str">
        <f>_xlfn.XLOOKUP($B94,FD_Lists!$B$4:$B$25,FD_Lists!F$4:F$25)</f>
        <v>WaSC</v>
      </c>
      <c r="G94" s="56" t="s">
        <v>127</v>
      </c>
      <c r="H94" s="35" t="s">
        <v>104</v>
      </c>
      <c r="I94" s="55" t="str">
        <f t="shared" si="1"/>
        <v>SVEBN13528</v>
      </c>
      <c r="J94" s="55" t="s">
        <v>137</v>
      </c>
      <c r="K94" s="55" t="s">
        <v>159</v>
      </c>
      <c r="L94" s="55" t="s">
        <v>139</v>
      </c>
      <c r="M94" s="18" t="s">
        <v>154</v>
      </c>
      <c r="N94" s="18" t="s">
        <v>153</v>
      </c>
      <c r="O94" s="55">
        <v>0</v>
      </c>
      <c r="P94" s="57"/>
      <c r="Q94" s="57"/>
      <c r="R94" s="57"/>
      <c r="S94" s="57"/>
      <c r="T94" s="57"/>
      <c r="U94" s="57"/>
      <c r="V94" s="4"/>
      <c r="W94" s="57"/>
      <c r="X94" s="57"/>
      <c r="Y94" s="57"/>
      <c r="Z94" s="57"/>
      <c r="AA94" s="57"/>
      <c r="AB94" s="57"/>
      <c r="AC94" s="57"/>
      <c r="AD94" s="57"/>
      <c r="AE94" s="57"/>
      <c r="AF94" s="57"/>
      <c r="AG94" s="57"/>
      <c r="AH94" s="57"/>
      <c r="AI94" s="57"/>
      <c r="AJ94" s="57"/>
      <c r="AK94" s="57"/>
      <c r="AL94" s="57"/>
      <c r="AM94" s="57"/>
      <c r="AO94" s="8"/>
      <c r="AP94" s="7"/>
      <c r="AQ94" s="7"/>
      <c r="AR94" s="7"/>
      <c r="AS94" s="175"/>
      <c r="AT94" s="7"/>
      <c r="AU94" s="7"/>
      <c r="AV94" s="7"/>
      <c r="AW94" s="7"/>
      <c r="AX94" s="176"/>
      <c r="AY94" s="7"/>
      <c r="AZ94" s="7"/>
      <c r="BA94" s="7"/>
      <c r="BB94" s="7"/>
      <c r="BC94" s="7"/>
      <c r="BD94" s="7"/>
      <c r="BE94" s="7"/>
      <c r="BF94" s="7"/>
      <c r="BG94" s="7"/>
      <c r="BH94" s="7"/>
    </row>
    <row r="95" spans="2:60" s="5" customFormat="1" ht="15">
      <c r="B95" s="19" t="s">
        <v>116</v>
      </c>
      <c r="C95" s="19" t="str">
        <f>_xlfn.XLOOKUP($B95,FD_Lists!$B$4:$B$25,FD_Lists!C$4:C$25)</f>
        <v>Southern Water</v>
      </c>
      <c r="D95" s="19" t="str">
        <f>_xlfn.XLOOKUP($B95,FD_Lists!$B$4:$B$25,FD_Lists!D$4:D$25)</f>
        <v>England</v>
      </c>
      <c r="E95" s="19" t="str">
        <f>_xlfn.XLOOKUP($B95,FD_Lists!$B$4:$B$25,FD_Lists!E$4:E$25)</f>
        <v>Company</v>
      </c>
      <c r="F95" s="19" t="str">
        <f>_xlfn.XLOOKUP($B95,FD_Lists!$B$4:$B$25,FD_Lists!F$4:F$25)</f>
        <v>WaSC</v>
      </c>
      <c r="G95" s="56" t="s">
        <v>127</v>
      </c>
      <c r="H95" s="35" t="s">
        <v>104</v>
      </c>
      <c r="I95" s="55" t="str">
        <f t="shared" si="1"/>
        <v>SRNBN13528</v>
      </c>
      <c r="J95" s="55" t="s">
        <v>137</v>
      </c>
      <c r="K95" s="55" t="s">
        <v>159</v>
      </c>
      <c r="L95" s="55" t="s">
        <v>139</v>
      </c>
      <c r="M95" s="18" t="s">
        <v>154</v>
      </c>
      <c r="N95" s="18" t="s">
        <v>153</v>
      </c>
      <c r="O95" s="55">
        <v>0</v>
      </c>
      <c r="P95" s="57"/>
      <c r="Q95" s="57"/>
      <c r="R95" s="57"/>
      <c r="S95" s="57"/>
      <c r="T95" s="57"/>
      <c r="U95" s="57"/>
      <c r="V95" s="4"/>
      <c r="W95" s="57"/>
      <c r="X95" s="57"/>
      <c r="Y95" s="57"/>
      <c r="Z95" s="57"/>
      <c r="AA95" s="57"/>
      <c r="AB95" s="57"/>
      <c r="AC95" s="57"/>
      <c r="AD95" s="57"/>
      <c r="AE95" s="57"/>
      <c r="AF95" s="57"/>
      <c r="AG95" s="57"/>
      <c r="AH95" s="57"/>
      <c r="AI95" s="57"/>
      <c r="AJ95" s="57"/>
      <c r="AK95" s="57"/>
      <c r="AL95" s="57"/>
      <c r="AM95" s="57"/>
      <c r="AO95" s="8"/>
      <c r="AP95" s="7"/>
      <c r="AQ95" s="7"/>
      <c r="AR95" s="7"/>
      <c r="AS95" s="175"/>
      <c r="AT95" s="7"/>
      <c r="AU95" s="7"/>
      <c r="AV95" s="7"/>
      <c r="AW95" s="7"/>
      <c r="AX95" s="176"/>
      <c r="AY95" s="7"/>
      <c r="AZ95" s="7"/>
      <c r="BA95" s="7"/>
      <c r="BB95" s="7"/>
      <c r="BC95" s="7"/>
      <c r="BD95" s="7"/>
      <c r="BE95" s="7"/>
      <c r="BF95" s="7"/>
      <c r="BG95" s="7"/>
      <c r="BH95" s="7"/>
    </row>
    <row r="96" spans="2:60" s="5" customFormat="1" ht="15">
      <c r="B96" s="19" t="s">
        <v>117</v>
      </c>
      <c r="C96" s="19" t="str">
        <f>_xlfn.XLOOKUP($B96,FD_Lists!$B$4:$B$25,FD_Lists!C$4:C$25)</f>
        <v>Thames Water</v>
      </c>
      <c r="D96" s="19" t="str">
        <f>_xlfn.XLOOKUP($B96,FD_Lists!$B$4:$B$25,FD_Lists!D$4:D$25)</f>
        <v>England</v>
      </c>
      <c r="E96" s="19" t="str">
        <f>_xlfn.XLOOKUP($B96,FD_Lists!$B$4:$B$25,FD_Lists!E$4:E$25)</f>
        <v>Company</v>
      </c>
      <c r="F96" s="19" t="str">
        <f>_xlfn.XLOOKUP($B96,FD_Lists!$B$4:$B$25,FD_Lists!F$4:F$25)</f>
        <v>WaSC</v>
      </c>
      <c r="G96" s="56" t="s">
        <v>127</v>
      </c>
      <c r="H96" s="35" t="s">
        <v>104</v>
      </c>
      <c r="I96" s="55" t="str">
        <f t="shared" si="1"/>
        <v>TMSBN13528</v>
      </c>
      <c r="J96" s="55" t="s">
        <v>137</v>
      </c>
      <c r="K96" s="55" t="s">
        <v>159</v>
      </c>
      <c r="L96" s="55" t="s">
        <v>139</v>
      </c>
      <c r="M96" s="18" t="s">
        <v>154</v>
      </c>
      <c r="N96" s="18" t="s">
        <v>153</v>
      </c>
      <c r="O96" s="55">
        <v>0</v>
      </c>
      <c r="P96" s="57"/>
      <c r="Q96" s="57"/>
      <c r="R96" s="57"/>
      <c r="S96" s="57"/>
      <c r="T96" s="57"/>
      <c r="U96" s="57"/>
      <c r="V96" s="4"/>
      <c r="W96" s="57"/>
      <c r="X96" s="57"/>
      <c r="Y96" s="57"/>
      <c r="Z96" s="57"/>
      <c r="AA96" s="57"/>
      <c r="AB96" s="57"/>
      <c r="AC96" s="57"/>
      <c r="AD96" s="57"/>
      <c r="AE96" s="57"/>
      <c r="AF96" s="57"/>
      <c r="AG96" s="57"/>
      <c r="AH96" s="57"/>
      <c r="AI96" s="57"/>
      <c r="AJ96" s="57"/>
      <c r="AK96" s="57"/>
      <c r="AL96" s="57"/>
      <c r="AM96" s="57"/>
      <c r="AO96" s="8"/>
      <c r="AP96" s="7"/>
      <c r="AQ96" s="7"/>
      <c r="AR96" s="7"/>
      <c r="AS96" s="175"/>
      <c r="AT96" s="7"/>
      <c r="AU96" s="7"/>
      <c r="AV96" s="7"/>
      <c r="AW96" s="7"/>
      <c r="AX96" s="176"/>
      <c r="AY96" s="7"/>
      <c r="AZ96" s="7"/>
      <c r="BA96" s="7"/>
      <c r="BB96" s="7"/>
      <c r="BC96" s="7"/>
      <c r="BD96" s="7"/>
      <c r="BE96" s="7"/>
      <c r="BF96" s="7"/>
      <c r="BG96" s="7"/>
      <c r="BH96" s="7"/>
    </row>
    <row r="97" spans="2:60" s="5" customFormat="1" ht="15">
      <c r="B97" s="19" t="s">
        <v>118</v>
      </c>
      <c r="C97" s="19" t="str">
        <f>_xlfn.XLOOKUP($B97,FD_Lists!$B$4:$B$25,FD_Lists!C$4:C$25)</f>
        <v xml:space="preserve">United Utilities </v>
      </c>
      <c r="D97" s="19" t="str">
        <f>_xlfn.XLOOKUP($B97,FD_Lists!$B$4:$B$25,FD_Lists!D$4:D$25)</f>
        <v>England</v>
      </c>
      <c r="E97" s="19" t="str">
        <f>_xlfn.XLOOKUP($B97,FD_Lists!$B$4:$B$25,FD_Lists!E$4:E$25)</f>
        <v>Company</v>
      </c>
      <c r="F97" s="19" t="str">
        <f>_xlfn.XLOOKUP($B97,FD_Lists!$B$4:$B$25,FD_Lists!F$4:F$25)</f>
        <v>WaSC</v>
      </c>
      <c r="G97" s="56" t="s">
        <v>127</v>
      </c>
      <c r="H97" s="35" t="s">
        <v>104</v>
      </c>
      <c r="I97" s="55" t="str">
        <f t="shared" si="1"/>
        <v>NWTBN13528</v>
      </c>
      <c r="J97" s="55" t="s">
        <v>137</v>
      </c>
      <c r="K97" s="55" t="s">
        <v>159</v>
      </c>
      <c r="L97" s="55" t="s">
        <v>139</v>
      </c>
      <c r="M97" s="18" t="s">
        <v>154</v>
      </c>
      <c r="N97" s="18" t="s">
        <v>153</v>
      </c>
      <c r="O97" s="55">
        <v>0</v>
      </c>
      <c r="P97" s="57"/>
      <c r="Q97" s="57"/>
      <c r="R97" s="57"/>
      <c r="S97" s="57"/>
      <c r="T97" s="57"/>
      <c r="U97" s="57"/>
      <c r="V97" s="4"/>
      <c r="W97" s="57"/>
      <c r="X97" s="57"/>
      <c r="Y97" s="57"/>
      <c r="Z97" s="57"/>
      <c r="AA97" s="57"/>
      <c r="AB97" s="57"/>
      <c r="AC97" s="57"/>
      <c r="AD97" s="57"/>
      <c r="AE97" s="57"/>
      <c r="AF97" s="57"/>
      <c r="AG97" s="57"/>
      <c r="AH97" s="57"/>
      <c r="AI97" s="57"/>
      <c r="AJ97" s="57"/>
      <c r="AK97" s="57"/>
      <c r="AL97" s="57"/>
      <c r="AM97" s="57"/>
      <c r="AO97" s="8"/>
      <c r="AP97" s="7"/>
      <c r="AQ97" s="7"/>
      <c r="AR97" s="7"/>
      <c r="AS97" s="175"/>
      <c r="AT97" s="7"/>
      <c r="AU97" s="7"/>
      <c r="AV97" s="7"/>
      <c r="AW97" s="7"/>
      <c r="AX97" s="176"/>
      <c r="AY97" s="7"/>
      <c r="AZ97" s="7"/>
      <c r="BA97" s="7"/>
      <c r="BB97" s="7"/>
      <c r="BC97" s="7"/>
      <c r="BD97" s="7"/>
      <c r="BE97" s="7"/>
      <c r="BF97" s="7"/>
      <c r="BG97" s="7"/>
      <c r="BH97" s="7"/>
    </row>
    <row r="98" spans="2:60" s="5" customFormat="1" ht="15">
      <c r="B98" s="19" t="s">
        <v>119</v>
      </c>
      <c r="C98" s="19" t="str">
        <f>_xlfn.XLOOKUP($B98,FD_Lists!$B$4:$B$25,FD_Lists!C$4:C$25)</f>
        <v>Wessex Water</v>
      </c>
      <c r="D98" s="19" t="str">
        <f>_xlfn.XLOOKUP($B98,FD_Lists!$B$4:$B$25,FD_Lists!D$4:D$25)</f>
        <v>England</v>
      </c>
      <c r="E98" s="19" t="str">
        <f>_xlfn.XLOOKUP($B98,FD_Lists!$B$4:$B$25,FD_Lists!E$4:E$25)</f>
        <v>Company</v>
      </c>
      <c r="F98" s="19" t="str">
        <f>_xlfn.XLOOKUP($B98,FD_Lists!$B$4:$B$25,FD_Lists!F$4:F$25)</f>
        <v>WaSC</v>
      </c>
      <c r="G98" s="56" t="s">
        <v>127</v>
      </c>
      <c r="H98" s="35" t="s">
        <v>104</v>
      </c>
      <c r="I98" s="55" t="str">
        <f t="shared" si="1"/>
        <v>WSXBN13528</v>
      </c>
      <c r="J98" s="55" t="s">
        <v>137</v>
      </c>
      <c r="K98" s="55" t="s">
        <v>159</v>
      </c>
      <c r="L98" s="55" t="s">
        <v>139</v>
      </c>
      <c r="M98" s="18" t="s">
        <v>154</v>
      </c>
      <c r="N98" s="18" t="s">
        <v>153</v>
      </c>
      <c r="O98" s="55">
        <v>0</v>
      </c>
      <c r="P98" s="57"/>
      <c r="Q98" s="57"/>
      <c r="R98" s="57"/>
      <c r="S98" s="57"/>
      <c r="T98" s="57"/>
      <c r="U98" s="57"/>
      <c r="V98" s="4"/>
      <c r="W98" s="57"/>
      <c r="X98" s="57"/>
      <c r="Y98" s="57"/>
      <c r="Z98" s="57"/>
      <c r="AA98" s="57"/>
      <c r="AB98" s="57"/>
      <c r="AC98" s="57"/>
      <c r="AD98" s="57"/>
      <c r="AE98" s="57"/>
      <c r="AF98" s="57"/>
      <c r="AG98" s="57"/>
      <c r="AH98" s="57"/>
      <c r="AI98" s="57"/>
      <c r="AJ98" s="57"/>
      <c r="AK98" s="57"/>
      <c r="AL98" s="57"/>
      <c r="AM98" s="57"/>
      <c r="AO98" s="8"/>
      <c r="AP98" s="7"/>
      <c r="AQ98" s="7"/>
      <c r="AR98" s="7"/>
      <c r="AS98" s="175"/>
      <c r="AT98" s="7"/>
      <c r="AU98" s="7"/>
      <c r="AV98" s="7"/>
      <c r="AW98" s="7"/>
      <c r="AX98" s="176"/>
      <c r="AY98" s="7"/>
      <c r="AZ98" s="7"/>
      <c r="BA98" s="7"/>
      <c r="BB98" s="7"/>
      <c r="BC98" s="7"/>
      <c r="BD98" s="7"/>
      <c r="BE98" s="7"/>
      <c r="BF98" s="7"/>
      <c r="BG98" s="7"/>
      <c r="BH98" s="7"/>
    </row>
    <row r="99" spans="2:60" s="5" customFormat="1" ht="15">
      <c r="B99" s="19" t="s">
        <v>120</v>
      </c>
      <c r="C99" s="19" t="str">
        <f>_xlfn.XLOOKUP($B99,FD_Lists!$B$4:$B$25,FD_Lists!C$4:C$25)</f>
        <v>Yorkshire Water</v>
      </c>
      <c r="D99" s="19" t="str">
        <f>_xlfn.XLOOKUP($B99,FD_Lists!$B$4:$B$25,FD_Lists!D$4:D$25)</f>
        <v>England</v>
      </c>
      <c r="E99" s="19" t="str">
        <f>_xlfn.XLOOKUP($B99,FD_Lists!$B$4:$B$25,FD_Lists!E$4:E$25)</f>
        <v>Company</v>
      </c>
      <c r="F99" s="19" t="str">
        <f>_xlfn.XLOOKUP($B99,FD_Lists!$B$4:$B$25,FD_Lists!F$4:F$25)</f>
        <v>WaSC</v>
      </c>
      <c r="G99" s="56" t="s">
        <v>127</v>
      </c>
      <c r="H99" s="35" t="s">
        <v>104</v>
      </c>
      <c r="I99" s="55" t="str">
        <f t="shared" si="1"/>
        <v>YKYBN13528</v>
      </c>
      <c r="J99" s="55" t="s">
        <v>137</v>
      </c>
      <c r="K99" s="55" t="s">
        <v>159</v>
      </c>
      <c r="L99" s="55" t="s">
        <v>139</v>
      </c>
      <c r="M99" s="18" t="s">
        <v>154</v>
      </c>
      <c r="N99" s="18" t="s">
        <v>153</v>
      </c>
      <c r="O99" s="55">
        <v>0</v>
      </c>
      <c r="P99" s="57"/>
      <c r="Q99" s="57"/>
      <c r="R99" s="57"/>
      <c r="S99" s="57"/>
      <c r="T99" s="57"/>
      <c r="U99" s="57"/>
      <c r="V99" s="4"/>
      <c r="W99" s="57"/>
      <c r="X99" s="57"/>
      <c r="Y99" s="57"/>
      <c r="Z99" s="57"/>
      <c r="AA99" s="57"/>
      <c r="AB99" s="57"/>
      <c r="AC99" s="57"/>
      <c r="AD99" s="57"/>
      <c r="AE99" s="57"/>
      <c r="AF99" s="57"/>
      <c r="AG99" s="57"/>
      <c r="AH99" s="57"/>
      <c r="AI99" s="57"/>
      <c r="AJ99" s="57"/>
      <c r="AK99" s="57"/>
      <c r="AL99" s="57"/>
      <c r="AM99" s="57"/>
      <c r="AO99" s="8"/>
      <c r="AP99" s="7"/>
      <c r="AQ99" s="7"/>
      <c r="AR99" s="7"/>
      <c r="AS99" s="175"/>
      <c r="AT99" s="7"/>
      <c r="AU99" s="7"/>
      <c r="AV99" s="7"/>
      <c r="AW99" s="7"/>
      <c r="AX99" s="176"/>
      <c r="AY99" s="7"/>
      <c r="AZ99" s="7"/>
      <c r="BA99" s="7"/>
      <c r="BB99" s="7"/>
      <c r="BC99" s="7"/>
      <c r="BD99" s="7"/>
      <c r="BE99" s="7"/>
      <c r="BF99" s="7"/>
      <c r="BG99" s="7"/>
      <c r="BH99" s="7"/>
    </row>
    <row r="100" spans="2:60" s="5" customFormat="1" ht="15">
      <c r="B100" s="19" t="s">
        <v>142</v>
      </c>
      <c r="C100" s="19" t="str">
        <f>_xlfn.XLOOKUP($B100,FD_Lists!$B$4:$B$25,FD_Lists!C$4:C$25)</f>
        <v>Affinity Water</v>
      </c>
      <c r="D100" s="19" t="str">
        <f>_xlfn.XLOOKUP($B100,FD_Lists!$B$4:$B$25,FD_Lists!D$4:D$25)</f>
        <v>England</v>
      </c>
      <c r="E100" s="19" t="str">
        <f>_xlfn.XLOOKUP($B100,FD_Lists!$B$4:$B$25,FD_Lists!E$4:E$25)</f>
        <v>Company</v>
      </c>
      <c r="F100" s="19" t="str">
        <f>_xlfn.XLOOKUP($B100,FD_Lists!$B$4:$B$25,FD_Lists!F$4:F$25)</f>
        <v>WoC</v>
      </c>
      <c r="G100" s="56" t="s">
        <v>127</v>
      </c>
      <c r="H100" s="35" t="s">
        <v>104</v>
      </c>
      <c r="I100" s="55" t="str">
        <f t="shared" ref="I100:I163" si="2">B100&amp;H100</f>
        <v>AFWBN13528</v>
      </c>
      <c r="J100" s="55" t="s">
        <v>137</v>
      </c>
      <c r="K100" s="55" t="s">
        <v>159</v>
      </c>
      <c r="L100" s="55" t="s">
        <v>139</v>
      </c>
      <c r="M100" s="18" t="s">
        <v>154</v>
      </c>
      <c r="N100" s="18" t="s">
        <v>153</v>
      </c>
      <c r="O100" s="55">
        <v>0</v>
      </c>
      <c r="P100" s="57" t="s">
        <v>186</v>
      </c>
      <c r="Q100" s="57" t="s">
        <v>186</v>
      </c>
      <c r="R100" s="57" t="s">
        <v>186</v>
      </c>
      <c r="S100" s="57" t="s">
        <v>186</v>
      </c>
      <c r="T100" s="57" t="s">
        <v>186</v>
      </c>
      <c r="U100" s="57" t="s">
        <v>186</v>
      </c>
      <c r="V100" s="57" t="s">
        <v>186</v>
      </c>
      <c r="W100" s="57" t="s">
        <v>186</v>
      </c>
      <c r="X100" s="57" t="s">
        <v>186</v>
      </c>
      <c r="Y100" s="57" t="s">
        <v>186</v>
      </c>
      <c r="Z100" s="57" t="s">
        <v>186</v>
      </c>
      <c r="AA100" s="57" t="s">
        <v>186</v>
      </c>
      <c r="AB100" s="57" t="s">
        <v>186</v>
      </c>
      <c r="AC100" s="57" t="s">
        <v>186</v>
      </c>
      <c r="AD100" s="57" t="s">
        <v>186</v>
      </c>
      <c r="AE100" s="57" t="s">
        <v>186</v>
      </c>
      <c r="AF100" s="57" t="s">
        <v>186</v>
      </c>
      <c r="AG100" s="57" t="s">
        <v>186</v>
      </c>
      <c r="AH100" s="57" t="s">
        <v>186</v>
      </c>
      <c r="AI100" s="57" t="s">
        <v>186</v>
      </c>
      <c r="AJ100" s="57" t="s">
        <v>186</v>
      </c>
      <c r="AK100" s="57" t="s">
        <v>186</v>
      </c>
      <c r="AL100" s="57" t="s">
        <v>186</v>
      </c>
      <c r="AM100" s="57" t="s">
        <v>186</v>
      </c>
      <c r="AO100" s="8"/>
      <c r="AP100" s="7"/>
      <c r="AQ100" s="7"/>
      <c r="AR100" s="7"/>
      <c r="AS100" s="175"/>
      <c r="AT100" s="7"/>
      <c r="AU100" s="7"/>
      <c r="AV100" s="7"/>
      <c r="AW100" s="7"/>
      <c r="AX100" s="176"/>
      <c r="AY100" s="7"/>
      <c r="AZ100" s="7"/>
      <c r="BA100" s="7"/>
      <c r="BB100" s="7"/>
      <c r="BC100" s="7"/>
      <c r="BD100" s="7"/>
      <c r="BE100" s="7"/>
      <c r="BF100" s="7"/>
      <c r="BG100" s="7"/>
      <c r="BH100" s="7"/>
    </row>
    <row r="101" spans="2:60" s="5" customFormat="1" ht="15">
      <c r="B101" s="19" t="s">
        <v>143</v>
      </c>
      <c r="C101" s="19" t="str">
        <f>_xlfn.XLOOKUP($B101,FD_Lists!$B$4:$B$25,FD_Lists!C$4:C$25)</f>
        <v>Portsmouth Water</v>
      </c>
      <c r="D101" s="19" t="str">
        <f>_xlfn.XLOOKUP($B101,FD_Lists!$B$4:$B$25,FD_Lists!D$4:D$25)</f>
        <v>England</v>
      </c>
      <c r="E101" s="19" t="str">
        <f>_xlfn.XLOOKUP($B101,FD_Lists!$B$4:$B$25,FD_Lists!E$4:E$25)</f>
        <v>Company</v>
      </c>
      <c r="F101" s="19" t="str">
        <f>_xlfn.XLOOKUP($B101,FD_Lists!$B$4:$B$25,FD_Lists!F$4:F$25)</f>
        <v>WoC</v>
      </c>
      <c r="G101" s="56" t="s">
        <v>127</v>
      </c>
      <c r="H101" s="35" t="s">
        <v>104</v>
      </c>
      <c r="I101" s="55" t="str">
        <f t="shared" si="2"/>
        <v>PRTBN13528</v>
      </c>
      <c r="J101" s="55" t="s">
        <v>137</v>
      </c>
      <c r="K101" s="55" t="s">
        <v>159</v>
      </c>
      <c r="L101" s="55" t="s">
        <v>139</v>
      </c>
      <c r="M101" s="18" t="s">
        <v>154</v>
      </c>
      <c r="N101" s="18" t="s">
        <v>153</v>
      </c>
      <c r="O101" s="55">
        <v>0</v>
      </c>
      <c r="P101" s="57" t="s">
        <v>186</v>
      </c>
      <c r="Q101" s="57" t="s">
        <v>186</v>
      </c>
      <c r="R101" s="57" t="s">
        <v>186</v>
      </c>
      <c r="S101" s="57" t="s">
        <v>186</v>
      </c>
      <c r="T101" s="57" t="s">
        <v>186</v>
      </c>
      <c r="U101" s="57" t="s">
        <v>186</v>
      </c>
      <c r="V101" s="57" t="s">
        <v>186</v>
      </c>
      <c r="W101" s="57" t="s">
        <v>186</v>
      </c>
      <c r="X101" s="57" t="s">
        <v>186</v>
      </c>
      <c r="Y101" s="57" t="s">
        <v>186</v>
      </c>
      <c r="Z101" s="57" t="s">
        <v>186</v>
      </c>
      <c r="AA101" s="57" t="s">
        <v>186</v>
      </c>
      <c r="AB101" s="57" t="s">
        <v>186</v>
      </c>
      <c r="AC101" s="57" t="s">
        <v>186</v>
      </c>
      <c r="AD101" s="57" t="s">
        <v>186</v>
      </c>
      <c r="AE101" s="57" t="s">
        <v>186</v>
      </c>
      <c r="AF101" s="57" t="s">
        <v>186</v>
      </c>
      <c r="AG101" s="57" t="s">
        <v>186</v>
      </c>
      <c r="AH101" s="57" t="s">
        <v>186</v>
      </c>
      <c r="AI101" s="57" t="s">
        <v>186</v>
      </c>
      <c r="AJ101" s="57" t="s">
        <v>186</v>
      </c>
      <c r="AK101" s="57" t="s">
        <v>186</v>
      </c>
      <c r="AL101" s="57" t="s">
        <v>186</v>
      </c>
      <c r="AM101" s="57" t="s">
        <v>186</v>
      </c>
      <c r="AO101" s="8"/>
      <c r="AP101" s="7"/>
      <c r="AQ101" s="7"/>
      <c r="AR101" s="7"/>
      <c r="AS101" s="175"/>
      <c r="AT101" s="7"/>
      <c r="AU101" s="7"/>
      <c r="AV101" s="7"/>
      <c r="AW101" s="7"/>
      <c r="AX101" s="176"/>
      <c r="AY101" s="7"/>
      <c r="AZ101" s="7"/>
      <c r="BA101" s="7"/>
      <c r="BB101" s="7"/>
      <c r="BC101" s="7"/>
      <c r="BD101" s="7"/>
      <c r="BE101" s="7"/>
      <c r="BF101" s="7"/>
      <c r="BG101" s="7"/>
      <c r="BH101" s="7"/>
    </row>
    <row r="102" spans="2:60" s="5" customFormat="1" ht="15">
      <c r="B102" s="19" t="s">
        <v>144</v>
      </c>
      <c r="C102" s="19" t="str">
        <f>_xlfn.XLOOKUP($B102,FD_Lists!$B$4:$B$25,FD_Lists!C$4:C$25)</f>
        <v>South East Water</v>
      </c>
      <c r="D102" s="19" t="str">
        <f>_xlfn.XLOOKUP($B102,FD_Lists!$B$4:$B$25,FD_Lists!D$4:D$25)</f>
        <v>England</v>
      </c>
      <c r="E102" s="19" t="str">
        <f>_xlfn.XLOOKUP($B102,FD_Lists!$B$4:$B$25,FD_Lists!E$4:E$25)</f>
        <v>Company</v>
      </c>
      <c r="F102" s="19" t="str">
        <f>_xlfn.XLOOKUP($B102,FD_Lists!$B$4:$B$25,FD_Lists!F$4:F$25)</f>
        <v>WoC</v>
      </c>
      <c r="G102" s="56" t="s">
        <v>127</v>
      </c>
      <c r="H102" s="35" t="s">
        <v>104</v>
      </c>
      <c r="I102" s="55" t="str">
        <f t="shared" si="2"/>
        <v>SEWBN13528</v>
      </c>
      <c r="J102" s="55" t="s">
        <v>137</v>
      </c>
      <c r="K102" s="55" t="s">
        <v>159</v>
      </c>
      <c r="L102" s="55" t="s">
        <v>139</v>
      </c>
      <c r="M102" s="18" t="s">
        <v>154</v>
      </c>
      <c r="N102" s="18" t="s">
        <v>153</v>
      </c>
      <c r="O102" s="55">
        <v>0</v>
      </c>
      <c r="P102" s="57" t="s">
        <v>186</v>
      </c>
      <c r="Q102" s="57" t="s">
        <v>186</v>
      </c>
      <c r="R102" s="57" t="s">
        <v>186</v>
      </c>
      <c r="S102" s="57" t="s">
        <v>186</v>
      </c>
      <c r="T102" s="57" t="s">
        <v>186</v>
      </c>
      <c r="U102" s="57" t="s">
        <v>186</v>
      </c>
      <c r="V102" s="57" t="s">
        <v>186</v>
      </c>
      <c r="W102" s="57" t="s">
        <v>186</v>
      </c>
      <c r="X102" s="57" t="s">
        <v>186</v>
      </c>
      <c r="Y102" s="57" t="s">
        <v>186</v>
      </c>
      <c r="Z102" s="57" t="s">
        <v>186</v>
      </c>
      <c r="AA102" s="57" t="s">
        <v>186</v>
      </c>
      <c r="AB102" s="57" t="s">
        <v>186</v>
      </c>
      <c r="AC102" s="57" t="s">
        <v>186</v>
      </c>
      <c r="AD102" s="57" t="s">
        <v>186</v>
      </c>
      <c r="AE102" s="57" t="s">
        <v>186</v>
      </c>
      <c r="AF102" s="57" t="s">
        <v>186</v>
      </c>
      <c r="AG102" s="57" t="s">
        <v>186</v>
      </c>
      <c r="AH102" s="57" t="s">
        <v>186</v>
      </c>
      <c r="AI102" s="57" t="s">
        <v>186</v>
      </c>
      <c r="AJ102" s="57" t="s">
        <v>186</v>
      </c>
      <c r="AK102" s="57" t="s">
        <v>186</v>
      </c>
      <c r="AL102" s="57" t="s">
        <v>186</v>
      </c>
      <c r="AM102" s="57" t="s">
        <v>186</v>
      </c>
      <c r="AO102" s="8"/>
      <c r="AP102" s="7"/>
      <c r="AQ102" s="7"/>
      <c r="AR102" s="7"/>
      <c r="AS102" s="175"/>
      <c r="AT102" s="7"/>
      <c r="AU102" s="7"/>
      <c r="AV102" s="7"/>
      <c r="AW102" s="7"/>
      <c r="AX102" s="176"/>
      <c r="AY102" s="7"/>
      <c r="AZ102" s="7"/>
      <c r="BA102" s="7"/>
      <c r="BB102" s="7"/>
      <c r="BC102" s="7"/>
      <c r="BD102" s="7"/>
      <c r="BE102" s="7"/>
      <c r="BF102" s="7"/>
      <c r="BG102" s="7"/>
      <c r="BH102" s="7"/>
    </row>
    <row r="103" spans="2:60" s="5" customFormat="1" ht="15">
      <c r="B103" s="19" t="s">
        <v>145</v>
      </c>
      <c r="C103" s="19" t="str">
        <f>_xlfn.XLOOKUP($B103,FD_Lists!$B$4:$B$25,FD_Lists!C$4:C$25)</f>
        <v>South Staffordshire Water</v>
      </c>
      <c r="D103" s="19" t="str">
        <f>_xlfn.XLOOKUP($B103,FD_Lists!$B$4:$B$25,FD_Lists!D$4:D$25)</f>
        <v>England</v>
      </c>
      <c r="E103" s="19" t="str">
        <f>_xlfn.XLOOKUP($B103,FD_Lists!$B$4:$B$25,FD_Lists!E$4:E$25)</f>
        <v>Company</v>
      </c>
      <c r="F103" s="19" t="str">
        <f>_xlfn.XLOOKUP($B103,FD_Lists!$B$4:$B$25,FD_Lists!F$4:F$25)</f>
        <v>WoC</v>
      </c>
      <c r="G103" s="56" t="s">
        <v>127</v>
      </c>
      <c r="H103" s="35" t="s">
        <v>104</v>
      </c>
      <c r="I103" s="55" t="str">
        <f t="shared" si="2"/>
        <v>SSCBN13528</v>
      </c>
      <c r="J103" s="55" t="s">
        <v>137</v>
      </c>
      <c r="K103" s="55" t="s">
        <v>159</v>
      </c>
      <c r="L103" s="55" t="s">
        <v>139</v>
      </c>
      <c r="M103" s="18" t="s">
        <v>154</v>
      </c>
      <c r="N103" s="18" t="s">
        <v>153</v>
      </c>
      <c r="O103" s="55">
        <v>0</v>
      </c>
      <c r="P103" s="57" t="s">
        <v>186</v>
      </c>
      <c r="Q103" s="57" t="s">
        <v>186</v>
      </c>
      <c r="R103" s="57" t="s">
        <v>186</v>
      </c>
      <c r="S103" s="57" t="s">
        <v>186</v>
      </c>
      <c r="T103" s="57" t="s">
        <v>186</v>
      </c>
      <c r="U103" s="57" t="s">
        <v>186</v>
      </c>
      <c r="V103" s="57" t="s">
        <v>186</v>
      </c>
      <c r="W103" s="57" t="s">
        <v>186</v>
      </c>
      <c r="X103" s="57" t="s">
        <v>186</v>
      </c>
      <c r="Y103" s="57" t="s">
        <v>186</v>
      </c>
      <c r="Z103" s="57" t="s">
        <v>186</v>
      </c>
      <c r="AA103" s="57" t="s">
        <v>186</v>
      </c>
      <c r="AB103" s="57" t="s">
        <v>186</v>
      </c>
      <c r="AC103" s="57" t="s">
        <v>186</v>
      </c>
      <c r="AD103" s="57" t="s">
        <v>186</v>
      </c>
      <c r="AE103" s="57" t="s">
        <v>186</v>
      </c>
      <c r="AF103" s="57" t="s">
        <v>186</v>
      </c>
      <c r="AG103" s="57" t="s">
        <v>186</v>
      </c>
      <c r="AH103" s="57" t="s">
        <v>186</v>
      </c>
      <c r="AI103" s="57" t="s">
        <v>186</v>
      </c>
      <c r="AJ103" s="57" t="s">
        <v>186</v>
      </c>
      <c r="AK103" s="57" t="s">
        <v>186</v>
      </c>
      <c r="AL103" s="57" t="s">
        <v>186</v>
      </c>
      <c r="AM103" s="57" t="s">
        <v>186</v>
      </c>
      <c r="AO103" s="8"/>
      <c r="AP103" s="7"/>
      <c r="AQ103" s="7"/>
      <c r="AR103" s="7"/>
      <c r="AS103" s="7"/>
      <c r="AT103" s="178"/>
      <c r="AU103" s="178"/>
      <c r="AV103" s="178"/>
      <c r="AW103" s="178"/>
      <c r="AX103" s="7"/>
      <c r="AY103" s="7"/>
      <c r="AZ103" s="7"/>
      <c r="BA103" s="7"/>
      <c r="BB103" s="7"/>
      <c r="BC103" s="7"/>
      <c r="BD103" s="7"/>
      <c r="BE103" s="7"/>
      <c r="BF103" s="7"/>
      <c r="BG103" s="7"/>
      <c r="BH103" s="7"/>
    </row>
    <row r="104" spans="2:60" s="5" customFormat="1" ht="15">
      <c r="B104" s="19" t="s">
        <v>146</v>
      </c>
      <c r="C104" s="19" t="str">
        <f>_xlfn.XLOOKUP($B104,FD_Lists!$B$4:$B$25,FD_Lists!C$4:C$25)</f>
        <v>SES Water</v>
      </c>
      <c r="D104" s="19" t="str">
        <f>_xlfn.XLOOKUP($B104,FD_Lists!$B$4:$B$25,FD_Lists!D$4:D$25)</f>
        <v>England</v>
      </c>
      <c r="E104" s="19" t="str">
        <f>_xlfn.XLOOKUP($B104,FD_Lists!$B$4:$B$25,FD_Lists!E$4:E$25)</f>
        <v>Company</v>
      </c>
      <c r="F104" s="19" t="str">
        <f>_xlfn.XLOOKUP($B104,FD_Lists!$B$4:$B$25,FD_Lists!F$4:F$25)</f>
        <v>WoC</v>
      </c>
      <c r="G104" s="56" t="s">
        <v>127</v>
      </c>
      <c r="H104" s="35" t="s">
        <v>104</v>
      </c>
      <c r="I104" s="55" t="str">
        <f t="shared" si="2"/>
        <v>SESBN13528</v>
      </c>
      <c r="J104" s="55" t="s">
        <v>137</v>
      </c>
      <c r="K104" s="55" t="s">
        <v>159</v>
      </c>
      <c r="L104" s="55" t="s">
        <v>139</v>
      </c>
      <c r="M104" s="18" t="s">
        <v>154</v>
      </c>
      <c r="N104" s="18" t="s">
        <v>153</v>
      </c>
      <c r="O104" s="55">
        <v>0</v>
      </c>
      <c r="P104" s="57" t="s">
        <v>186</v>
      </c>
      <c r="Q104" s="57" t="s">
        <v>186</v>
      </c>
      <c r="R104" s="57" t="s">
        <v>186</v>
      </c>
      <c r="S104" s="57" t="s">
        <v>186</v>
      </c>
      <c r="T104" s="57" t="s">
        <v>186</v>
      </c>
      <c r="U104" s="57" t="s">
        <v>186</v>
      </c>
      <c r="V104" s="57" t="s">
        <v>186</v>
      </c>
      <c r="W104" s="57" t="s">
        <v>186</v>
      </c>
      <c r="X104" s="57" t="s">
        <v>186</v>
      </c>
      <c r="Y104" s="57" t="s">
        <v>186</v>
      </c>
      <c r="Z104" s="57" t="s">
        <v>186</v>
      </c>
      <c r="AA104" s="57" t="s">
        <v>186</v>
      </c>
      <c r="AB104" s="57" t="s">
        <v>186</v>
      </c>
      <c r="AC104" s="57" t="s">
        <v>186</v>
      </c>
      <c r="AD104" s="57" t="s">
        <v>186</v>
      </c>
      <c r="AE104" s="57" t="s">
        <v>186</v>
      </c>
      <c r="AF104" s="57" t="s">
        <v>186</v>
      </c>
      <c r="AG104" s="57" t="s">
        <v>186</v>
      </c>
      <c r="AH104" s="57" t="s">
        <v>186</v>
      </c>
      <c r="AI104" s="57" t="s">
        <v>186</v>
      </c>
      <c r="AJ104" s="57" t="s">
        <v>186</v>
      </c>
      <c r="AK104" s="57" t="s">
        <v>186</v>
      </c>
      <c r="AL104" s="57" t="s">
        <v>186</v>
      </c>
      <c r="AM104" s="57" t="s">
        <v>186</v>
      </c>
      <c r="AO104" s="8"/>
      <c r="AP104" s="7"/>
      <c r="AQ104" s="7"/>
      <c r="AR104" s="7"/>
      <c r="AS104" s="7"/>
      <c r="AT104" s="7"/>
      <c r="AU104" s="7"/>
      <c r="AV104" s="7"/>
      <c r="AW104" s="7"/>
      <c r="AX104" s="7"/>
      <c r="AY104" s="7"/>
      <c r="AZ104" s="7"/>
      <c r="BA104" s="7"/>
      <c r="BB104" s="7"/>
      <c r="BC104" s="7"/>
      <c r="BD104" s="7"/>
      <c r="BE104" s="7"/>
      <c r="BF104" s="7"/>
      <c r="BG104" s="7"/>
      <c r="BH104" s="7"/>
    </row>
    <row r="105" spans="2:60" s="5" customFormat="1" ht="15">
      <c r="B105" s="19" t="s">
        <v>114</v>
      </c>
      <c r="C105" s="19" t="str">
        <f>_xlfn.XLOOKUP($B105,FD_Lists!$B$4:$B$25,FD_Lists!C$4:C$25)</f>
        <v>South West Water</v>
      </c>
      <c r="D105" s="19" t="str">
        <f>_xlfn.XLOOKUP($B105,FD_Lists!$B$4:$B$25,FD_Lists!D$4:D$25)</f>
        <v>England</v>
      </c>
      <c r="E105" s="19" t="str">
        <f>_xlfn.XLOOKUP($B105,FD_Lists!$B$4:$B$25,FD_Lists!E$4:E$25)</f>
        <v>Company</v>
      </c>
      <c r="F105" s="19" t="str">
        <f>_xlfn.XLOOKUP($B105,FD_Lists!$B$4:$B$25,FD_Lists!F$4:F$25)</f>
        <v>WaSC</v>
      </c>
      <c r="G105" s="56" t="s">
        <v>127</v>
      </c>
      <c r="H105" s="35" t="s">
        <v>104</v>
      </c>
      <c r="I105" s="55" t="str">
        <f t="shared" si="2"/>
        <v>SWBBN13528</v>
      </c>
      <c r="J105" s="55" t="s">
        <v>137</v>
      </c>
      <c r="K105" s="55" t="s">
        <v>159</v>
      </c>
      <c r="L105" s="55" t="s">
        <v>139</v>
      </c>
      <c r="M105" s="18" t="s">
        <v>154</v>
      </c>
      <c r="N105" s="18" t="s">
        <v>153</v>
      </c>
      <c r="O105" s="55">
        <v>0</v>
      </c>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O105" s="8"/>
      <c r="AP105" s="7"/>
      <c r="AQ105" s="7"/>
      <c r="AR105" s="7"/>
      <c r="AS105" s="7"/>
      <c r="AT105" s="7"/>
      <c r="AU105" s="7"/>
      <c r="AV105" s="7"/>
      <c r="AW105" s="7"/>
      <c r="AX105" s="7"/>
      <c r="AY105" s="7"/>
      <c r="AZ105" s="7"/>
      <c r="BA105" s="7"/>
      <c r="BB105" s="7"/>
      <c r="BC105" s="7"/>
      <c r="BD105" s="7"/>
      <c r="BE105" s="7"/>
      <c r="BF105" s="7"/>
      <c r="BG105" s="7"/>
      <c r="BH105" s="7"/>
    </row>
    <row r="106" spans="2:60" s="5" customFormat="1" ht="15">
      <c r="B106" s="19" t="s">
        <v>147</v>
      </c>
      <c r="C106" s="19" t="str">
        <f>_xlfn.XLOOKUP($B106,FD_Lists!$B$4:$B$25,FD_Lists!C$4:C$25)</f>
        <v>Bristol Water</v>
      </c>
      <c r="D106" s="19" t="str">
        <f>_xlfn.XLOOKUP($B106,FD_Lists!$B$4:$B$25,FD_Lists!D$4:D$25)</f>
        <v>England</v>
      </c>
      <c r="E106" s="19" t="str">
        <f>_xlfn.XLOOKUP($B106,FD_Lists!$B$4:$B$25,FD_Lists!E$4:E$25)</f>
        <v>Company</v>
      </c>
      <c r="F106" s="19" t="str">
        <f>_xlfn.XLOOKUP($B106,FD_Lists!$B$4:$B$25,FD_Lists!F$4:F$25)</f>
        <v>WoC</v>
      </c>
      <c r="G106" s="56" t="s">
        <v>127</v>
      </c>
      <c r="H106" s="35" t="s">
        <v>104</v>
      </c>
      <c r="I106" s="55" t="str">
        <f t="shared" si="2"/>
        <v>BRLBN13528</v>
      </c>
      <c r="J106" s="55" t="s">
        <v>137</v>
      </c>
      <c r="K106" s="55" t="s">
        <v>159</v>
      </c>
      <c r="L106" s="55" t="s">
        <v>139</v>
      </c>
      <c r="M106" s="18" t="s">
        <v>154</v>
      </c>
      <c r="N106" s="18" t="s">
        <v>153</v>
      </c>
      <c r="O106" s="55">
        <v>0</v>
      </c>
      <c r="P106" s="57" t="s">
        <v>186</v>
      </c>
      <c r="Q106" s="57" t="s">
        <v>186</v>
      </c>
      <c r="R106" s="57" t="s">
        <v>186</v>
      </c>
      <c r="S106" s="57" t="s">
        <v>186</v>
      </c>
      <c r="T106" s="57" t="s">
        <v>186</v>
      </c>
      <c r="U106" s="57" t="s">
        <v>186</v>
      </c>
      <c r="V106" s="57" t="s">
        <v>186</v>
      </c>
      <c r="W106" s="57" t="s">
        <v>186</v>
      </c>
      <c r="X106" s="57" t="s">
        <v>186</v>
      </c>
      <c r="Y106" s="57" t="s">
        <v>186</v>
      </c>
      <c r="Z106" s="57" t="s">
        <v>186</v>
      </c>
      <c r="AA106" s="57" t="s">
        <v>186</v>
      </c>
      <c r="AB106" s="57" t="s">
        <v>186</v>
      </c>
      <c r="AC106" s="57" t="s">
        <v>186</v>
      </c>
      <c r="AD106" s="57" t="s">
        <v>186</v>
      </c>
      <c r="AE106" s="57" t="s">
        <v>186</v>
      </c>
      <c r="AF106" s="57" t="s">
        <v>186</v>
      </c>
      <c r="AG106" s="57" t="s">
        <v>186</v>
      </c>
      <c r="AH106" s="57" t="s">
        <v>186</v>
      </c>
      <c r="AI106" s="57" t="s">
        <v>186</v>
      </c>
      <c r="AJ106" s="57" t="s">
        <v>186</v>
      </c>
      <c r="AK106" s="57" t="s">
        <v>186</v>
      </c>
      <c r="AL106" s="57" t="s">
        <v>186</v>
      </c>
      <c r="AM106" s="57" t="s">
        <v>186</v>
      </c>
      <c r="AO106" s="8"/>
      <c r="AP106" s="7"/>
      <c r="AQ106" s="7"/>
      <c r="AR106" s="7"/>
      <c r="AS106" s="7"/>
      <c r="AT106" s="7"/>
      <c r="AU106" s="7"/>
      <c r="AV106" s="7"/>
      <c r="AW106" s="7"/>
      <c r="AX106" s="7"/>
      <c r="AY106" s="7"/>
      <c r="AZ106" s="7"/>
      <c r="BA106" s="7"/>
      <c r="BB106" s="7"/>
      <c r="BC106" s="7"/>
      <c r="BD106" s="7"/>
      <c r="BE106" s="7"/>
      <c r="BF106" s="7"/>
      <c r="BG106" s="7"/>
      <c r="BH106" s="7"/>
    </row>
    <row r="107" spans="2:60" s="5" customFormat="1" ht="15">
      <c r="B107" s="129" t="s">
        <v>80</v>
      </c>
      <c r="C107" s="19" t="s">
        <v>155</v>
      </c>
      <c r="D107" s="19" t="s">
        <v>156</v>
      </c>
      <c r="E107" s="19" t="s">
        <v>122</v>
      </c>
      <c r="F107" s="19" t="s">
        <v>157</v>
      </c>
      <c r="G107" s="56" t="s">
        <v>127</v>
      </c>
      <c r="H107" s="7" t="s">
        <v>158</v>
      </c>
      <c r="I107" s="55" t="str">
        <f t="shared" si="2"/>
        <v>ANHC_OUT5_05_B_PR24_OFWAT</v>
      </c>
      <c r="J107" s="18"/>
      <c r="K107" s="55" t="s">
        <v>159</v>
      </c>
      <c r="L107" s="55" t="s">
        <v>139</v>
      </c>
      <c r="M107" s="153" t="s">
        <v>160</v>
      </c>
      <c r="N107" s="18" t="s">
        <v>153</v>
      </c>
      <c r="O107" s="55">
        <v>0</v>
      </c>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O107" s="8"/>
      <c r="AP107" s="7"/>
      <c r="AQ107" s="7"/>
      <c r="AR107" s="7"/>
      <c r="AS107" s="7"/>
      <c r="AT107" s="7"/>
      <c r="AU107" s="7"/>
      <c r="AV107" s="7"/>
      <c r="AW107" s="7"/>
      <c r="AX107" s="7"/>
      <c r="AY107" s="7"/>
      <c r="AZ107" s="7"/>
      <c r="BA107" s="7"/>
      <c r="BB107" s="7"/>
      <c r="BC107" s="7"/>
      <c r="BD107" s="7"/>
      <c r="BE107" s="7"/>
      <c r="BF107" s="7"/>
      <c r="BG107" s="7"/>
      <c r="BH107" s="7"/>
    </row>
    <row r="108" spans="2:60" s="5" customFormat="1" ht="15">
      <c r="B108" s="19" t="s">
        <v>110</v>
      </c>
      <c r="C108" s="19" t="s">
        <v>161</v>
      </c>
      <c r="D108" s="19" t="s">
        <v>162</v>
      </c>
      <c r="E108" s="19" t="s">
        <v>122</v>
      </c>
      <c r="F108" s="19" t="s">
        <v>157</v>
      </c>
      <c r="G108" s="56" t="s">
        <v>127</v>
      </c>
      <c r="H108" s="7" t="s">
        <v>158</v>
      </c>
      <c r="I108" s="55" t="str">
        <f t="shared" si="2"/>
        <v>WSHC_OUT5_05_B_PR24_OFWAT</v>
      </c>
      <c r="J108" s="18"/>
      <c r="K108" s="55" t="s">
        <v>159</v>
      </c>
      <c r="L108" s="55" t="s">
        <v>139</v>
      </c>
      <c r="M108" s="153" t="s">
        <v>160</v>
      </c>
      <c r="N108" s="18" t="s">
        <v>153</v>
      </c>
      <c r="O108" s="55">
        <v>0</v>
      </c>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O108" s="8"/>
      <c r="AP108" s="7"/>
      <c r="AQ108" s="7"/>
      <c r="AR108" s="7"/>
      <c r="AS108" s="7"/>
      <c r="AT108" s="7"/>
      <c r="AU108" s="7"/>
      <c r="AV108" s="7"/>
      <c r="AW108" s="7"/>
      <c r="AX108" s="7"/>
      <c r="AY108" s="7"/>
      <c r="AZ108" s="7"/>
      <c r="BA108" s="7"/>
      <c r="BB108" s="7"/>
      <c r="BC108" s="7"/>
      <c r="BD108" s="7"/>
      <c r="BE108" s="7"/>
      <c r="BF108" s="7"/>
      <c r="BG108" s="7"/>
      <c r="BH108" s="7"/>
    </row>
    <row r="109" spans="2:60" s="5" customFormat="1" ht="15">
      <c r="B109" s="19" t="s">
        <v>111</v>
      </c>
      <c r="C109" s="19" t="s">
        <v>163</v>
      </c>
      <c r="D109" s="19" t="s">
        <v>162</v>
      </c>
      <c r="E109" s="19" t="s">
        <v>122</v>
      </c>
      <c r="F109" s="19" t="s">
        <v>157</v>
      </c>
      <c r="G109" s="56" t="s">
        <v>127</v>
      </c>
      <c r="H109" s="7" t="s">
        <v>158</v>
      </c>
      <c r="I109" s="55" t="str">
        <f t="shared" si="2"/>
        <v>HDDC_OUT5_05_B_PR24_OFWAT</v>
      </c>
      <c r="J109" s="18"/>
      <c r="K109" s="55" t="s">
        <v>159</v>
      </c>
      <c r="L109" s="55" t="s">
        <v>139</v>
      </c>
      <c r="M109" s="153" t="s">
        <v>160</v>
      </c>
      <c r="N109" s="18" t="s">
        <v>153</v>
      </c>
      <c r="O109" s="55">
        <v>0</v>
      </c>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O109" s="8"/>
      <c r="AP109" s="7"/>
      <c r="AQ109" s="7"/>
      <c r="AR109" s="7"/>
      <c r="AS109" s="7"/>
      <c r="AT109" s="7"/>
      <c r="AU109" s="7"/>
      <c r="AV109" s="7"/>
      <c r="AW109" s="7"/>
      <c r="AX109" s="7"/>
      <c r="AY109" s="7"/>
      <c r="AZ109" s="7"/>
      <c r="BA109" s="7"/>
      <c r="BB109" s="7"/>
      <c r="BC109" s="7"/>
      <c r="BD109" s="7"/>
      <c r="BE109" s="7"/>
      <c r="BF109" s="7"/>
      <c r="BG109" s="7"/>
      <c r="BH109" s="7"/>
    </row>
    <row r="110" spans="2:60" s="5" customFormat="1" ht="15">
      <c r="B110" s="19" t="s">
        <v>112</v>
      </c>
      <c r="C110" s="19" t="s">
        <v>164</v>
      </c>
      <c r="D110" s="19" t="s">
        <v>156</v>
      </c>
      <c r="E110" s="19" t="s">
        <v>122</v>
      </c>
      <c r="F110" s="19" t="s">
        <v>157</v>
      </c>
      <c r="G110" s="56" t="s">
        <v>127</v>
      </c>
      <c r="H110" s="7" t="s">
        <v>158</v>
      </c>
      <c r="I110" s="55" t="str">
        <f t="shared" si="2"/>
        <v>NESC_OUT5_05_B_PR24_OFWAT</v>
      </c>
      <c r="J110" s="18"/>
      <c r="K110" s="55" t="s">
        <v>159</v>
      </c>
      <c r="L110" s="55" t="s">
        <v>139</v>
      </c>
      <c r="M110" s="153" t="s">
        <v>160</v>
      </c>
      <c r="N110" s="18" t="s">
        <v>153</v>
      </c>
      <c r="O110" s="55">
        <v>0</v>
      </c>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O110" s="8"/>
      <c r="AP110" s="7"/>
      <c r="AQ110" s="7"/>
      <c r="AR110" s="7"/>
      <c r="AS110" s="7"/>
      <c r="AT110" s="7"/>
      <c r="AU110" s="7"/>
      <c r="AV110" s="7"/>
      <c r="AW110" s="7"/>
      <c r="AX110" s="7"/>
      <c r="AY110" s="7"/>
      <c r="AZ110" s="7"/>
      <c r="BA110" s="7"/>
      <c r="BB110" s="7"/>
      <c r="BC110" s="7"/>
      <c r="BD110" s="7"/>
      <c r="BE110" s="7"/>
      <c r="BF110" s="7"/>
      <c r="BG110" s="7"/>
      <c r="BH110" s="7"/>
    </row>
    <row r="111" spans="2:60" s="5" customFormat="1" ht="15">
      <c r="B111" s="19" t="s">
        <v>113</v>
      </c>
      <c r="C111" s="19" t="s">
        <v>165</v>
      </c>
      <c r="D111" s="19" t="s">
        <v>156</v>
      </c>
      <c r="E111" s="19" t="s">
        <v>122</v>
      </c>
      <c r="F111" s="19" t="s">
        <v>157</v>
      </c>
      <c r="G111" s="56" t="s">
        <v>127</v>
      </c>
      <c r="H111" s="7" t="s">
        <v>158</v>
      </c>
      <c r="I111" s="55" t="str">
        <f t="shared" si="2"/>
        <v>SVEC_OUT5_05_B_PR24_OFWAT</v>
      </c>
      <c r="J111" s="18"/>
      <c r="K111" s="55" t="s">
        <v>159</v>
      </c>
      <c r="L111" s="55" t="s">
        <v>139</v>
      </c>
      <c r="M111" s="153" t="s">
        <v>160</v>
      </c>
      <c r="N111" s="18" t="s">
        <v>153</v>
      </c>
      <c r="O111" s="55">
        <v>0</v>
      </c>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O111" s="8"/>
      <c r="AP111" s="7"/>
      <c r="AQ111" s="7"/>
      <c r="AR111" s="7"/>
      <c r="AS111" s="7"/>
      <c r="AT111" s="7"/>
      <c r="AU111" s="7"/>
      <c r="AV111" s="7"/>
      <c r="AW111" s="7"/>
      <c r="AX111" s="7"/>
      <c r="AY111" s="7"/>
      <c r="AZ111" s="7"/>
      <c r="BA111" s="7"/>
      <c r="BB111" s="7"/>
      <c r="BC111" s="7"/>
      <c r="BD111" s="7"/>
      <c r="BE111" s="7"/>
      <c r="BF111" s="7"/>
      <c r="BG111" s="7"/>
      <c r="BH111" s="7"/>
    </row>
    <row r="112" spans="2:60" s="5" customFormat="1" ht="15">
      <c r="B112" s="19" t="s">
        <v>116</v>
      </c>
      <c r="C112" s="19" t="s">
        <v>166</v>
      </c>
      <c r="D112" s="19" t="s">
        <v>156</v>
      </c>
      <c r="E112" s="19" t="s">
        <v>122</v>
      </c>
      <c r="F112" s="19" t="s">
        <v>157</v>
      </c>
      <c r="G112" s="56" t="s">
        <v>127</v>
      </c>
      <c r="H112" s="7" t="s">
        <v>158</v>
      </c>
      <c r="I112" s="55" t="str">
        <f t="shared" si="2"/>
        <v>SRNC_OUT5_05_B_PR24_OFWAT</v>
      </c>
      <c r="J112" s="18"/>
      <c r="K112" s="55" t="s">
        <v>159</v>
      </c>
      <c r="L112" s="55" t="s">
        <v>139</v>
      </c>
      <c r="M112" s="153" t="s">
        <v>160</v>
      </c>
      <c r="N112" s="18" t="s">
        <v>153</v>
      </c>
      <c r="O112" s="55">
        <v>0</v>
      </c>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O112" s="8"/>
      <c r="AP112" s="7"/>
      <c r="AQ112" s="7"/>
      <c r="AR112" s="7"/>
      <c r="AS112" s="7"/>
      <c r="AT112" s="7"/>
      <c r="AU112" s="7"/>
      <c r="AV112" s="7"/>
      <c r="AW112" s="7"/>
      <c r="AX112" s="7"/>
      <c r="AY112" s="7"/>
      <c r="AZ112" s="7"/>
      <c r="BA112" s="7"/>
      <c r="BB112" s="7"/>
      <c r="BC112" s="7"/>
      <c r="BD112" s="7"/>
      <c r="BE112" s="7"/>
      <c r="BF112" s="7"/>
      <c r="BG112" s="7"/>
      <c r="BH112" s="7"/>
    </row>
    <row r="113" spans="2:60" s="5" customFormat="1" ht="15">
      <c r="B113" s="19" t="s">
        <v>117</v>
      </c>
      <c r="C113" s="19" t="s">
        <v>167</v>
      </c>
      <c r="D113" s="19" t="s">
        <v>156</v>
      </c>
      <c r="E113" s="19" t="s">
        <v>122</v>
      </c>
      <c r="F113" s="19" t="s">
        <v>157</v>
      </c>
      <c r="G113" s="56" t="s">
        <v>127</v>
      </c>
      <c r="H113" s="7" t="s">
        <v>158</v>
      </c>
      <c r="I113" s="55" t="str">
        <f t="shared" si="2"/>
        <v>TMSC_OUT5_05_B_PR24_OFWAT</v>
      </c>
      <c r="J113" s="18"/>
      <c r="K113" s="55" t="s">
        <v>159</v>
      </c>
      <c r="L113" s="55" t="s">
        <v>139</v>
      </c>
      <c r="M113" s="153" t="s">
        <v>160</v>
      </c>
      <c r="N113" s="18" t="s">
        <v>153</v>
      </c>
      <c r="O113" s="55">
        <v>0</v>
      </c>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O113" s="8"/>
      <c r="AP113" s="7"/>
      <c r="AQ113" s="7"/>
      <c r="AR113" s="7"/>
      <c r="AS113" s="7"/>
      <c r="AT113" s="7"/>
      <c r="AU113" s="7"/>
      <c r="AV113" s="7"/>
      <c r="AW113" s="7"/>
      <c r="AX113" s="7"/>
      <c r="AY113" s="7"/>
      <c r="AZ113" s="7"/>
      <c r="BA113" s="7"/>
      <c r="BB113" s="7"/>
      <c r="BC113" s="7"/>
      <c r="BD113" s="7"/>
      <c r="BE113" s="7"/>
      <c r="BF113" s="7"/>
      <c r="BG113" s="7"/>
      <c r="BH113" s="7"/>
    </row>
    <row r="114" spans="2:60" s="5" customFormat="1" ht="15">
      <c r="B114" s="19" t="s">
        <v>118</v>
      </c>
      <c r="C114" s="19" t="s">
        <v>168</v>
      </c>
      <c r="D114" s="19" t="s">
        <v>156</v>
      </c>
      <c r="E114" s="19" t="s">
        <v>122</v>
      </c>
      <c r="F114" s="19" t="s">
        <v>157</v>
      </c>
      <c r="G114" s="56" t="s">
        <v>127</v>
      </c>
      <c r="H114" s="7" t="s">
        <v>158</v>
      </c>
      <c r="I114" s="55" t="str">
        <f t="shared" si="2"/>
        <v>NWTC_OUT5_05_B_PR24_OFWAT</v>
      </c>
      <c r="J114" s="18"/>
      <c r="K114" s="55" t="s">
        <v>159</v>
      </c>
      <c r="L114" s="55" t="s">
        <v>139</v>
      </c>
      <c r="M114" s="153" t="s">
        <v>160</v>
      </c>
      <c r="N114" s="18" t="s">
        <v>153</v>
      </c>
      <c r="O114" s="55">
        <v>0</v>
      </c>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O114" s="8"/>
      <c r="AP114" s="7"/>
      <c r="AQ114" s="7"/>
      <c r="AR114" s="7"/>
      <c r="AS114" s="7"/>
      <c r="AT114" s="7"/>
      <c r="AU114" s="7"/>
      <c r="AV114" s="7"/>
      <c r="AW114" s="7"/>
      <c r="AX114" s="7"/>
      <c r="AY114" s="7"/>
      <c r="AZ114" s="7"/>
      <c r="BA114" s="7"/>
      <c r="BB114" s="7"/>
      <c r="BC114" s="7"/>
      <c r="BD114" s="7"/>
      <c r="BE114" s="7"/>
      <c r="BF114" s="7"/>
      <c r="BG114" s="7"/>
      <c r="BH114" s="7"/>
    </row>
    <row r="115" spans="2:60" s="5" customFormat="1" ht="15">
      <c r="B115" s="19" t="s">
        <v>119</v>
      </c>
      <c r="C115" s="19" t="s">
        <v>169</v>
      </c>
      <c r="D115" s="19" t="s">
        <v>156</v>
      </c>
      <c r="E115" s="19" t="s">
        <v>122</v>
      </c>
      <c r="F115" s="19" t="s">
        <v>157</v>
      </c>
      <c r="G115" s="56" t="s">
        <v>127</v>
      </c>
      <c r="H115" s="7" t="s">
        <v>158</v>
      </c>
      <c r="I115" s="55" t="str">
        <f t="shared" si="2"/>
        <v>WSXC_OUT5_05_B_PR24_OFWAT</v>
      </c>
      <c r="J115" s="18"/>
      <c r="K115" s="55" t="s">
        <v>159</v>
      </c>
      <c r="L115" s="55" t="s">
        <v>139</v>
      </c>
      <c r="M115" s="153" t="s">
        <v>160</v>
      </c>
      <c r="N115" s="18" t="s">
        <v>153</v>
      </c>
      <c r="O115" s="55">
        <v>0</v>
      </c>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O115" s="8"/>
      <c r="AP115" s="7"/>
      <c r="AQ115" s="7"/>
      <c r="AR115" s="7"/>
      <c r="AS115" s="7"/>
      <c r="AT115" s="7"/>
      <c r="AU115" s="7"/>
      <c r="AV115" s="7"/>
      <c r="AW115" s="7"/>
      <c r="AX115" s="7"/>
      <c r="AY115" s="7"/>
      <c r="AZ115" s="7"/>
      <c r="BA115" s="7"/>
      <c r="BB115" s="7"/>
      <c r="BC115" s="7"/>
      <c r="BD115" s="7"/>
      <c r="BE115" s="7"/>
      <c r="BF115" s="7"/>
      <c r="BG115" s="7"/>
      <c r="BH115" s="7"/>
    </row>
    <row r="116" spans="2:60" s="5" customFormat="1" ht="15">
      <c r="B116" s="19" t="s">
        <v>120</v>
      </c>
      <c r="C116" s="19" t="s">
        <v>170</v>
      </c>
      <c r="D116" s="19" t="s">
        <v>156</v>
      </c>
      <c r="E116" s="19" t="s">
        <v>122</v>
      </c>
      <c r="F116" s="19" t="s">
        <v>157</v>
      </c>
      <c r="G116" s="56" t="s">
        <v>127</v>
      </c>
      <c r="H116" s="7" t="s">
        <v>158</v>
      </c>
      <c r="I116" s="55" t="str">
        <f t="shared" si="2"/>
        <v>YKYC_OUT5_05_B_PR24_OFWAT</v>
      </c>
      <c r="J116" s="18"/>
      <c r="K116" s="55" t="s">
        <v>159</v>
      </c>
      <c r="L116" s="55" t="s">
        <v>139</v>
      </c>
      <c r="M116" s="153" t="s">
        <v>160</v>
      </c>
      <c r="N116" s="18" t="s">
        <v>153</v>
      </c>
      <c r="O116" s="55">
        <v>0</v>
      </c>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O116" s="8"/>
      <c r="AP116" s="7"/>
      <c r="AQ116" s="7"/>
      <c r="AR116" s="7"/>
      <c r="AS116" s="7"/>
      <c r="AT116" s="7"/>
      <c r="AU116" s="7"/>
      <c r="AV116" s="7"/>
      <c r="AW116" s="7"/>
      <c r="AX116" s="7"/>
      <c r="AY116" s="7"/>
      <c r="AZ116" s="7"/>
      <c r="BA116" s="7"/>
      <c r="BB116" s="7"/>
      <c r="BC116" s="7"/>
      <c r="BD116" s="7"/>
      <c r="BE116" s="7"/>
      <c r="BF116" s="7"/>
      <c r="BG116" s="7"/>
      <c r="BH116" s="7"/>
    </row>
    <row r="117" spans="2:60" s="5" customFormat="1" ht="15">
      <c r="B117" s="19" t="s">
        <v>142</v>
      </c>
      <c r="C117" s="19" t="s">
        <v>171</v>
      </c>
      <c r="D117" s="19" t="s">
        <v>156</v>
      </c>
      <c r="E117" s="19" t="s">
        <v>122</v>
      </c>
      <c r="F117" s="19" t="s">
        <v>172</v>
      </c>
      <c r="G117" s="56" t="s">
        <v>127</v>
      </c>
      <c r="H117" s="7" t="s">
        <v>158</v>
      </c>
      <c r="I117" s="55" t="str">
        <f t="shared" si="2"/>
        <v>AFWC_OUT5_05_B_PR24_OFWAT</v>
      </c>
      <c r="J117" s="18"/>
      <c r="K117" s="55" t="s">
        <v>159</v>
      </c>
      <c r="L117" s="55" t="s">
        <v>139</v>
      </c>
      <c r="M117" s="153" t="s">
        <v>160</v>
      </c>
      <c r="N117" s="18" t="s">
        <v>153</v>
      </c>
      <c r="O117" s="55">
        <v>0</v>
      </c>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O117" s="8"/>
      <c r="AP117" s="7"/>
      <c r="AQ117" s="7"/>
      <c r="AR117" s="7"/>
      <c r="AS117" s="7"/>
      <c r="AT117" s="7"/>
      <c r="AU117" s="7"/>
      <c r="AV117" s="7"/>
      <c r="AW117" s="7"/>
      <c r="AX117" s="7"/>
      <c r="AY117" s="7"/>
      <c r="AZ117" s="7"/>
      <c r="BA117" s="7"/>
      <c r="BB117" s="7"/>
      <c r="BC117" s="7"/>
      <c r="BD117" s="7"/>
      <c r="BE117" s="7"/>
      <c r="BF117" s="7"/>
      <c r="BG117" s="7"/>
      <c r="BH117" s="7"/>
    </row>
    <row r="118" spans="2:60" s="5" customFormat="1" ht="15">
      <c r="B118" s="19" t="s">
        <v>143</v>
      </c>
      <c r="C118" s="19" t="s">
        <v>173</v>
      </c>
      <c r="D118" s="19" t="s">
        <v>156</v>
      </c>
      <c r="E118" s="19" t="s">
        <v>122</v>
      </c>
      <c r="F118" s="19" t="s">
        <v>172</v>
      </c>
      <c r="G118" s="56" t="s">
        <v>127</v>
      </c>
      <c r="H118" s="7" t="s">
        <v>158</v>
      </c>
      <c r="I118" s="55" t="str">
        <f t="shared" si="2"/>
        <v>PRTC_OUT5_05_B_PR24_OFWAT</v>
      </c>
      <c r="J118" s="18"/>
      <c r="K118" s="55" t="s">
        <v>159</v>
      </c>
      <c r="L118" s="55" t="s">
        <v>139</v>
      </c>
      <c r="M118" s="153" t="s">
        <v>160</v>
      </c>
      <c r="N118" s="18" t="s">
        <v>153</v>
      </c>
      <c r="O118" s="55">
        <v>0</v>
      </c>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O118" s="8"/>
      <c r="AP118" s="7"/>
      <c r="AQ118" s="7"/>
      <c r="AR118" s="7"/>
      <c r="AS118" s="7"/>
      <c r="AT118" s="7"/>
      <c r="AU118" s="7"/>
      <c r="AV118" s="7"/>
      <c r="AW118" s="7"/>
      <c r="AX118" s="7"/>
      <c r="AY118" s="7"/>
      <c r="AZ118" s="7"/>
      <c r="BA118" s="7"/>
      <c r="BB118" s="7"/>
      <c r="BC118" s="7"/>
      <c r="BD118" s="7"/>
      <c r="BE118" s="7"/>
      <c r="BF118" s="7"/>
      <c r="BG118" s="7"/>
      <c r="BH118" s="7"/>
    </row>
    <row r="119" spans="2:60" s="5" customFormat="1" ht="15">
      <c r="B119" s="19" t="s">
        <v>144</v>
      </c>
      <c r="C119" s="19" t="s">
        <v>174</v>
      </c>
      <c r="D119" s="19" t="s">
        <v>156</v>
      </c>
      <c r="E119" s="19" t="s">
        <v>122</v>
      </c>
      <c r="F119" s="19" t="s">
        <v>172</v>
      </c>
      <c r="G119" s="56" t="s">
        <v>127</v>
      </c>
      <c r="H119" s="7" t="s">
        <v>158</v>
      </c>
      <c r="I119" s="55" t="str">
        <f t="shared" si="2"/>
        <v>SEWC_OUT5_05_B_PR24_OFWAT</v>
      </c>
      <c r="J119" s="18"/>
      <c r="K119" s="55" t="s">
        <v>159</v>
      </c>
      <c r="L119" s="55" t="s">
        <v>139</v>
      </c>
      <c r="M119" s="153" t="s">
        <v>160</v>
      </c>
      <c r="N119" s="18" t="s">
        <v>153</v>
      </c>
      <c r="O119" s="55">
        <v>0</v>
      </c>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O119" s="8"/>
      <c r="AP119" s="7"/>
      <c r="AQ119" s="7"/>
      <c r="AR119" s="7"/>
      <c r="AS119" s="7"/>
      <c r="AT119" s="7"/>
      <c r="AU119" s="7"/>
      <c r="AV119" s="7"/>
      <c r="AW119" s="7"/>
      <c r="AX119" s="7"/>
      <c r="AY119" s="7"/>
      <c r="AZ119" s="7"/>
      <c r="BA119" s="7"/>
      <c r="BB119" s="7"/>
      <c r="BC119" s="7"/>
      <c r="BD119" s="7"/>
      <c r="BE119" s="7"/>
      <c r="BF119" s="7"/>
      <c r="BG119" s="7"/>
      <c r="BH119" s="7"/>
    </row>
    <row r="120" spans="2:60" s="5" customFormat="1" ht="15">
      <c r="B120" s="19" t="s">
        <v>145</v>
      </c>
      <c r="C120" s="19" t="s">
        <v>175</v>
      </c>
      <c r="D120" s="19" t="s">
        <v>156</v>
      </c>
      <c r="E120" s="19" t="s">
        <v>122</v>
      </c>
      <c r="F120" s="19" t="s">
        <v>172</v>
      </c>
      <c r="G120" s="56" t="s">
        <v>127</v>
      </c>
      <c r="H120" s="7" t="s">
        <v>158</v>
      </c>
      <c r="I120" s="55" t="str">
        <f t="shared" si="2"/>
        <v>SSCC_OUT5_05_B_PR24_OFWAT</v>
      </c>
      <c r="J120" s="18"/>
      <c r="K120" s="55" t="s">
        <v>159</v>
      </c>
      <c r="L120" s="55" t="s">
        <v>139</v>
      </c>
      <c r="M120" s="153" t="s">
        <v>160</v>
      </c>
      <c r="N120" s="18" t="s">
        <v>153</v>
      </c>
      <c r="O120" s="55">
        <v>0</v>
      </c>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O120" s="8"/>
      <c r="AP120" s="7"/>
      <c r="AQ120" s="7"/>
      <c r="AR120" s="7"/>
      <c r="AS120" s="7"/>
      <c r="AT120" s="7"/>
      <c r="AU120" s="7"/>
      <c r="AV120" s="7"/>
      <c r="AW120" s="7"/>
      <c r="AX120" s="7"/>
      <c r="AY120" s="7"/>
      <c r="AZ120" s="7"/>
      <c r="BA120" s="7"/>
      <c r="BB120" s="7"/>
      <c r="BC120" s="7"/>
      <c r="BD120" s="7"/>
      <c r="BE120" s="7"/>
      <c r="BF120" s="7"/>
      <c r="BG120" s="7"/>
      <c r="BH120" s="7"/>
    </row>
    <row r="121" spans="2:60" s="5" customFormat="1" ht="15">
      <c r="B121" s="19" t="s">
        <v>146</v>
      </c>
      <c r="C121" s="19" t="s">
        <v>176</v>
      </c>
      <c r="D121" s="19" t="s">
        <v>156</v>
      </c>
      <c r="E121" s="19" t="s">
        <v>122</v>
      </c>
      <c r="F121" s="19" t="s">
        <v>172</v>
      </c>
      <c r="G121" s="56" t="s">
        <v>127</v>
      </c>
      <c r="H121" s="7" t="s">
        <v>158</v>
      </c>
      <c r="I121" s="55" t="str">
        <f t="shared" si="2"/>
        <v>SESC_OUT5_05_B_PR24_OFWAT</v>
      </c>
      <c r="J121" s="18"/>
      <c r="K121" s="55" t="s">
        <v>159</v>
      </c>
      <c r="L121" s="55" t="s">
        <v>139</v>
      </c>
      <c r="M121" s="153" t="s">
        <v>160</v>
      </c>
      <c r="N121" s="18" t="s">
        <v>153</v>
      </c>
      <c r="O121" s="55">
        <v>0</v>
      </c>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O121" s="8"/>
      <c r="AP121" s="7"/>
      <c r="AQ121" s="7"/>
      <c r="AR121" s="7"/>
      <c r="AS121" s="7"/>
      <c r="AT121" s="7"/>
      <c r="AU121" s="7"/>
      <c r="AV121" s="7"/>
      <c r="AW121" s="7"/>
      <c r="AX121" s="7"/>
      <c r="AY121" s="7"/>
      <c r="AZ121" s="7"/>
      <c r="BA121" s="7"/>
      <c r="BB121" s="7"/>
      <c r="BC121" s="7"/>
      <c r="BD121" s="7"/>
      <c r="BE121" s="7"/>
      <c r="BF121" s="7"/>
      <c r="BG121" s="7"/>
      <c r="BH121" s="7"/>
    </row>
    <row r="122" spans="2:60" s="5" customFormat="1" ht="15">
      <c r="B122" s="19" t="s">
        <v>114</v>
      </c>
      <c r="C122" s="19" t="s">
        <v>177</v>
      </c>
      <c r="D122" s="19" t="s">
        <v>156</v>
      </c>
      <c r="E122" s="19" t="s">
        <v>122</v>
      </c>
      <c r="F122" s="19" t="s">
        <v>157</v>
      </c>
      <c r="G122" s="56" t="s">
        <v>127</v>
      </c>
      <c r="H122" s="7" t="s">
        <v>158</v>
      </c>
      <c r="I122" s="55" t="str">
        <f t="shared" si="2"/>
        <v>SWBC_OUT5_05_B_PR24_OFWAT</v>
      </c>
      <c r="J122" s="18"/>
      <c r="K122" s="55" t="s">
        <v>159</v>
      </c>
      <c r="L122" s="55" t="s">
        <v>139</v>
      </c>
      <c r="M122" s="153" t="s">
        <v>160</v>
      </c>
      <c r="N122" s="18" t="s">
        <v>153</v>
      </c>
      <c r="O122" s="55">
        <v>0</v>
      </c>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O122" s="8"/>
      <c r="AP122" s="7"/>
      <c r="AQ122" s="7"/>
      <c r="AR122" s="7"/>
      <c r="AS122" s="7"/>
      <c r="AT122" s="7"/>
      <c r="AU122" s="7"/>
      <c r="AV122" s="7"/>
      <c r="AW122" s="7"/>
      <c r="AX122" s="7"/>
      <c r="AY122" s="7"/>
      <c r="AZ122" s="7"/>
      <c r="BA122" s="7"/>
      <c r="BB122" s="7"/>
      <c r="BC122" s="7"/>
      <c r="BD122" s="7"/>
      <c r="BE122" s="7"/>
      <c r="BF122" s="7"/>
      <c r="BG122" s="7"/>
      <c r="BH122" s="7"/>
    </row>
    <row r="123" spans="2:60" s="5" customFormat="1" ht="15">
      <c r="B123" s="19" t="s">
        <v>147</v>
      </c>
      <c r="C123" s="19" t="s">
        <v>178</v>
      </c>
      <c r="D123" s="19" t="s">
        <v>156</v>
      </c>
      <c r="E123" s="19" t="s">
        <v>122</v>
      </c>
      <c r="F123" s="19" t="s">
        <v>172</v>
      </c>
      <c r="G123" s="56" t="s">
        <v>127</v>
      </c>
      <c r="H123" s="7" t="s">
        <v>158</v>
      </c>
      <c r="I123" s="55" t="str">
        <f t="shared" si="2"/>
        <v>BRLC_OUT5_05_B_PR24_OFWAT</v>
      </c>
      <c r="J123" s="18"/>
      <c r="K123" s="55" t="s">
        <v>159</v>
      </c>
      <c r="L123" s="55" t="s">
        <v>139</v>
      </c>
      <c r="M123" s="153" t="s">
        <v>160</v>
      </c>
      <c r="N123" s="18" t="s">
        <v>153</v>
      </c>
      <c r="O123" s="55">
        <v>0</v>
      </c>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O123" s="8"/>
      <c r="AP123" s="7"/>
      <c r="AQ123" s="7"/>
      <c r="AR123" s="7"/>
      <c r="AS123" s="7"/>
      <c r="AT123" s="7"/>
      <c r="AU123" s="7"/>
      <c r="AV123" s="7"/>
      <c r="AW123" s="7"/>
      <c r="AX123" s="7"/>
      <c r="AY123" s="7"/>
      <c r="AZ123" s="7"/>
      <c r="BA123" s="7"/>
      <c r="BB123" s="7"/>
      <c r="BC123" s="7"/>
      <c r="BD123" s="7"/>
      <c r="BE123" s="7"/>
      <c r="BF123" s="7"/>
      <c r="BG123" s="7"/>
      <c r="BH123" s="7"/>
    </row>
    <row r="124" spans="2:60" s="5" customFormat="1" ht="15">
      <c r="B124" s="129" t="s">
        <v>80</v>
      </c>
      <c r="C124" s="19" t="str">
        <f>_xlfn.XLOOKUP($B124,FD_Lists!$B$4:$B$25,FD_Lists!C$4:C$25)</f>
        <v>Anglian Water</v>
      </c>
      <c r="D124" s="19" t="str">
        <f>_xlfn.XLOOKUP($B124,FD_Lists!$B$4:$B$25,FD_Lists!D$4:D$25)</f>
        <v>England</v>
      </c>
      <c r="E124" s="19" t="str">
        <f>_xlfn.XLOOKUP($B124,FD_Lists!$B$4:$B$25,FD_Lists!E$4:E$25)</f>
        <v>Company</v>
      </c>
      <c r="F124" s="19" t="str">
        <f>_xlfn.XLOOKUP($B124,FD_Lists!$B$4:$B$25,FD_Lists!F$4:F$25)</f>
        <v>WaSC</v>
      </c>
      <c r="G124" s="56" t="s">
        <v>127</v>
      </c>
      <c r="H124" s="7" t="s">
        <v>108</v>
      </c>
      <c r="I124" s="55" t="str">
        <f t="shared" si="2"/>
        <v>ANHC_OUT5_05_J_PR24_OFWAT</v>
      </c>
      <c r="J124" s="55" t="s">
        <v>137</v>
      </c>
      <c r="K124" s="55" t="s">
        <v>159</v>
      </c>
      <c r="L124" s="55" t="s">
        <v>139</v>
      </c>
      <c r="M124" s="18" t="s">
        <v>179</v>
      </c>
      <c r="N124" s="18" t="s">
        <v>150</v>
      </c>
      <c r="O124" s="55">
        <v>0</v>
      </c>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O124" s="8"/>
      <c r="AP124" s="7"/>
      <c r="AQ124" s="7"/>
      <c r="AR124" s="7"/>
      <c r="AS124" s="7"/>
      <c r="AT124" s="7"/>
      <c r="AU124" s="7"/>
      <c r="AV124" s="7"/>
      <c r="AW124" s="7"/>
      <c r="AX124" s="7"/>
      <c r="AY124" s="7"/>
      <c r="AZ124" s="7"/>
      <c r="BA124" s="7"/>
      <c r="BB124" s="7"/>
      <c r="BC124" s="7"/>
      <c r="BD124" s="7"/>
      <c r="BE124" s="7"/>
      <c r="BF124" s="7"/>
      <c r="BG124" s="7"/>
      <c r="BH124" s="7"/>
    </row>
    <row r="125" spans="2:60" s="5" customFormat="1" ht="15">
      <c r="B125" s="19" t="s">
        <v>110</v>
      </c>
      <c r="C125" s="19" t="str">
        <f>_xlfn.XLOOKUP($B125,FD_Lists!$B$4:$B$25,FD_Lists!C$4:C$25)</f>
        <v>Dŵr Cymru</v>
      </c>
      <c r="D125" s="19" t="str">
        <f>_xlfn.XLOOKUP($B125,FD_Lists!$B$4:$B$25,FD_Lists!D$4:D$25)</f>
        <v>Wales</v>
      </c>
      <c r="E125" s="19" t="str">
        <f>_xlfn.XLOOKUP($B125,FD_Lists!$B$4:$B$25,FD_Lists!E$4:E$25)</f>
        <v>Company</v>
      </c>
      <c r="F125" s="19" t="str">
        <f>_xlfn.XLOOKUP($B125,FD_Lists!$B$4:$B$25,FD_Lists!F$4:F$25)</f>
        <v>WaSC</v>
      </c>
      <c r="G125" s="56" t="s">
        <v>127</v>
      </c>
      <c r="H125" s="7" t="s">
        <v>108</v>
      </c>
      <c r="I125" s="55" t="str">
        <f t="shared" si="2"/>
        <v>WSHC_OUT5_05_J_PR24_OFWAT</v>
      </c>
      <c r="J125" s="55" t="s">
        <v>137</v>
      </c>
      <c r="K125" s="55" t="s">
        <v>159</v>
      </c>
      <c r="L125" s="55" t="s">
        <v>139</v>
      </c>
      <c r="M125" s="18" t="s">
        <v>179</v>
      </c>
      <c r="N125" s="18" t="s">
        <v>150</v>
      </c>
      <c r="O125" s="55">
        <v>0</v>
      </c>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O125" s="8"/>
      <c r="AP125" s="7"/>
      <c r="AQ125" s="7"/>
      <c r="AR125" s="7"/>
      <c r="AS125" s="7"/>
      <c r="AT125" s="7"/>
      <c r="AU125" s="7"/>
      <c r="AV125" s="7"/>
      <c r="AW125" s="7"/>
      <c r="AX125" s="7"/>
      <c r="AY125" s="7"/>
      <c r="AZ125" s="7"/>
      <c r="BA125" s="7"/>
      <c r="BB125" s="7"/>
      <c r="BC125" s="7"/>
      <c r="BD125" s="7"/>
      <c r="BE125" s="7"/>
      <c r="BF125" s="7"/>
      <c r="BG125" s="7"/>
      <c r="BH125" s="7"/>
    </row>
    <row r="126" spans="2:60" s="5" customFormat="1" ht="15">
      <c r="B126" s="19" t="s">
        <v>111</v>
      </c>
      <c r="C126" s="19" t="str">
        <f>_xlfn.XLOOKUP($B126,FD_Lists!$B$4:$B$25,FD_Lists!C$4:C$25)</f>
        <v>Hafren Dyfrdwy</v>
      </c>
      <c r="D126" s="19" t="str">
        <f>_xlfn.XLOOKUP($B126,FD_Lists!$B$4:$B$25,FD_Lists!D$4:D$25)</f>
        <v>Wales</v>
      </c>
      <c r="E126" s="19" t="str">
        <f>_xlfn.XLOOKUP($B126,FD_Lists!$B$4:$B$25,FD_Lists!E$4:E$25)</f>
        <v>Company</v>
      </c>
      <c r="F126" s="19" t="str">
        <f>_xlfn.XLOOKUP($B126,FD_Lists!$B$4:$B$25,FD_Lists!F$4:F$25)</f>
        <v>WaSC</v>
      </c>
      <c r="G126" s="56" t="s">
        <v>127</v>
      </c>
      <c r="H126" s="7" t="s">
        <v>108</v>
      </c>
      <c r="I126" s="55" t="str">
        <f t="shared" si="2"/>
        <v>HDDC_OUT5_05_J_PR24_OFWAT</v>
      </c>
      <c r="J126" s="55" t="s">
        <v>137</v>
      </c>
      <c r="K126" s="55" t="s">
        <v>159</v>
      </c>
      <c r="L126" s="55" t="s">
        <v>139</v>
      </c>
      <c r="M126" s="18" t="s">
        <v>179</v>
      </c>
      <c r="N126" s="18" t="s">
        <v>150</v>
      </c>
      <c r="O126" s="55">
        <v>0</v>
      </c>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O126" s="8"/>
      <c r="AP126" s="7"/>
      <c r="AQ126" s="7"/>
      <c r="AR126" s="7"/>
      <c r="AS126" s="7"/>
      <c r="AT126" s="7"/>
      <c r="AU126" s="7"/>
      <c r="AV126" s="7"/>
      <c r="AW126" s="7"/>
      <c r="AX126" s="7"/>
      <c r="AY126" s="7"/>
      <c r="AZ126" s="7"/>
      <c r="BA126" s="7"/>
      <c r="BB126" s="7"/>
      <c r="BC126" s="7"/>
      <c r="BD126" s="7"/>
      <c r="BE126" s="7"/>
      <c r="BF126" s="7"/>
      <c r="BG126" s="7"/>
      <c r="BH126" s="7"/>
    </row>
    <row r="127" spans="2:60" s="5" customFormat="1" ht="15">
      <c r="B127" s="19" t="s">
        <v>112</v>
      </c>
      <c r="C127" s="19" t="str">
        <f>_xlfn.XLOOKUP($B127,FD_Lists!$B$4:$B$25,FD_Lists!C$4:C$25)</f>
        <v>Northumbrian Water</v>
      </c>
      <c r="D127" s="19" t="str">
        <f>_xlfn.XLOOKUP($B127,FD_Lists!$B$4:$B$25,FD_Lists!D$4:D$25)</f>
        <v>England</v>
      </c>
      <c r="E127" s="19" t="str">
        <f>_xlfn.XLOOKUP($B127,FD_Lists!$B$4:$B$25,FD_Lists!E$4:E$25)</f>
        <v>Company</v>
      </c>
      <c r="F127" s="19" t="str">
        <f>_xlfn.XLOOKUP($B127,FD_Lists!$B$4:$B$25,FD_Lists!F$4:F$25)</f>
        <v>WaSC</v>
      </c>
      <c r="G127" s="56" t="s">
        <v>127</v>
      </c>
      <c r="H127" s="7" t="s">
        <v>108</v>
      </c>
      <c r="I127" s="55" t="str">
        <f t="shared" si="2"/>
        <v>NESC_OUT5_05_J_PR24_OFWAT</v>
      </c>
      <c r="J127" s="55" t="s">
        <v>137</v>
      </c>
      <c r="K127" s="55" t="s">
        <v>159</v>
      </c>
      <c r="L127" s="55" t="s">
        <v>139</v>
      </c>
      <c r="M127" s="18" t="s">
        <v>179</v>
      </c>
      <c r="N127" s="18" t="s">
        <v>150</v>
      </c>
      <c r="O127" s="55">
        <v>0</v>
      </c>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O127" s="8"/>
      <c r="AP127" s="7"/>
      <c r="AQ127" s="7"/>
      <c r="AR127" s="7"/>
      <c r="AS127" s="7"/>
      <c r="AT127" s="7"/>
      <c r="AU127" s="7"/>
      <c r="AV127" s="7"/>
      <c r="AW127" s="7"/>
      <c r="AX127" s="7"/>
      <c r="AY127" s="7"/>
      <c r="AZ127" s="7"/>
      <c r="BA127" s="7"/>
      <c r="BB127" s="7"/>
      <c r="BC127" s="7"/>
      <c r="BD127" s="7"/>
      <c r="BE127" s="7"/>
      <c r="BF127" s="7"/>
      <c r="BG127" s="7"/>
      <c r="BH127" s="7"/>
    </row>
    <row r="128" spans="2:60" s="5" customFormat="1" ht="15">
      <c r="B128" s="19" t="s">
        <v>113</v>
      </c>
      <c r="C128" s="19" t="str">
        <f>_xlfn.XLOOKUP($B128,FD_Lists!$B$4:$B$25,FD_Lists!C$4:C$25)</f>
        <v>Severn Trent Water</v>
      </c>
      <c r="D128" s="19" t="str">
        <f>_xlfn.XLOOKUP($B128,FD_Lists!$B$4:$B$25,FD_Lists!D$4:D$25)</f>
        <v>England</v>
      </c>
      <c r="E128" s="19" t="str">
        <f>_xlfn.XLOOKUP($B128,FD_Lists!$B$4:$B$25,FD_Lists!E$4:E$25)</f>
        <v>Company</v>
      </c>
      <c r="F128" s="19" t="str">
        <f>_xlfn.XLOOKUP($B128,FD_Lists!$B$4:$B$25,FD_Lists!F$4:F$25)</f>
        <v>WaSC</v>
      </c>
      <c r="G128" s="56" t="s">
        <v>127</v>
      </c>
      <c r="H128" s="7" t="s">
        <v>108</v>
      </c>
      <c r="I128" s="55" t="str">
        <f t="shared" si="2"/>
        <v>SVEC_OUT5_05_J_PR24_OFWAT</v>
      </c>
      <c r="J128" s="55" t="s">
        <v>137</v>
      </c>
      <c r="K128" s="55" t="s">
        <v>159</v>
      </c>
      <c r="L128" s="55" t="s">
        <v>139</v>
      </c>
      <c r="M128" s="18" t="s">
        <v>179</v>
      </c>
      <c r="N128" s="18" t="s">
        <v>150</v>
      </c>
      <c r="O128" s="55">
        <v>0</v>
      </c>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O128" s="8"/>
      <c r="AP128" s="7"/>
      <c r="AQ128" s="7"/>
      <c r="AR128" s="7"/>
      <c r="AS128" s="7"/>
      <c r="AT128" s="7"/>
      <c r="AU128" s="7"/>
      <c r="AV128" s="7"/>
      <c r="AW128" s="7"/>
      <c r="AX128" s="7"/>
      <c r="AY128" s="7"/>
      <c r="AZ128" s="7"/>
      <c r="BA128" s="7"/>
      <c r="BB128" s="7"/>
      <c r="BC128" s="7"/>
      <c r="BD128" s="7"/>
      <c r="BE128" s="7"/>
      <c r="BF128" s="7"/>
      <c r="BG128" s="7"/>
      <c r="BH128" s="7"/>
    </row>
    <row r="129" spans="2:60" s="5" customFormat="1" ht="15">
      <c r="B129" s="19" t="s">
        <v>116</v>
      </c>
      <c r="C129" s="19" t="str">
        <f>_xlfn.XLOOKUP($B129,FD_Lists!$B$4:$B$25,FD_Lists!C$4:C$25)</f>
        <v>Southern Water</v>
      </c>
      <c r="D129" s="19" t="str">
        <f>_xlfn.XLOOKUP($B129,FD_Lists!$B$4:$B$25,FD_Lists!D$4:D$25)</f>
        <v>England</v>
      </c>
      <c r="E129" s="19" t="str">
        <f>_xlfn.XLOOKUP($B129,FD_Lists!$B$4:$B$25,FD_Lists!E$4:E$25)</f>
        <v>Company</v>
      </c>
      <c r="F129" s="19" t="str">
        <f>_xlfn.XLOOKUP($B129,FD_Lists!$B$4:$B$25,FD_Lists!F$4:F$25)</f>
        <v>WaSC</v>
      </c>
      <c r="G129" s="56" t="s">
        <v>127</v>
      </c>
      <c r="H129" s="7" t="s">
        <v>108</v>
      </c>
      <c r="I129" s="55" t="str">
        <f t="shared" si="2"/>
        <v>SRNC_OUT5_05_J_PR24_OFWAT</v>
      </c>
      <c r="J129" s="55" t="s">
        <v>137</v>
      </c>
      <c r="K129" s="55" t="s">
        <v>159</v>
      </c>
      <c r="L129" s="55" t="s">
        <v>139</v>
      </c>
      <c r="M129" s="18" t="s">
        <v>179</v>
      </c>
      <c r="N129" s="18" t="s">
        <v>150</v>
      </c>
      <c r="O129" s="55">
        <v>0</v>
      </c>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O129" s="8"/>
      <c r="AP129" s="7"/>
      <c r="AQ129" s="7"/>
      <c r="AR129" s="7"/>
      <c r="AS129" s="7"/>
      <c r="AT129" s="7"/>
      <c r="AU129" s="7"/>
      <c r="AV129" s="7"/>
      <c r="AW129" s="7"/>
      <c r="AX129" s="7"/>
      <c r="AY129" s="7"/>
      <c r="AZ129" s="7"/>
      <c r="BA129" s="7"/>
      <c r="BB129" s="7"/>
      <c r="BC129" s="7"/>
      <c r="BD129" s="7"/>
      <c r="BE129" s="7"/>
      <c r="BF129" s="7"/>
      <c r="BG129" s="7"/>
      <c r="BH129" s="7"/>
    </row>
    <row r="130" spans="2:60" s="5" customFormat="1" ht="15">
      <c r="B130" s="19" t="s">
        <v>117</v>
      </c>
      <c r="C130" s="19" t="str">
        <f>_xlfn.XLOOKUP($B130,FD_Lists!$B$4:$B$25,FD_Lists!C$4:C$25)</f>
        <v>Thames Water</v>
      </c>
      <c r="D130" s="19" t="str">
        <f>_xlfn.XLOOKUP($B130,FD_Lists!$B$4:$B$25,FD_Lists!D$4:D$25)</f>
        <v>England</v>
      </c>
      <c r="E130" s="19" t="str">
        <f>_xlfn.XLOOKUP($B130,FD_Lists!$B$4:$B$25,FD_Lists!E$4:E$25)</f>
        <v>Company</v>
      </c>
      <c r="F130" s="19" t="str">
        <f>_xlfn.XLOOKUP($B130,FD_Lists!$B$4:$B$25,FD_Lists!F$4:F$25)</f>
        <v>WaSC</v>
      </c>
      <c r="G130" s="56" t="s">
        <v>127</v>
      </c>
      <c r="H130" s="7" t="s">
        <v>108</v>
      </c>
      <c r="I130" s="55" t="str">
        <f t="shared" si="2"/>
        <v>TMSC_OUT5_05_J_PR24_OFWAT</v>
      </c>
      <c r="J130" s="55" t="s">
        <v>137</v>
      </c>
      <c r="K130" s="55" t="s">
        <v>159</v>
      </c>
      <c r="L130" s="55" t="s">
        <v>139</v>
      </c>
      <c r="M130" s="18" t="s">
        <v>179</v>
      </c>
      <c r="N130" s="18" t="s">
        <v>150</v>
      </c>
      <c r="O130" s="55">
        <v>0</v>
      </c>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O130" s="8"/>
      <c r="AP130" s="7"/>
      <c r="AQ130" s="7"/>
      <c r="AR130" s="7"/>
      <c r="AS130" s="7"/>
      <c r="AT130" s="7"/>
      <c r="AU130" s="7"/>
      <c r="AV130" s="7"/>
      <c r="AW130" s="7"/>
      <c r="AX130" s="7"/>
      <c r="AY130" s="7"/>
      <c r="AZ130" s="7"/>
      <c r="BA130" s="7"/>
      <c r="BB130" s="7"/>
      <c r="BC130" s="7"/>
      <c r="BD130" s="7"/>
      <c r="BE130" s="7"/>
      <c r="BF130" s="7"/>
      <c r="BG130" s="7"/>
      <c r="BH130" s="7"/>
    </row>
    <row r="131" spans="2:60" s="5" customFormat="1" ht="15">
      <c r="B131" s="19" t="s">
        <v>118</v>
      </c>
      <c r="C131" s="19" t="str">
        <f>_xlfn.XLOOKUP($B131,FD_Lists!$B$4:$B$25,FD_Lists!C$4:C$25)</f>
        <v xml:space="preserve">United Utilities </v>
      </c>
      <c r="D131" s="19" t="str">
        <f>_xlfn.XLOOKUP($B131,FD_Lists!$B$4:$B$25,FD_Lists!D$4:D$25)</f>
        <v>England</v>
      </c>
      <c r="E131" s="19" t="str">
        <f>_xlfn.XLOOKUP($B131,FD_Lists!$B$4:$B$25,FD_Lists!E$4:E$25)</f>
        <v>Company</v>
      </c>
      <c r="F131" s="19" t="str">
        <f>_xlfn.XLOOKUP($B131,FD_Lists!$B$4:$B$25,FD_Lists!F$4:F$25)</f>
        <v>WaSC</v>
      </c>
      <c r="G131" s="56" t="s">
        <v>127</v>
      </c>
      <c r="H131" s="7" t="s">
        <v>108</v>
      </c>
      <c r="I131" s="55" t="str">
        <f t="shared" si="2"/>
        <v>NWTC_OUT5_05_J_PR24_OFWAT</v>
      </c>
      <c r="J131" s="55" t="s">
        <v>137</v>
      </c>
      <c r="K131" s="55" t="s">
        <v>159</v>
      </c>
      <c r="L131" s="55" t="s">
        <v>139</v>
      </c>
      <c r="M131" s="18" t="s">
        <v>179</v>
      </c>
      <c r="N131" s="18" t="s">
        <v>150</v>
      </c>
      <c r="O131" s="55">
        <v>0</v>
      </c>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O131" s="8"/>
      <c r="AP131" s="7"/>
      <c r="AQ131" s="7"/>
      <c r="AR131" s="7"/>
      <c r="AS131" s="7"/>
      <c r="AT131" s="7"/>
      <c r="AU131" s="7"/>
      <c r="AV131" s="7"/>
      <c r="AW131" s="7"/>
      <c r="AX131" s="7"/>
      <c r="AY131" s="7"/>
      <c r="AZ131" s="7"/>
      <c r="BA131" s="7"/>
      <c r="BB131" s="7"/>
      <c r="BC131" s="7"/>
      <c r="BD131" s="7"/>
      <c r="BE131" s="7"/>
      <c r="BF131" s="7"/>
      <c r="BG131" s="7"/>
      <c r="BH131" s="7"/>
    </row>
    <row r="132" spans="2:60" s="5" customFormat="1" ht="15">
      <c r="B132" s="19" t="s">
        <v>119</v>
      </c>
      <c r="C132" s="19" t="str">
        <f>_xlfn.XLOOKUP($B132,FD_Lists!$B$4:$B$25,FD_Lists!C$4:C$25)</f>
        <v>Wessex Water</v>
      </c>
      <c r="D132" s="19" t="str">
        <f>_xlfn.XLOOKUP($B132,FD_Lists!$B$4:$B$25,FD_Lists!D$4:D$25)</f>
        <v>England</v>
      </c>
      <c r="E132" s="19" t="str">
        <f>_xlfn.XLOOKUP($B132,FD_Lists!$B$4:$B$25,FD_Lists!E$4:E$25)</f>
        <v>Company</v>
      </c>
      <c r="F132" s="19" t="str">
        <f>_xlfn.XLOOKUP($B132,FD_Lists!$B$4:$B$25,FD_Lists!F$4:F$25)</f>
        <v>WaSC</v>
      </c>
      <c r="G132" s="56" t="s">
        <v>127</v>
      </c>
      <c r="H132" s="7" t="s">
        <v>108</v>
      </c>
      <c r="I132" s="55" t="str">
        <f t="shared" si="2"/>
        <v>WSXC_OUT5_05_J_PR24_OFWAT</v>
      </c>
      <c r="J132" s="55" t="s">
        <v>137</v>
      </c>
      <c r="K132" s="55" t="s">
        <v>159</v>
      </c>
      <c r="L132" s="55" t="s">
        <v>139</v>
      </c>
      <c r="M132" s="18" t="s">
        <v>179</v>
      </c>
      <c r="N132" s="18" t="s">
        <v>150</v>
      </c>
      <c r="O132" s="55">
        <v>0</v>
      </c>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O132" s="8"/>
      <c r="AP132" s="7"/>
      <c r="AQ132" s="7"/>
      <c r="AR132" s="7"/>
      <c r="AS132" s="7"/>
      <c r="AT132" s="7"/>
      <c r="AU132" s="7"/>
      <c r="AV132" s="7"/>
      <c r="AW132" s="7"/>
      <c r="AX132" s="7"/>
      <c r="AY132" s="7"/>
      <c r="AZ132" s="7"/>
      <c r="BA132" s="7"/>
      <c r="BB132" s="7"/>
      <c r="BC132" s="7"/>
      <c r="BD132" s="7"/>
      <c r="BE132" s="7"/>
      <c r="BF132" s="7"/>
      <c r="BG132" s="7"/>
      <c r="BH132" s="7"/>
    </row>
    <row r="133" spans="2:60" s="5" customFormat="1" ht="15">
      <c r="B133" s="19" t="s">
        <v>120</v>
      </c>
      <c r="C133" s="19" t="str">
        <f>_xlfn.XLOOKUP($B133,FD_Lists!$B$4:$B$25,FD_Lists!C$4:C$25)</f>
        <v>Yorkshire Water</v>
      </c>
      <c r="D133" s="19" t="str">
        <f>_xlfn.XLOOKUP($B133,FD_Lists!$B$4:$B$25,FD_Lists!D$4:D$25)</f>
        <v>England</v>
      </c>
      <c r="E133" s="19" t="str">
        <f>_xlfn.XLOOKUP($B133,FD_Lists!$B$4:$B$25,FD_Lists!E$4:E$25)</f>
        <v>Company</v>
      </c>
      <c r="F133" s="19" t="str">
        <f>_xlfn.XLOOKUP($B133,FD_Lists!$B$4:$B$25,FD_Lists!F$4:F$25)</f>
        <v>WaSC</v>
      </c>
      <c r="G133" s="56" t="s">
        <v>127</v>
      </c>
      <c r="H133" s="7" t="s">
        <v>108</v>
      </c>
      <c r="I133" s="55" t="str">
        <f t="shared" si="2"/>
        <v>YKYC_OUT5_05_J_PR24_OFWAT</v>
      </c>
      <c r="J133" s="55" t="s">
        <v>137</v>
      </c>
      <c r="K133" s="55" t="s">
        <v>159</v>
      </c>
      <c r="L133" s="55" t="s">
        <v>139</v>
      </c>
      <c r="M133" s="18" t="s">
        <v>179</v>
      </c>
      <c r="N133" s="18" t="s">
        <v>150</v>
      </c>
      <c r="O133" s="55">
        <v>0</v>
      </c>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O133" s="8"/>
      <c r="AP133" s="7"/>
      <c r="AQ133" s="7"/>
      <c r="AR133" s="7"/>
      <c r="AS133" s="7"/>
      <c r="AT133" s="7"/>
      <c r="AU133" s="7"/>
      <c r="AV133" s="7"/>
      <c r="AW133" s="7"/>
      <c r="AX133" s="7"/>
      <c r="AY133" s="7"/>
      <c r="AZ133" s="7"/>
      <c r="BA133" s="7"/>
      <c r="BB133" s="7"/>
      <c r="BC133" s="7"/>
      <c r="BD133" s="7"/>
      <c r="BE133" s="7"/>
      <c r="BF133" s="7"/>
      <c r="BG133" s="7"/>
      <c r="BH133" s="7"/>
    </row>
    <row r="134" spans="2:60" s="5" customFormat="1" ht="15">
      <c r="B134" s="19" t="s">
        <v>142</v>
      </c>
      <c r="C134" s="19" t="str">
        <f>_xlfn.XLOOKUP($B134,FD_Lists!$B$4:$B$25,FD_Lists!C$4:C$25)</f>
        <v>Affinity Water</v>
      </c>
      <c r="D134" s="19" t="str">
        <f>_xlfn.XLOOKUP($B134,FD_Lists!$B$4:$B$25,FD_Lists!D$4:D$25)</f>
        <v>England</v>
      </c>
      <c r="E134" s="19" t="str">
        <f>_xlfn.XLOOKUP($B134,FD_Lists!$B$4:$B$25,FD_Lists!E$4:E$25)</f>
        <v>Company</v>
      </c>
      <c r="F134" s="19" t="str">
        <f>_xlfn.XLOOKUP($B134,FD_Lists!$B$4:$B$25,FD_Lists!F$4:F$25)</f>
        <v>WoC</v>
      </c>
      <c r="G134" s="56" t="s">
        <v>127</v>
      </c>
      <c r="H134" s="7" t="s">
        <v>108</v>
      </c>
      <c r="I134" s="55" t="str">
        <f t="shared" si="2"/>
        <v>AFWC_OUT5_05_J_PR24_OFWAT</v>
      </c>
      <c r="J134" s="55" t="s">
        <v>137</v>
      </c>
      <c r="K134" s="55" t="s">
        <v>159</v>
      </c>
      <c r="L134" s="55" t="s">
        <v>139</v>
      </c>
      <c r="M134" s="18" t="s">
        <v>179</v>
      </c>
      <c r="N134" s="18" t="s">
        <v>150</v>
      </c>
      <c r="O134" s="55">
        <v>0</v>
      </c>
      <c r="P134" s="57" t="s">
        <v>186</v>
      </c>
      <c r="Q134" s="57" t="s">
        <v>186</v>
      </c>
      <c r="R134" s="57" t="s">
        <v>186</v>
      </c>
      <c r="S134" s="57" t="s">
        <v>186</v>
      </c>
      <c r="T134" s="57" t="s">
        <v>186</v>
      </c>
      <c r="U134" s="57" t="s">
        <v>186</v>
      </c>
      <c r="V134" s="57" t="s">
        <v>186</v>
      </c>
      <c r="W134" s="57" t="s">
        <v>186</v>
      </c>
      <c r="X134" s="57" t="s">
        <v>186</v>
      </c>
      <c r="Y134" s="57" t="s">
        <v>186</v>
      </c>
      <c r="Z134" s="57" t="s">
        <v>186</v>
      </c>
      <c r="AA134" s="57" t="s">
        <v>186</v>
      </c>
      <c r="AB134" s="57" t="s">
        <v>186</v>
      </c>
      <c r="AC134" s="57" t="s">
        <v>186</v>
      </c>
      <c r="AD134" s="57" t="s">
        <v>186</v>
      </c>
      <c r="AE134" s="57" t="s">
        <v>186</v>
      </c>
      <c r="AF134" s="57" t="s">
        <v>186</v>
      </c>
      <c r="AG134" s="57" t="s">
        <v>186</v>
      </c>
      <c r="AH134" s="57" t="s">
        <v>186</v>
      </c>
      <c r="AI134" s="57" t="s">
        <v>186</v>
      </c>
      <c r="AJ134" s="57" t="s">
        <v>186</v>
      </c>
      <c r="AK134" s="57" t="s">
        <v>186</v>
      </c>
      <c r="AL134" s="57" t="s">
        <v>186</v>
      </c>
      <c r="AM134" s="57" t="s">
        <v>186</v>
      </c>
      <c r="AO134" s="8"/>
      <c r="AP134" s="7"/>
      <c r="AQ134" s="7"/>
      <c r="AR134" s="7"/>
      <c r="AS134" s="7"/>
      <c r="AT134" s="7"/>
      <c r="AU134" s="7"/>
      <c r="AV134" s="7"/>
      <c r="AW134" s="7"/>
      <c r="AX134" s="7"/>
      <c r="AY134" s="7"/>
      <c r="AZ134" s="7"/>
      <c r="BA134" s="7"/>
      <c r="BB134" s="7"/>
      <c r="BC134" s="7"/>
      <c r="BD134" s="7"/>
      <c r="BE134" s="7"/>
      <c r="BF134" s="7"/>
      <c r="BG134" s="7"/>
      <c r="BH134" s="7"/>
    </row>
    <row r="135" spans="2:60" s="5" customFormat="1" ht="15">
      <c r="B135" s="19" t="s">
        <v>143</v>
      </c>
      <c r="C135" s="19" t="str">
        <f>_xlfn.XLOOKUP($B135,FD_Lists!$B$4:$B$25,FD_Lists!C$4:C$25)</f>
        <v>Portsmouth Water</v>
      </c>
      <c r="D135" s="19" t="str">
        <f>_xlfn.XLOOKUP($B135,FD_Lists!$B$4:$B$25,FD_Lists!D$4:D$25)</f>
        <v>England</v>
      </c>
      <c r="E135" s="19" t="str">
        <f>_xlfn.XLOOKUP($B135,FD_Lists!$B$4:$B$25,FD_Lists!E$4:E$25)</f>
        <v>Company</v>
      </c>
      <c r="F135" s="19" t="str">
        <f>_xlfn.XLOOKUP($B135,FD_Lists!$B$4:$B$25,FD_Lists!F$4:F$25)</f>
        <v>WoC</v>
      </c>
      <c r="G135" s="56" t="s">
        <v>127</v>
      </c>
      <c r="H135" s="7" t="s">
        <v>108</v>
      </c>
      <c r="I135" s="55" t="str">
        <f t="shared" si="2"/>
        <v>PRTC_OUT5_05_J_PR24_OFWAT</v>
      </c>
      <c r="J135" s="55" t="s">
        <v>137</v>
      </c>
      <c r="K135" s="55" t="s">
        <v>159</v>
      </c>
      <c r="L135" s="55" t="s">
        <v>139</v>
      </c>
      <c r="M135" s="18" t="s">
        <v>179</v>
      </c>
      <c r="N135" s="18" t="s">
        <v>150</v>
      </c>
      <c r="O135" s="55">
        <v>0</v>
      </c>
      <c r="P135" s="57" t="s">
        <v>186</v>
      </c>
      <c r="Q135" s="57" t="s">
        <v>186</v>
      </c>
      <c r="R135" s="57" t="s">
        <v>186</v>
      </c>
      <c r="S135" s="57" t="s">
        <v>186</v>
      </c>
      <c r="T135" s="57" t="s">
        <v>186</v>
      </c>
      <c r="U135" s="57" t="s">
        <v>186</v>
      </c>
      <c r="V135" s="57" t="s">
        <v>186</v>
      </c>
      <c r="W135" s="57" t="s">
        <v>186</v>
      </c>
      <c r="X135" s="57" t="s">
        <v>186</v>
      </c>
      <c r="Y135" s="57" t="s">
        <v>186</v>
      </c>
      <c r="Z135" s="57" t="s">
        <v>186</v>
      </c>
      <c r="AA135" s="57" t="s">
        <v>186</v>
      </c>
      <c r="AB135" s="57" t="s">
        <v>186</v>
      </c>
      <c r="AC135" s="57" t="s">
        <v>186</v>
      </c>
      <c r="AD135" s="57" t="s">
        <v>186</v>
      </c>
      <c r="AE135" s="57" t="s">
        <v>186</v>
      </c>
      <c r="AF135" s="57" t="s">
        <v>186</v>
      </c>
      <c r="AG135" s="57" t="s">
        <v>186</v>
      </c>
      <c r="AH135" s="57" t="s">
        <v>186</v>
      </c>
      <c r="AI135" s="57" t="s">
        <v>186</v>
      </c>
      <c r="AJ135" s="57" t="s">
        <v>186</v>
      </c>
      <c r="AK135" s="57" t="s">
        <v>186</v>
      </c>
      <c r="AL135" s="57" t="s">
        <v>186</v>
      </c>
      <c r="AM135" s="57" t="s">
        <v>186</v>
      </c>
      <c r="AO135" s="8"/>
      <c r="AP135" s="7"/>
      <c r="AQ135" s="7"/>
      <c r="AR135" s="7"/>
      <c r="AS135" s="7"/>
      <c r="AT135" s="7"/>
      <c r="AU135" s="7"/>
      <c r="AV135" s="7"/>
      <c r="AW135" s="7"/>
      <c r="AX135" s="7"/>
      <c r="AY135" s="7"/>
      <c r="AZ135" s="7"/>
      <c r="BA135" s="7"/>
      <c r="BB135" s="7"/>
      <c r="BC135" s="7"/>
      <c r="BD135" s="7"/>
      <c r="BE135" s="7"/>
      <c r="BF135" s="7"/>
      <c r="BG135" s="7"/>
      <c r="BH135" s="7"/>
    </row>
    <row r="136" spans="2:60" s="5" customFormat="1" ht="15">
      <c r="B136" s="19" t="s">
        <v>144</v>
      </c>
      <c r="C136" s="19" t="str">
        <f>_xlfn.XLOOKUP($B136,FD_Lists!$B$4:$B$25,FD_Lists!C$4:C$25)</f>
        <v>South East Water</v>
      </c>
      <c r="D136" s="19" t="str">
        <f>_xlfn.XLOOKUP($B136,FD_Lists!$B$4:$B$25,FD_Lists!D$4:D$25)</f>
        <v>England</v>
      </c>
      <c r="E136" s="19" t="str">
        <f>_xlfn.XLOOKUP($B136,FD_Lists!$B$4:$B$25,FD_Lists!E$4:E$25)</f>
        <v>Company</v>
      </c>
      <c r="F136" s="19" t="str">
        <f>_xlfn.XLOOKUP($B136,FD_Lists!$B$4:$B$25,FD_Lists!F$4:F$25)</f>
        <v>WoC</v>
      </c>
      <c r="G136" s="56" t="s">
        <v>127</v>
      </c>
      <c r="H136" s="7" t="s">
        <v>108</v>
      </c>
      <c r="I136" s="55" t="str">
        <f t="shared" si="2"/>
        <v>SEWC_OUT5_05_J_PR24_OFWAT</v>
      </c>
      <c r="J136" s="55" t="s">
        <v>137</v>
      </c>
      <c r="K136" s="55" t="s">
        <v>159</v>
      </c>
      <c r="L136" s="55" t="s">
        <v>139</v>
      </c>
      <c r="M136" s="18" t="s">
        <v>179</v>
      </c>
      <c r="N136" s="18" t="s">
        <v>150</v>
      </c>
      <c r="O136" s="55">
        <v>0</v>
      </c>
      <c r="P136" s="57" t="s">
        <v>186</v>
      </c>
      <c r="Q136" s="57" t="s">
        <v>186</v>
      </c>
      <c r="R136" s="57" t="s">
        <v>186</v>
      </c>
      <c r="S136" s="57" t="s">
        <v>186</v>
      </c>
      <c r="T136" s="57" t="s">
        <v>186</v>
      </c>
      <c r="U136" s="57" t="s">
        <v>186</v>
      </c>
      <c r="V136" s="57" t="s">
        <v>186</v>
      </c>
      <c r="W136" s="57" t="s">
        <v>186</v>
      </c>
      <c r="X136" s="57" t="s">
        <v>186</v>
      </c>
      <c r="Y136" s="57" t="s">
        <v>186</v>
      </c>
      <c r="Z136" s="57" t="s">
        <v>186</v>
      </c>
      <c r="AA136" s="57" t="s">
        <v>186</v>
      </c>
      <c r="AB136" s="57" t="s">
        <v>186</v>
      </c>
      <c r="AC136" s="57" t="s">
        <v>186</v>
      </c>
      <c r="AD136" s="57" t="s">
        <v>186</v>
      </c>
      <c r="AE136" s="57" t="s">
        <v>186</v>
      </c>
      <c r="AF136" s="57" t="s">
        <v>186</v>
      </c>
      <c r="AG136" s="57" t="s">
        <v>186</v>
      </c>
      <c r="AH136" s="57" t="s">
        <v>186</v>
      </c>
      <c r="AI136" s="57" t="s">
        <v>186</v>
      </c>
      <c r="AJ136" s="57" t="s">
        <v>186</v>
      </c>
      <c r="AK136" s="57" t="s">
        <v>186</v>
      </c>
      <c r="AL136" s="57" t="s">
        <v>186</v>
      </c>
      <c r="AM136" s="57" t="s">
        <v>186</v>
      </c>
      <c r="AO136" s="8"/>
      <c r="AP136" s="7"/>
      <c r="AQ136" s="7"/>
      <c r="AR136" s="7"/>
      <c r="AS136" s="7"/>
      <c r="AT136" s="7"/>
      <c r="AU136" s="7"/>
      <c r="AV136" s="7"/>
      <c r="AW136" s="7"/>
      <c r="AX136" s="7"/>
      <c r="AY136" s="7"/>
      <c r="AZ136" s="7"/>
      <c r="BA136" s="7"/>
      <c r="BB136" s="7"/>
      <c r="BC136" s="7"/>
      <c r="BD136" s="7"/>
      <c r="BE136" s="7"/>
      <c r="BF136" s="7"/>
      <c r="BG136" s="7"/>
      <c r="BH136" s="7"/>
    </row>
    <row r="137" spans="2:60" s="5" customFormat="1" ht="15">
      <c r="B137" s="19" t="s">
        <v>145</v>
      </c>
      <c r="C137" s="19" t="str">
        <f>_xlfn.XLOOKUP($B137,FD_Lists!$B$4:$B$25,FD_Lists!C$4:C$25)</f>
        <v>South Staffordshire Water</v>
      </c>
      <c r="D137" s="19" t="str">
        <f>_xlfn.XLOOKUP($B137,FD_Lists!$B$4:$B$25,FD_Lists!D$4:D$25)</f>
        <v>England</v>
      </c>
      <c r="E137" s="19" t="str">
        <f>_xlfn.XLOOKUP($B137,FD_Lists!$B$4:$B$25,FD_Lists!E$4:E$25)</f>
        <v>Company</v>
      </c>
      <c r="F137" s="19" t="str">
        <f>_xlfn.XLOOKUP($B137,FD_Lists!$B$4:$B$25,FD_Lists!F$4:F$25)</f>
        <v>WoC</v>
      </c>
      <c r="G137" s="56" t="s">
        <v>127</v>
      </c>
      <c r="H137" s="7" t="s">
        <v>108</v>
      </c>
      <c r="I137" s="55" t="str">
        <f t="shared" si="2"/>
        <v>SSCC_OUT5_05_J_PR24_OFWAT</v>
      </c>
      <c r="J137" s="55" t="s">
        <v>137</v>
      </c>
      <c r="K137" s="55" t="s">
        <v>159</v>
      </c>
      <c r="L137" s="55" t="s">
        <v>139</v>
      </c>
      <c r="M137" s="18" t="s">
        <v>179</v>
      </c>
      <c r="N137" s="18" t="s">
        <v>150</v>
      </c>
      <c r="O137" s="55">
        <v>0</v>
      </c>
      <c r="P137" s="57" t="s">
        <v>186</v>
      </c>
      <c r="Q137" s="57" t="s">
        <v>186</v>
      </c>
      <c r="R137" s="57" t="s">
        <v>186</v>
      </c>
      <c r="S137" s="57" t="s">
        <v>186</v>
      </c>
      <c r="T137" s="57" t="s">
        <v>186</v>
      </c>
      <c r="U137" s="57" t="s">
        <v>186</v>
      </c>
      <c r="V137" s="57" t="s">
        <v>186</v>
      </c>
      <c r="W137" s="57" t="s">
        <v>186</v>
      </c>
      <c r="X137" s="57" t="s">
        <v>186</v>
      </c>
      <c r="Y137" s="57" t="s">
        <v>186</v>
      </c>
      <c r="Z137" s="57" t="s">
        <v>186</v>
      </c>
      <c r="AA137" s="57" t="s">
        <v>186</v>
      </c>
      <c r="AB137" s="57" t="s">
        <v>186</v>
      </c>
      <c r="AC137" s="57" t="s">
        <v>186</v>
      </c>
      <c r="AD137" s="57" t="s">
        <v>186</v>
      </c>
      <c r="AE137" s="57" t="s">
        <v>186</v>
      </c>
      <c r="AF137" s="57" t="s">
        <v>186</v>
      </c>
      <c r="AG137" s="57" t="s">
        <v>186</v>
      </c>
      <c r="AH137" s="57" t="s">
        <v>186</v>
      </c>
      <c r="AI137" s="57" t="s">
        <v>186</v>
      </c>
      <c r="AJ137" s="57" t="s">
        <v>186</v>
      </c>
      <c r="AK137" s="57" t="s">
        <v>186</v>
      </c>
      <c r="AL137" s="57" t="s">
        <v>186</v>
      </c>
      <c r="AM137" s="57" t="s">
        <v>186</v>
      </c>
      <c r="AO137" s="8"/>
      <c r="AP137" s="7"/>
      <c r="AQ137" s="7"/>
      <c r="AR137" s="7"/>
      <c r="AS137" s="7"/>
      <c r="AT137" s="7"/>
      <c r="AU137" s="7"/>
      <c r="AV137" s="7"/>
      <c r="AW137" s="7"/>
      <c r="AX137" s="7"/>
      <c r="AY137" s="7"/>
      <c r="AZ137" s="7"/>
      <c r="BA137" s="7"/>
      <c r="BB137" s="7"/>
      <c r="BC137" s="7"/>
      <c r="BD137" s="7"/>
      <c r="BE137" s="7"/>
      <c r="BF137" s="7"/>
      <c r="BG137" s="7"/>
      <c r="BH137" s="7"/>
    </row>
    <row r="138" spans="2:60" s="5" customFormat="1" ht="15">
      <c r="B138" s="19" t="s">
        <v>146</v>
      </c>
      <c r="C138" s="19" t="str">
        <f>_xlfn.XLOOKUP($B138,FD_Lists!$B$4:$B$25,FD_Lists!C$4:C$25)</f>
        <v>SES Water</v>
      </c>
      <c r="D138" s="19" t="str">
        <f>_xlfn.XLOOKUP($B138,FD_Lists!$B$4:$B$25,FD_Lists!D$4:D$25)</f>
        <v>England</v>
      </c>
      <c r="E138" s="19" t="str">
        <f>_xlfn.XLOOKUP($B138,FD_Lists!$B$4:$B$25,FD_Lists!E$4:E$25)</f>
        <v>Company</v>
      </c>
      <c r="F138" s="19" t="str">
        <f>_xlfn.XLOOKUP($B138,FD_Lists!$B$4:$B$25,FD_Lists!F$4:F$25)</f>
        <v>WoC</v>
      </c>
      <c r="G138" s="56" t="s">
        <v>127</v>
      </c>
      <c r="H138" s="7" t="s">
        <v>108</v>
      </c>
      <c r="I138" s="55" t="str">
        <f t="shared" si="2"/>
        <v>SESC_OUT5_05_J_PR24_OFWAT</v>
      </c>
      <c r="J138" s="55" t="s">
        <v>137</v>
      </c>
      <c r="K138" s="55" t="s">
        <v>159</v>
      </c>
      <c r="L138" s="55" t="s">
        <v>139</v>
      </c>
      <c r="M138" s="18" t="s">
        <v>179</v>
      </c>
      <c r="N138" s="18" t="s">
        <v>150</v>
      </c>
      <c r="O138" s="55">
        <v>0</v>
      </c>
      <c r="P138" s="57" t="s">
        <v>186</v>
      </c>
      <c r="Q138" s="57" t="s">
        <v>186</v>
      </c>
      <c r="R138" s="57" t="s">
        <v>186</v>
      </c>
      <c r="S138" s="57" t="s">
        <v>186</v>
      </c>
      <c r="T138" s="57" t="s">
        <v>186</v>
      </c>
      <c r="U138" s="57" t="s">
        <v>186</v>
      </c>
      <c r="V138" s="57" t="s">
        <v>186</v>
      </c>
      <c r="W138" s="57" t="s">
        <v>186</v>
      </c>
      <c r="X138" s="57" t="s">
        <v>186</v>
      </c>
      <c r="Y138" s="57" t="s">
        <v>186</v>
      </c>
      <c r="Z138" s="57" t="s">
        <v>186</v>
      </c>
      <c r="AA138" s="57" t="s">
        <v>186</v>
      </c>
      <c r="AB138" s="57" t="s">
        <v>186</v>
      </c>
      <c r="AC138" s="57" t="s">
        <v>186</v>
      </c>
      <c r="AD138" s="57" t="s">
        <v>186</v>
      </c>
      <c r="AE138" s="57" t="s">
        <v>186</v>
      </c>
      <c r="AF138" s="57" t="s">
        <v>186</v>
      </c>
      <c r="AG138" s="57" t="s">
        <v>186</v>
      </c>
      <c r="AH138" s="57" t="s">
        <v>186</v>
      </c>
      <c r="AI138" s="57" t="s">
        <v>186</v>
      </c>
      <c r="AJ138" s="57" t="s">
        <v>186</v>
      </c>
      <c r="AK138" s="57" t="s">
        <v>186</v>
      </c>
      <c r="AL138" s="57" t="s">
        <v>186</v>
      </c>
      <c r="AM138" s="57" t="s">
        <v>186</v>
      </c>
      <c r="AO138" s="8"/>
      <c r="AP138" s="7"/>
      <c r="AQ138" s="7"/>
      <c r="AR138" s="7"/>
      <c r="AS138" s="7"/>
      <c r="AT138" s="7"/>
      <c r="AU138" s="7"/>
      <c r="AV138" s="7"/>
      <c r="AW138" s="7"/>
      <c r="AX138" s="7"/>
      <c r="AY138" s="7"/>
      <c r="AZ138" s="7"/>
      <c r="BA138" s="7"/>
      <c r="BB138" s="7"/>
      <c r="BC138" s="7"/>
      <c r="BD138" s="7"/>
      <c r="BE138" s="7"/>
      <c r="BF138" s="7"/>
      <c r="BG138" s="7"/>
      <c r="BH138" s="7"/>
    </row>
    <row r="139" spans="2:60" s="5" customFormat="1" ht="15">
      <c r="B139" s="19" t="s">
        <v>114</v>
      </c>
      <c r="C139" s="19" t="str">
        <f>_xlfn.XLOOKUP($B139,FD_Lists!$B$4:$B$25,FD_Lists!C$4:C$25)</f>
        <v>South West Water</v>
      </c>
      <c r="D139" s="19" t="str">
        <f>_xlfn.XLOOKUP($B139,FD_Lists!$B$4:$B$25,FD_Lists!D$4:D$25)</f>
        <v>England</v>
      </c>
      <c r="E139" s="19" t="str">
        <f>_xlfn.XLOOKUP($B139,FD_Lists!$B$4:$B$25,FD_Lists!E$4:E$25)</f>
        <v>Company</v>
      </c>
      <c r="F139" s="19" t="str">
        <f>_xlfn.XLOOKUP($B139,FD_Lists!$B$4:$B$25,FD_Lists!F$4:F$25)</f>
        <v>WaSC</v>
      </c>
      <c r="G139" s="56" t="s">
        <v>127</v>
      </c>
      <c r="H139" s="7" t="s">
        <v>108</v>
      </c>
      <c r="I139" s="55" t="str">
        <f t="shared" si="2"/>
        <v>SWBC_OUT5_05_J_PR24_OFWAT</v>
      </c>
      <c r="J139" s="55" t="s">
        <v>137</v>
      </c>
      <c r="K139" s="55" t="s">
        <v>159</v>
      </c>
      <c r="L139" s="55" t="s">
        <v>139</v>
      </c>
      <c r="M139" s="18" t="s">
        <v>179</v>
      </c>
      <c r="N139" s="18" t="s">
        <v>150</v>
      </c>
      <c r="O139" s="55">
        <v>0</v>
      </c>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O139" s="8"/>
      <c r="AP139" s="7"/>
      <c r="AQ139" s="7"/>
      <c r="AR139" s="7"/>
      <c r="AS139" s="7"/>
      <c r="AT139" s="7"/>
      <c r="AU139" s="7"/>
      <c r="AV139" s="7"/>
      <c r="AW139" s="7"/>
      <c r="AX139" s="7"/>
      <c r="AY139" s="7"/>
      <c r="AZ139" s="7"/>
      <c r="BA139" s="7"/>
      <c r="BB139" s="7"/>
      <c r="BC139" s="7"/>
      <c r="BD139" s="7"/>
      <c r="BE139" s="7"/>
      <c r="BF139" s="7"/>
      <c r="BG139" s="7"/>
      <c r="BH139" s="7"/>
    </row>
    <row r="140" spans="2:60" s="5" customFormat="1" ht="15">
      <c r="B140" s="19" t="s">
        <v>147</v>
      </c>
      <c r="C140" s="19" t="str">
        <f>_xlfn.XLOOKUP($B140,FD_Lists!$B$4:$B$25,FD_Lists!C$4:C$25)</f>
        <v>Bristol Water</v>
      </c>
      <c r="D140" s="19" t="str">
        <f>_xlfn.XLOOKUP($B140,FD_Lists!$B$4:$B$25,FD_Lists!D$4:D$25)</f>
        <v>England</v>
      </c>
      <c r="E140" s="19" t="str">
        <f>_xlfn.XLOOKUP($B140,FD_Lists!$B$4:$B$25,FD_Lists!E$4:E$25)</f>
        <v>Company</v>
      </c>
      <c r="F140" s="19" t="str">
        <f>_xlfn.XLOOKUP($B140,FD_Lists!$B$4:$B$25,FD_Lists!F$4:F$25)</f>
        <v>WoC</v>
      </c>
      <c r="G140" s="56" t="s">
        <v>127</v>
      </c>
      <c r="H140" s="7" t="s">
        <v>108</v>
      </c>
      <c r="I140" s="55" t="str">
        <f t="shared" si="2"/>
        <v>BRLC_OUT5_05_J_PR24_OFWAT</v>
      </c>
      <c r="J140" s="55" t="s">
        <v>137</v>
      </c>
      <c r="K140" s="55" t="s">
        <v>159</v>
      </c>
      <c r="L140" s="55" t="s">
        <v>139</v>
      </c>
      <c r="M140" s="18" t="s">
        <v>179</v>
      </c>
      <c r="N140" s="18" t="s">
        <v>150</v>
      </c>
      <c r="O140" s="55">
        <v>0</v>
      </c>
      <c r="P140" s="57" t="s">
        <v>186</v>
      </c>
      <c r="Q140" s="57" t="s">
        <v>186</v>
      </c>
      <c r="R140" s="57" t="s">
        <v>186</v>
      </c>
      <c r="S140" s="57" t="s">
        <v>186</v>
      </c>
      <c r="T140" s="57" t="s">
        <v>186</v>
      </c>
      <c r="U140" s="57" t="s">
        <v>186</v>
      </c>
      <c r="V140" s="57" t="s">
        <v>186</v>
      </c>
      <c r="W140" s="57" t="s">
        <v>186</v>
      </c>
      <c r="X140" s="57" t="s">
        <v>186</v>
      </c>
      <c r="Y140" s="57" t="s">
        <v>186</v>
      </c>
      <c r="Z140" s="57" t="s">
        <v>186</v>
      </c>
      <c r="AA140" s="57" t="s">
        <v>186</v>
      </c>
      <c r="AB140" s="57" t="s">
        <v>186</v>
      </c>
      <c r="AC140" s="57" t="s">
        <v>186</v>
      </c>
      <c r="AD140" s="57" t="s">
        <v>186</v>
      </c>
      <c r="AE140" s="57" t="s">
        <v>186</v>
      </c>
      <c r="AF140" s="57" t="s">
        <v>186</v>
      </c>
      <c r="AG140" s="57" t="s">
        <v>186</v>
      </c>
      <c r="AH140" s="57" t="s">
        <v>186</v>
      </c>
      <c r="AI140" s="57" t="s">
        <v>186</v>
      </c>
      <c r="AJ140" s="57" t="s">
        <v>186</v>
      </c>
      <c r="AK140" s="57" t="s">
        <v>186</v>
      </c>
      <c r="AL140" s="57" t="s">
        <v>186</v>
      </c>
      <c r="AM140" s="57" t="s">
        <v>186</v>
      </c>
      <c r="AO140" s="8"/>
      <c r="AP140" s="7"/>
      <c r="AQ140" s="7"/>
      <c r="AR140" s="7"/>
      <c r="AS140" s="7"/>
      <c r="AT140" s="7"/>
      <c r="AU140" s="7"/>
      <c r="AV140" s="7"/>
      <c r="AW140" s="7"/>
      <c r="AX140" s="7"/>
      <c r="AY140" s="7"/>
      <c r="AZ140" s="7"/>
      <c r="BA140" s="7"/>
      <c r="BB140" s="7"/>
      <c r="BC140" s="7"/>
      <c r="BD140" s="7"/>
      <c r="BE140" s="7"/>
      <c r="BF140" s="7"/>
      <c r="BG140" s="7"/>
      <c r="BH140" s="7"/>
    </row>
    <row r="141" spans="2:60" s="5" customFormat="1" ht="15">
      <c r="B141" s="129" t="s">
        <v>80</v>
      </c>
      <c r="C141" s="19" t="str">
        <f>_xlfn.XLOOKUP($B141,FD_Lists!$B$4:$B$25,FD_Lists!C$4:C$25)</f>
        <v>Anglian Water</v>
      </c>
      <c r="D141" s="19" t="str">
        <f>_xlfn.XLOOKUP($B141,FD_Lists!$B$4:$B$25,FD_Lists!D$4:D$25)</f>
        <v>England</v>
      </c>
      <c r="E141" s="19" t="str">
        <f>_xlfn.XLOOKUP($B141,FD_Lists!$B$4:$B$25,FD_Lists!E$4:E$25)</f>
        <v>Company</v>
      </c>
      <c r="F141" s="19" t="str">
        <f>_xlfn.XLOOKUP($B141,FD_Lists!$B$4:$B$25,FD_Lists!F$4:F$25)</f>
        <v>WaSC</v>
      </c>
      <c r="G141" s="56" t="s">
        <v>127</v>
      </c>
      <c r="H141" s="150" t="s">
        <v>180</v>
      </c>
      <c r="I141" s="55" t="str">
        <f t="shared" si="2"/>
        <v>ANHC_OUT5_05_A_PR24_OFWAT</v>
      </c>
      <c r="J141" s="55" t="s">
        <v>137</v>
      </c>
      <c r="K141" s="55" t="s">
        <v>159</v>
      </c>
      <c r="L141" s="55" t="s">
        <v>139</v>
      </c>
      <c r="M141" s="153" t="s">
        <v>181</v>
      </c>
      <c r="N141" s="18" t="s">
        <v>153</v>
      </c>
      <c r="O141" s="55">
        <v>0</v>
      </c>
      <c r="P141" s="57"/>
      <c r="Q141" s="57"/>
      <c r="R141" s="57"/>
      <c r="S141" s="57"/>
      <c r="T141" s="57"/>
      <c r="U141" s="57"/>
      <c r="V141" s="4">
        <v>76437</v>
      </c>
      <c r="W141" s="57"/>
      <c r="X141" s="57"/>
      <c r="Y141" s="57"/>
      <c r="Z141" s="57"/>
      <c r="AA141" s="57"/>
      <c r="AB141" s="57"/>
      <c r="AC141" s="57"/>
      <c r="AD141" s="57"/>
      <c r="AE141" s="57"/>
      <c r="AF141" s="57"/>
      <c r="AG141" s="57"/>
      <c r="AH141" s="57"/>
      <c r="AI141" s="57"/>
      <c r="AJ141" s="57"/>
      <c r="AK141" s="57"/>
      <c r="AL141" s="57"/>
      <c r="AM141" s="57"/>
      <c r="AO141" s="8"/>
      <c r="AP141" s="7"/>
      <c r="AQ141" s="7"/>
      <c r="AR141" s="7"/>
      <c r="AS141" s="7"/>
      <c r="AT141" s="7"/>
      <c r="AU141" s="7"/>
      <c r="AV141" s="4" t="s">
        <v>188</v>
      </c>
      <c r="AW141" s="7"/>
      <c r="AX141" s="7"/>
      <c r="AY141" s="7"/>
      <c r="AZ141" s="7"/>
      <c r="BA141" s="7"/>
      <c r="BB141" s="7"/>
      <c r="BC141" s="7"/>
      <c r="BD141" s="7"/>
      <c r="BE141" s="7"/>
      <c r="BF141" s="7"/>
      <c r="BG141" s="7"/>
      <c r="BH141" s="7"/>
    </row>
    <row r="142" spans="2:60" s="5" customFormat="1" ht="15">
      <c r="B142" s="19" t="s">
        <v>110</v>
      </c>
      <c r="C142" s="19" t="str">
        <f>_xlfn.XLOOKUP($B142,FD_Lists!$B$4:$B$25,FD_Lists!C$4:C$25)</f>
        <v>Dŵr Cymru</v>
      </c>
      <c r="D142" s="19" t="str">
        <f>_xlfn.XLOOKUP($B142,FD_Lists!$B$4:$B$25,FD_Lists!D$4:D$25)</f>
        <v>Wales</v>
      </c>
      <c r="E142" s="19" t="str">
        <f>_xlfn.XLOOKUP($B142,FD_Lists!$B$4:$B$25,FD_Lists!E$4:E$25)</f>
        <v>Company</v>
      </c>
      <c r="F142" s="19" t="str">
        <f>_xlfn.XLOOKUP($B142,FD_Lists!$B$4:$B$25,FD_Lists!F$4:F$25)</f>
        <v>WaSC</v>
      </c>
      <c r="G142" s="56" t="s">
        <v>127</v>
      </c>
      <c r="H142" s="150" t="s">
        <v>180</v>
      </c>
      <c r="I142" s="55" t="str">
        <f t="shared" si="2"/>
        <v>WSHC_OUT5_05_A_PR24_OFWAT</v>
      </c>
      <c r="J142" s="55" t="s">
        <v>137</v>
      </c>
      <c r="K142" s="55" t="s">
        <v>159</v>
      </c>
      <c r="L142" s="55" t="s">
        <v>139</v>
      </c>
      <c r="M142" s="153" t="s">
        <v>181</v>
      </c>
      <c r="N142" s="18" t="s">
        <v>153</v>
      </c>
      <c r="O142" s="55">
        <v>0</v>
      </c>
      <c r="P142" s="57"/>
      <c r="Q142" s="57"/>
      <c r="R142" s="57"/>
      <c r="S142" s="57"/>
      <c r="T142" s="57"/>
      <c r="U142" s="57"/>
      <c r="V142" s="181">
        <v>36249</v>
      </c>
      <c r="W142" s="57"/>
      <c r="X142" s="57"/>
      <c r="Y142" s="57"/>
      <c r="Z142" s="57"/>
      <c r="AA142" s="57"/>
      <c r="AB142" s="57"/>
      <c r="AC142" s="57"/>
      <c r="AD142" s="57"/>
      <c r="AE142" s="57"/>
      <c r="AF142" s="57"/>
      <c r="AG142" s="57"/>
      <c r="AH142" s="57"/>
      <c r="AI142" s="57"/>
      <c r="AJ142" s="57"/>
      <c r="AK142" s="57"/>
      <c r="AL142" s="57"/>
      <c r="AM142" s="57"/>
      <c r="AO142" s="8"/>
      <c r="AP142" s="7"/>
      <c r="AQ142" s="7"/>
      <c r="AR142" s="7"/>
      <c r="AS142" s="7"/>
      <c r="AT142" s="7"/>
      <c r="AU142" s="7"/>
      <c r="AV142" s="7" t="s">
        <v>185</v>
      </c>
      <c r="AW142" s="7"/>
      <c r="AX142" s="7"/>
      <c r="AY142" s="7"/>
      <c r="AZ142" s="7"/>
      <c r="BA142" s="7"/>
      <c r="BB142" s="7"/>
      <c r="BC142" s="7"/>
      <c r="BD142" s="7"/>
      <c r="BE142" s="7"/>
      <c r="BF142" s="7"/>
      <c r="BG142" s="7"/>
      <c r="BH142" s="7"/>
    </row>
    <row r="143" spans="2:60" s="5" customFormat="1" ht="15">
      <c r="B143" s="19" t="s">
        <v>111</v>
      </c>
      <c r="C143" s="19" t="str">
        <f>_xlfn.XLOOKUP($B143,FD_Lists!$B$4:$B$25,FD_Lists!C$4:C$25)</f>
        <v>Hafren Dyfrdwy</v>
      </c>
      <c r="D143" s="19" t="str">
        <f>_xlfn.XLOOKUP($B143,FD_Lists!$B$4:$B$25,FD_Lists!D$4:D$25)</f>
        <v>Wales</v>
      </c>
      <c r="E143" s="19" t="str">
        <f>_xlfn.XLOOKUP($B143,FD_Lists!$B$4:$B$25,FD_Lists!E$4:E$25)</f>
        <v>Company</v>
      </c>
      <c r="F143" s="19" t="str">
        <f>_xlfn.XLOOKUP($B143,FD_Lists!$B$4:$B$25,FD_Lists!F$4:F$25)</f>
        <v>WaSC</v>
      </c>
      <c r="G143" s="56" t="s">
        <v>127</v>
      </c>
      <c r="H143" s="150" t="s">
        <v>180</v>
      </c>
      <c r="I143" s="55" t="str">
        <f t="shared" si="2"/>
        <v>HDDC_OUT5_05_A_PR24_OFWAT</v>
      </c>
      <c r="J143" s="55" t="s">
        <v>137</v>
      </c>
      <c r="K143" s="55" t="s">
        <v>159</v>
      </c>
      <c r="L143" s="55" t="s">
        <v>139</v>
      </c>
      <c r="M143" s="153" t="s">
        <v>181</v>
      </c>
      <c r="N143" s="18" t="s">
        <v>153</v>
      </c>
      <c r="O143" s="55">
        <v>0</v>
      </c>
      <c r="P143" s="57"/>
      <c r="Q143" s="57"/>
      <c r="R143" s="57"/>
      <c r="S143" s="57"/>
      <c r="T143" s="57"/>
      <c r="U143" s="57"/>
      <c r="V143" s="181">
        <v>496</v>
      </c>
      <c r="W143" s="57"/>
      <c r="X143" s="57"/>
      <c r="Y143" s="57"/>
      <c r="Z143" s="57"/>
      <c r="AA143" s="57"/>
      <c r="AB143" s="181">
        <v>496</v>
      </c>
      <c r="AC143" s="57"/>
      <c r="AD143" s="57"/>
      <c r="AE143" s="57"/>
      <c r="AF143" s="57"/>
      <c r="AG143" s="57"/>
      <c r="AH143" s="57"/>
      <c r="AI143" s="57"/>
      <c r="AJ143" s="57"/>
      <c r="AK143" s="57"/>
      <c r="AL143" s="57"/>
      <c r="AM143" s="57"/>
      <c r="AO143" s="8"/>
      <c r="AP143" s="7"/>
      <c r="AQ143" s="7"/>
      <c r="AR143" s="7"/>
      <c r="AS143" s="7"/>
      <c r="AT143" s="7"/>
      <c r="AU143" s="7"/>
      <c r="AV143" s="7" t="s">
        <v>185</v>
      </c>
      <c r="AW143" s="7"/>
      <c r="AX143" s="7"/>
      <c r="AY143" s="7"/>
      <c r="AZ143" s="7"/>
      <c r="BA143" s="7"/>
      <c r="BB143" s="7" t="s">
        <v>189</v>
      </c>
      <c r="BC143" s="7"/>
      <c r="BD143" s="7"/>
      <c r="BE143" s="7"/>
      <c r="BF143" s="7"/>
      <c r="BG143" s="7"/>
      <c r="BH143" s="7"/>
    </row>
    <row r="144" spans="2:60" s="5" customFormat="1" ht="15">
      <c r="B144" s="19" t="s">
        <v>112</v>
      </c>
      <c r="C144" s="19" t="str">
        <f>_xlfn.XLOOKUP($B144,FD_Lists!$B$4:$B$25,FD_Lists!C$4:C$25)</f>
        <v>Northumbrian Water</v>
      </c>
      <c r="D144" s="19" t="str">
        <f>_xlfn.XLOOKUP($B144,FD_Lists!$B$4:$B$25,FD_Lists!D$4:D$25)</f>
        <v>England</v>
      </c>
      <c r="E144" s="19" t="str">
        <f>_xlfn.XLOOKUP($B144,FD_Lists!$B$4:$B$25,FD_Lists!E$4:E$25)</f>
        <v>Company</v>
      </c>
      <c r="F144" s="19" t="str">
        <f>_xlfn.XLOOKUP($B144,FD_Lists!$B$4:$B$25,FD_Lists!F$4:F$25)</f>
        <v>WaSC</v>
      </c>
      <c r="G144" s="56" t="s">
        <v>127</v>
      </c>
      <c r="H144" s="150" t="s">
        <v>180</v>
      </c>
      <c r="I144" s="55" t="str">
        <f t="shared" si="2"/>
        <v>NESC_OUT5_05_A_PR24_OFWAT</v>
      </c>
      <c r="J144" s="55" t="s">
        <v>137</v>
      </c>
      <c r="K144" s="55" t="s">
        <v>159</v>
      </c>
      <c r="L144" s="55" t="s">
        <v>139</v>
      </c>
      <c r="M144" s="153" t="s">
        <v>181</v>
      </c>
      <c r="N144" s="18" t="s">
        <v>153</v>
      </c>
      <c r="O144" s="55">
        <v>0</v>
      </c>
      <c r="P144" s="57"/>
      <c r="Q144" s="57"/>
      <c r="R144" s="57"/>
      <c r="S144" s="57"/>
      <c r="T144" s="57"/>
      <c r="U144" s="57"/>
      <c r="V144" s="4">
        <v>30026</v>
      </c>
      <c r="W144" s="57"/>
      <c r="X144" s="57"/>
      <c r="Y144" s="57"/>
      <c r="Z144" s="57"/>
      <c r="AA144" s="57"/>
      <c r="AB144" s="57"/>
      <c r="AC144" s="57"/>
      <c r="AD144" s="57"/>
      <c r="AE144" s="57"/>
      <c r="AF144" s="57"/>
      <c r="AG144" s="57"/>
      <c r="AH144" s="57"/>
      <c r="AI144" s="57"/>
      <c r="AJ144" s="57"/>
      <c r="AK144" s="57"/>
      <c r="AL144" s="57"/>
      <c r="AM144" s="57"/>
      <c r="AO144" s="8"/>
      <c r="AP144" s="7"/>
      <c r="AQ144" s="7"/>
      <c r="AR144" s="7"/>
      <c r="AS144" s="7"/>
      <c r="AT144" s="7"/>
      <c r="AU144" s="7"/>
      <c r="AV144" s="4" t="s">
        <v>188</v>
      </c>
      <c r="AW144" s="7"/>
      <c r="AX144" s="7"/>
      <c r="AY144" s="7"/>
      <c r="AZ144" s="7"/>
      <c r="BA144" s="7"/>
      <c r="BB144" s="7"/>
      <c r="BC144" s="7"/>
      <c r="BD144" s="7"/>
      <c r="BE144" s="7"/>
      <c r="BF144" s="7"/>
      <c r="BG144" s="7"/>
      <c r="BH144" s="7"/>
    </row>
    <row r="145" spans="2:60" s="5" customFormat="1" ht="15">
      <c r="B145" s="19" t="s">
        <v>113</v>
      </c>
      <c r="C145" s="19" t="str">
        <f>_xlfn.XLOOKUP($B145,FD_Lists!$B$4:$B$25,FD_Lists!C$4:C$25)</f>
        <v>Severn Trent Water</v>
      </c>
      <c r="D145" s="19" t="str">
        <f>_xlfn.XLOOKUP($B145,FD_Lists!$B$4:$B$25,FD_Lists!D$4:D$25)</f>
        <v>England</v>
      </c>
      <c r="E145" s="19" t="str">
        <f>_xlfn.XLOOKUP($B145,FD_Lists!$B$4:$B$25,FD_Lists!E$4:E$25)</f>
        <v>Company</v>
      </c>
      <c r="F145" s="19" t="str">
        <f>_xlfn.XLOOKUP($B145,FD_Lists!$B$4:$B$25,FD_Lists!F$4:F$25)</f>
        <v>WaSC</v>
      </c>
      <c r="G145" s="56" t="s">
        <v>127</v>
      </c>
      <c r="H145" s="150" t="s">
        <v>180</v>
      </c>
      <c r="I145" s="55" t="str">
        <f t="shared" si="2"/>
        <v>SVEC_OUT5_05_A_PR24_OFWAT</v>
      </c>
      <c r="J145" s="55" t="s">
        <v>137</v>
      </c>
      <c r="K145" s="55" t="s">
        <v>159</v>
      </c>
      <c r="L145" s="55" t="s">
        <v>139</v>
      </c>
      <c r="M145" s="153" t="s">
        <v>181</v>
      </c>
      <c r="N145" s="18" t="s">
        <v>153</v>
      </c>
      <c r="O145" s="55">
        <v>0</v>
      </c>
      <c r="P145" s="57"/>
      <c r="Q145" s="57"/>
      <c r="R145" s="57"/>
      <c r="S145" s="57"/>
      <c r="T145" s="57"/>
      <c r="U145" s="57"/>
      <c r="V145" s="4">
        <v>93525</v>
      </c>
      <c r="W145" s="57"/>
      <c r="X145" s="57"/>
      <c r="Y145" s="57"/>
      <c r="Z145" s="57"/>
      <c r="AA145" s="57"/>
      <c r="AB145" s="57"/>
      <c r="AC145" s="57"/>
      <c r="AD145" s="57"/>
      <c r="AE145" s="57"/>
      <c r="AF145" s="57"/>
      <c r="AG145" s="57"/>
      <c r="AH145" s="57"/>
      <c r="AI145" s="57"/>
      <c r="AJ145" s="57"/>
      <c r="AK145" s="57"/>
      <c r="AL145" s="57"/>
      <c r="AM145" s="57"/>
      <c r="AO145" s="8"/>
      <c r="AP145" s="7"/>
      <c r="AQ145" s="7"/>
      <c r="AR145" s="7"/>
      <c r="AS145" s="7"/>
      <c r="AT145" s="7"/>
      <c r="AU145" s="7"/>
      <c r="AV145" s="4" t="s">
        <v>188</v>
      </c>
      <c r="AW145" s="7"/>
      <c r="AX145" s="7"/>
      <c r="AY145" s="7"/>
      <c r="AZ145" s="7"/>
      <c r="BA145" s="7"/>
      <c r="BB145" s="7"/>
      <c r="BC145" s="7"/>
      <c r="BD145" s="7"/>
      <c r="BE145" s="7"/>
      <c r="BF145" s="7"/>
      <c r="BG145" s="7"/>
      <c r="BH145" s="7"/>
    </row>
    <row r="146" spans="2:60" s="5" customFormat="1" ht="15">
      <c r="B146" s="19" t="s">
        <v>116</v>
      </c>
      <c r="C146" s="19" t="str">
        <f>_xlfn.XLOOKUP($B146,FD_Lists!$B$4:$B$25,FD_Lists!C$4:C$25)</f>
        <v>Southern Water</v>
      </c>
      <c r="D146" s="19" t="str">
        <f>_xlfn.XLOOKUP($B146,FD_Lists!$B$4:$B$25,FD_Lists!D$4:D$25)</f>
        <v>England</v>
      </c>
      <c r="E146" s="19" t="str">
        <f>_xlfn.XLOOKUP($B146,FD_Lists!$B$4:$B$25,FD_Lists!E$4:E$25)</f>
        <v>Company</v>
      </c>
      <c r="F146" s="19" t="str">
        <f>_xlfn.XLOOKUP($B146,FD_Lists!$B$4:$B$25,FD_Lists!F$4:F$25)</f>
        <v>WaSC</v>
      </c>
      <c r="G146" s="56" t="s">
        <v>127</v>
      </c>
      <c r="H146" s="150" t="s">
        <v>180</v>
      </c>
      <c r="I146" s="55" t="str">
        <f t="shared" si="2"/>
        <v>SRNC_OUT5_05_A_PR24_OFWAT</v>
      </c>
      <c r="J146" s="55" t="s">
        <v>137</v>
      </c>
      <c r="K146" s="55" t="s">
        <v>159</v>
      </c>
      <c r="L146" s="55" t="s">
        <v>139</v>
      </c>
      <c r="M146" s="153" t="s">
        <v>181</v>
      </c>
      <c r="N146" s="18" t="s">
        <v>153</v>
      </c>
      <c r="O146" s="55">
        <v>0</v>
      </c>
      <c r="P146" s="57"/>
      <c r="Q146" s="57"/>
      <c r="R146" s="57"/>
      <c r="S146" s="57"/>
      <c r="T146" s="57"/>
      <c r="U146" s="57"/>
      <c r="V146" s="181">
        <v>39729</v>
      </c>
      <c r="W146" s="57"/>
      <c r="X146" s="57"/>
      <c r="Y146" s="57"/>
      <c r="Z146" s="57"/>
      <c r="AA146" s="57"/>
      <c r="AB146" s="57"/>
      <c r="AC146" s="57"/>
      <c r="AD146" s="57"/>
      <c r="AE146" s="57"/>
      <c r="AF146" s="57"/>
      <c r="AG146" s="57"/>
      <c r="AH146" s="57"/>
      <c r="AI146" s="57"/>
      <c r="AJ146" s="57"/>
      <c r="AK146" s="57"/>
      <c r="AL146" s="57"/>
      <c r="AM146" s="57"/>
      <c r="AO146" s="8"/>
      <c r="AP146" s="7"/>
      <c r="AQ146" s="7"/>
      <c r="AR146" s="7"/>
      <c r="AS146" s="7"/>
      <c r="AT146" s="7"/>
      <c r="AU146" s="7"/>
      <c r="AV146" s="7" t="s">
        <v>185</v>
      </c>
      <c r="AW146" s="7"/>
      <c r="AX146" s="7"/>
      <c r="AY146" s="7"/>
      <c r="AZ146" s="7"/>
      <c r="BA146" s="7"/>
      <c r="BB146" s="7"/>
      <c r="BC146" s="7"/>
      <c r="BD146" s="7"/>
      <c r="BE146" s="7"/>
      <c r="BF146" s="7"/>
      <c r="BG146" s="7"/>
      <c r="BH146" s="7"/>
    </row>
    <row r="147" spans="2:60" s="5" customFormat="1" ht="15">
      <c r="B147" s="19" t="s">
        <v>117</v>
      </c>
      <c r="C147" s="19" t="str">
        <f>_xlfn.XLOOKUP($B147,FD_Lists!$B$4:$B$25,FD_Lists!C$4:C$25)</f>
        <v>Thames Water</v>
      </c>
      <c r="D147" s="19" t="str">
        <f>_xlfn.XLOOKUP($B147,FD_Lists!$B$4:$B$25,FD_Lists!D$4:D$25)</f>
        <v>England</v>
      </c>
      <c r="E147" s="19" t="str">
        <f>_xlfn.XLOOKUP($B147,FD_Lists!$B$4:$B$25,FD_Lists!E$4:E$25)</f>
        <v>Company</v>
      </c>
      <c r="F147" s="19" t="str">
        <f>_xlfn.XLOOKUP($B147,FD_Lists!$B$4:$B$25,FD_Lists!F$4:F$25)</f>
        <v>WaSC</v>
      </c>
      <c r="G147" s="56" t="s">
        <v>127</v>
      </c>
      <c r="H147" s="150" t="s">
        <v>180</v>
      </c>
      <c r="I147" s="55" t="str">
        <f t="shared" si="2"/>
        <v>TMSC_OUT5_05_A_PR24_OFWAT</v>
      </c>
      <c r="J147" s="55" t="s">
        <v>137</v>
      </c>
      <c r="K147" s="55" t="s">
        <v>159</v>
      </c>
      <c r="L147" s="55" t="s">
        <v>139</v>
      </c>
      <c r="M147" s="153" t="s">
        <v>181</v>
      </c>
      <c r="N147" s="18" t="s">
        <v>153</v>
      </c>
      <c r="O147" s="55">
        <v>0</v>
      </c>
      <c r="P147" s="57"/>
      <c r="Q147" s="57"/>
      <c r="R147" s="57"/>
      <c r="S147" s="57"/>
      <c r="T147" s="57"/>
      <c r="U147" s="57"/>
      <c r="V147" s="4">
        <v>108980</v>
      </c>
      <c r="W147" s="57"/>
      <c r="X147" s="57"/>
      <c r="Y147" s="57"/>
      <c r="Z147" s="57"/>
      <c r="AA147" s="57"/>
      <c r="AB147" s="57"/>
      <c r="AC147" s="57"/>
      <c r="AD147" s="57"/>
      <c r="AE147" s="57"/>
      <c r="AF147" s="57"/>
      <c r="AG147" s="57"/>
      <c r="AH147" s="57"/>
      <c r="AI147" s="57"/>
      <c r="AJ147" s="57"/>
      <c r="AK147" s="57"/>
      <c r="AL147" s="57"/>
      <c r="AM147" s="57"/>
      <c r="AO147" s="8"/>
      <c r="AP147" s="7"/>
      <c r="AQ147" s="7"/>
      <c r="AR147" s="7"/>
      <c r="AS147" s="7"/>
      <c r="AT147" s="7"/>
      <c r="AU147" s="7"/>
      <c r="AV147" s="4" t="s">
        <v>188</v>
      </c>
      <c r="AW147" s="7"/>
      <c r="AX147" s="7"/>
      <c r="AY147" s="7"/>
      <c r="AZ147" s="7"/>
      <c r="BA147" s="7"/>
      <c r="BB147" s="7"/>
      <c r="BC147" s="7"/>
      <c r="BD147" s="7"/>
      <c r="BE147" s="7"/>
      <c r="BF147" s="7"/>
      <c r="BG147" s="7"/>
      <c r="BH147" s="7"/>
    </row>
    <row r="148" spans="2:60" s="5" customFormat="1" ht="15">
      <c r="B148" s="19" t="s">
        <v>118</v>
      </c>
      <c r="C148" s="19" t="str">
        <f>_xlfn.XLOOKUP($B148,FD_Lists!$B$4:$B$25,FD_Lists!C$4:C$25)</f>
        <v xml:space="preserve">United Utilities </v>
      </c>
      <c r="D148" s="19" t="str">
        <f>_xlfn.XLOOKUP($B148,FD_Lists!$B$4:$B$25,FD_Lists!D$4:D$25)</f>
        <v>England</v>
      </c>
      <c r="E148" s="19" t="str">
        <f>_xlfn.XLOOKUP($B148,FD_Lists!$B$4:$B$25,FD_Lists!E$4:E$25)</f>
        <v>Company</v>
      </c>
      <c r="F148" s="19" t="str">
        <f>_xlfn.XLOOKUP($B148,FD_Lists!$B$4:$B$25,FD_Lists!F$4:F$25)</f>
        <v>WaSC</v>
      </c>
      <c r="G148" s="56" t="s">
        <v>127</v>
      </c>
      <c r="H148" s="150" t="s">
        <v>180</v>
      </c>
      <c r="I148" s="55" t="str">
        <f t="shared" si="2"/>
        <v>NWTC_OUT5_05_A_PR24_OFWAT</v>
      </c>
      <c r="J148" s="55" t="s">
        <v>137</v>
      </c>
      <c r="K148" s="55" t="s">
        <v>159</v>
      </c>
      <c r="L148" s="55" t="s">
        <v>139</v>
      </c>
      <c r="M148" s="153" t="s">
        <v>181</v>
      </c>
      <c r="N148" s="18" t="s">
        <v>153</v>
      </c>
      <c r="O148" s="55">
        <v>0</v>
      </c>
      <c r="P148" s="57"/>
      <c r="Q148" s="57"/>
      <c r="R148" s="57"/>
      <c r="S148" s="57"/>
      <c r="T148" s="57"/>
      <c r="U148" s="57"/>
      <c r="V148" s="4">
        <v>77339</v>
      </c>
      <c r="W148" s="57"/>
      <c r="X148" s="57"/>
      <c r="Y148" s="57"/>
      <c r="Z148" s="57"/>
      <c r="AA148" s="57"/>
      <c r="AB148" s="57"/>
      <c r="AC148" s="57"/>
      <c r="AD148" s="57"/>
      <c r="AE148" s="57"/>
      <c r="AF148" s="57"/>
      <c r="AG148" s="57"/>
      <c r="AH148" s="57"/>
      <c r="AI148" s="57"/>
      <c r="AJ148" s="57"/>
      <c r="AK148" s="57"/>
      <c r="AL148" s="57"/>
      <c r="AM148" s="57"/>
      <c r="AO148" s="8"/>
      <c r="AP148" s="7"/>
      <c r="AQ148" s="7"/>
      <c r="AR148" s="7"/>
      <c r="AS148" s="7"/>
      <c r="AT148" s="7"/>
      <c r="AU148" s="7"/>
      <c r="AV148" s="4" t="s">
        <v>188</v>
      </c>
      <c r="AW148" s="7"/>
      <c r="AX148" s="7"/>
      <c r="AY148" s="7"/>
      <c r="AZ148" s="7"/>
      <c r="BA148" s="7"/>
      <c r="BB148" s="7"/>
      <c r="BC148" s="7"/>
      <c r="BD148" s="7"/>
      <c r="BE148" s="7"/>
      <c r="BF148" s="7"/>
      <c r="BG148" s="7"/>
      <c r="BH148" s="7"/>
    </row>
    <row r="149" spans="2:60" s="5" customFormat="1" ht="15">
      <c r="B149" s="19" t="s">
        <v>119</v>
      </c>
      <c r="C149" s="19" t="str">
        <f>_xlfn.XLOOKUP($B149,FD_Lists!$B$4:$B$25,FD_Lists!C$4:C$25)</f>
        <v>Wessex Water</v>
      </c>
      <c r="D149" s="19" t="str">
        <f>_xlfn.XLOOKUP($B149,FD_Lists!$B$4:$B$25,FD_Lists!D$4:D$25)</f>
        <v>England</v>
      </c>
      <c r="E149" s="19" t="str">
        <f>_xlfn.XLOOKUP($B149,FD_Lists!$B$4:$B$25,FD_Lists!E$4:E$25)</f>
        <v>Company</v>
      </c>
      <c r="F149" s="19" t="str">
        <f>_xlfn.XLOOKUP($B149,FD_Lists!$B$4:$B$25,FD_Lists!F$4:F$25)</f>
        <v>WaSC</v>
      </c>
      <c r="G149" s="56" t="s">
        <v>127</v>
      </c>
      <c r="H149" s="150" t="s">
        <v>180</v>
      </c>
      <c r="I149" s="55" t="str">
        <f t="shared" si="2"/>
        <v>WSXC_OUT5_05_A_PR24_OFWAT</v>
      </c>
      <c r="J149" s="55" t="s">
        <v>137</v>
      </c>
      <c r="K149" s="55" t="s">
        <v>159</v>
      </c>
      <c r="L149" s="55" t="s">
        <v>139</v>
      </c>
      <c r="M149" s="153" t="s">
        <v>181</v>
      </c>
      <c r="N149" s="18" t="s">
        <v>153</v>
      </c>
      <c r="O149" s="55">
        <v>0</v>
      </c>
      <c r="P149" s="57"/>
      <c r="Q149" s="57"/>
      <c r="R149" s="57"/>
      <c r="S149" s="57"/>
      <c r="T149" s="57"/>
      <c r="U149" s="57"/>
      <c r="V149" s="4">
        <v>34944</v>
      </c>
      <c r="W149" s="57"/>
      <c r="X149" s="57"/>
      <c r="Y149" s="57"/>
      <c r="Z149" s="57"/>
      <c r="AA149" s="57"/>
      <c r="AB149" s="57"/>
      <c r="AC149" s="57"/>
      <c r="AD149" s="57"/>
      <c r="AE149" s="57"/>
      <c r="AF149" s="57"/>
      <c r="AG149" s="57"/>
      <c r="AH149" s="57"/>
      <c r="AI149" s="57"/>
      <c r="AJ149" s="57"/>
      <c r="AK149" s="57"/>
      <c r="AL149" s="57"/>
      <c r="AM149" s="57"/>
      <c r="AO149" s="8"/>
      <c r="AP149" s="7"/>
      <c r="AQ149" s="7"/>
      <c r="AR149" s="7"/>
      <c r="AS149" s="7"/>
      <c r="AT149" s="7"/>
      <c r="AU149" s="7"/>
      <c r="AV149" s="4" t="s">
        <v>188</v>
      </c>
      <c r="AW149" s="7"/>
      <c r="AX149" s="7"/>
      <c r="AY149" s="7"/>
      <c r="AZ149" s="7"/>
      <c r="BA149" s="7"/>
      <c r="BB149" s="7"/>
      <c r="BC149" s="7"/>
      <c r="BD149" s="7"/>
      <c r="BE149" s="7"/>
      <c r="BF149" s="7"/>
      <c r="BG149" s="7"/>
      <c r="BH149" s="7"/>
    </row>
    <row r="150" spans="2:60" s="5" customFormat="1" ht="15">
      <c r="B150" s="19" t="s">
        <v>120</v>
      </c>
      <c r="C150" s="19" t="str">
        <f>_xlfn.XLOOKUP($B150,FD_Lists!$B$4:$B$25,FD_Lists!C$4:C$25)</f>
        <v>Yorkshire Water</v>
      </c>
      <c r="D150" s="19" t="str">
        <f>_xlfn.XLOOKUP($B150,FD_Lists!$B$4:$B$25,FD_Lists!D$4:D$25)</f>
        <v>England</v>
      </c>
      <c r="E150" s="19" t="str">
        <f>_xlfn.XLOOKUP($B150,FD_Lists!$B$4:$B$25,FD_Lists!E$4:E$25)</f>
        <v>Company</v>
      </c>
      <c r="F150" s="19" t="str">
        <f>_xlfn.XLOOKUP($B150,FD_Lists!$B$4:$B$25,FD_Lists!F$4:F$25)</f>
        <v>WaSC</v>
      </c>
      <c r="G150" s="56" t="s">
        <v>127</v>
      </c>
      <c r="H150" s="150" t="s">
        <v>180</v>
      </c>
      <c r="I150" s="55" t="str">
        <f t="shared" si="2"/>
        <v>YKYC_OUT5_05_A_PR24_OFWAT</v>
      </c>
      <c r="J150" s="55" t="s">
        <v>137</v>
      </c>
      <c r="K150" s="55" t="s">
        <v>159</v>
      </c>
      <c r="L150" s="55" t="s">
        <v>139</v>
      </c>
      <c r="M150" s="153" t="s">
        <v>181</v>
      </c>
      <c r="N150" s="18" t="s">
        <v>153</v>
      </c>
      <c r="O150" s="55">
        <v>0</v>
      </c>
      <c r="P150" s="57"/>
      <c r="Q150" s="57"/>
      <c r="R150" s="57"/>
      <c r="S150" s="57"/>
      <c r="T150" s="57"/>
      <c r="U150" s="57"/>
      <c r="V150" s="181">
        <v>52263</v>
      </c>
      <c r="W150" s="57"/>
      <c r="X150" s="57"/>
      <c r="Y150" s="57"/>
      <c r="Z150" s="57"/>
      <c r="AA150" s="57"/>
      <c r="AB150" s="57"/>
      <c r="AC150" s="57"/>
      <c r="AD150" s="57"/>
      <c r="AE150" s="57"/>
      <c r="AF150" s="57"/>
      <c r="AG150" s="57"/>
      <c r="AH150" s="57"/>
      <c r="AI150" s="57"/>
      <c r="AJ150" s="57"/>
      <c r="AK150" s="57"/>
      <c r="AL150" s="57"/>
      <c r="AM150" s="57"/>
      <c r="AO150" s="8"/>
      <c r="AP150" s="7"/>
      <c r="AQ150" s="7"/>
      <c r="AR150" s="7"/>
      <c r="AS150" s="7"/>
      <c r="AT150" s="7"/>
      <c r="AU150" s="7"/>
      <c r="AV150" s="7" t="s">
        <v>185</v>
      </c>
      <c r="AW150" s="7"/>
      <c r="AX150" s="7"/>
      <c r="AY150" s="7"/>
      <c r="AZ150" s="7"/>
      <c r="BA150" s="7"/>
      <c r="BB150" s="7"/>
      <c r="BC150" s="7"/>
      <c r="BD150" s="7"/>
      <c r="BE150" s="7"/>
      <c r="BF150" s="7"/>
      <c r="BG150" s="7"/>
      <c r="BH150" s="7"/>
    </row>
    <row r="151" spans="2:60" s="5" customFormat="1" ht="15">
      <c r="B151" s="19" t="s">
        <v>142</v>
      </c>
      <c r="C151" s="19" t="str">
        <f>_xlfn.XLOOKUP($B151,FD_Lists!$B$4:$B$25,FD_Lists!C$4:C$25)</f>
        <v>Affinity Water</v>
      </c>
      <c r="D151" s="19" t="str">
        <f>_xlfn.XLOOKUP($B151,FD_Lists!$B$4:$B$25,FD_Lists!D$4:D$25)</f>
        <v>England</v>
      </c>
      <c r="E151" s="19" t="str">
        <f>_xlfn.XLOOKUP($B151,FD_Lists!$B$4:$B$25,FD_Lists!E$4:E$25)</f>
        <v>Company</v>
      </c>
      <c r="F151" s="19" t="str">
        <f>_xlfn.XLOOKUP($B151,FD_Lists!$B$4:$B$25,FD_Lists!F$4:F$25)</f>
        <v>WoC</v>
      </c>
      <c r="G151" s="56" t="s">
        <v>127</v>
      </c>
      <c r="H151" s="150" t="s">
        <v>180</v>
      </c>
      <c r="I151" s="55" t="str">
        <f t="shared" si="2"/>
        <v>AFWC_OUT5_05_A_PR24_OFWAT</v>
      </c>
      <c r="J151" s="55" t="s">
        <v>137</v>
      </c>
      <c r="K151" s="55" t="s">
        <v>159</v>
      </c>
      <c r="L151" s="55" t="s">
        <v>139</v>
      </c>
      <c r="M151" s="153" t="s">
        <v>181</v>
      </c>
      <c r="N151" s="18" t="s">
        <v>153</v>
      </c>
      <c r="O151" s="55">
        <v>0</v>
      </c>
      <c r="P151" s="57" t="s">
        <v>186</v>
      </c>
      <c r="Q151" s="57" t="s">
        <v>186</v>
      </c>
      <c r="R151" s="57" t="s">
        <v>186</v>
      </c>
      <c r="S151" s="57" t="s">
        <v>186</v>
      </c>
      <c r="T151" s="57" t="s">
        <v>186</v>
      </c>
      <c r="U151" s="57" t="s">
        <v>186</v>
      </c>
      <c r="V151" s="57" t="s">
        <v>186</v>
      </c>
      <c r="W151" s="57" t="s">
        <v>186</v>
      </c>
      <c r="X151" s="57" t="s">
        <v>186</v>
      </c>
      <c r="Y151" s="57" t="s">
        <v>186</v>
      </c>
      <c r="Z151" s="57" t="s">
        <v>186</v>
      </c>
      <c r="AA151" s="57" t="s">
        <v>186</v>
      </c>
      <c r="AB151" s="57" t="s">
        <v>186</v>
      </c>
      <c r="AC151" s="57" t="s">
        <v>186</v>
      </c>
      <c r="AD151" s="57" t="s">
        <v>186</v>
      </c>
      <c r="AE151" s="57" t="s">
        <v>186</v>
      </c>
      <c r="AF151" s="57" t="s">
        <v>186</v>
      </c>
      <c r="AG151" s="57" t="s">
        <v>186</v>
      </c>
      <c r="AH151" s="57" t="s">
        <v>186</v>
      </c>
      <c r="AI151" s="57" t="s">
        <v>186</v>
      </c>
      <c r="AJ151" s="57" t="s">
        <v>186</v>
      </c>
      <c r="AK151" s="57" t="s">
        <v>186</v>
      </c>
      <c r="AL151" s="57" t="s">
        <v>186</v>
      </c>
      <c r="AM151" s="57" t="s">
        <v>186</v>
      </c>
      <c r="AO151" s="8"/>
      <c r="AP151" s="7"/>
      <c r="AQ151" s="7"/>
      <c r="AR151" s="7"/>
      <c r="AS151" s="7"/>
      <c r="AT151" s="7"/>
      <c r="AU151" s="7"/>
      <c r="AV151" s="7"/>
      <c r="AW151" s="7"/>
      <c r="AX151" s="7"/>
      <c r="AY151" s="7"/>
      <c r="AZ151" s="7"/>
      <c r="BA151" s="7"/>
      <c r="BB151" s="7"/>
      <c r="BC151" s="7"/>
      <c r="BD151" s="7"/>
      <c r="BE151" s="7"/>
      <c r="BF151" s="7"/>
      <c r="BG151" s="7"/>
      <c r="BH151" s="7"/>
    </row>
    <row r="152" spans="2:60" s="5" customFormat="1" ht="15">
      <c r="B152" s="19" t="s">
        <v>143</v>
      </c>
      <c r="C152" s="19" t="str">
        <f>_xlfn.XLOOKUP($B152,FD_Lists!$B$4:$B$25,FD_Lists!C$4:C$25)</f>
        <v>Portsmouth Water</v>
      </c>
      <c r="D152" s="19" t="str">
        <f>_xlfn.XLOOKUP($B152,FD_Lists!$B$4:$B$25,FD_Lists!D$4:D$25)</f>
        <v>England</v>
      </c>
      <c r="E152" s="19" t="str">
        <f>_xlfn.XLOOKUP($B152,FD_Lists!$B$4:$B$25,FD_Lists!E$4:E$25)</f>
        <v>Company</v>
      </c>
      <c r="F152" s="19" t="str">
        <f>_xlfn.XLOOKUP($B152,FD_Lists!$B$4:$B$25,FD_Lists!F$4:F$25)</f>
        <v>WoC</v>
      </c>
      <c r="G152" s="56" t="s">
        <v>127</v>
      </c>
      <c r="H152" s="150" t="s">
        <v>180</v>
      </c>
      <c r="I152" s="55" t="str">
        <f t="shared" si="2"/>
        <v>PRTC_OUT5_05_A_PR24_OFWAT</v>
      </c>
      <c r="J152" s="55" t="s">
        <v>137</v>
      </c>
      <c r="K152" s="55" t="s">
        <v>159</v>
      </c>
      <c r="L152" s="55" t="s">
        <v>139</v>
      </c>
      <c r="M152" s="153" t="s">
        <v>181</v>
      </c>
      <c r="N152" s="18" t="s">
        <v>153</v>
      </c>
      <c r="O152" s="55">
        <v>0</v>
      </c>
      <c r="P152" s="57" t="s">
        <v>186</v>
      </c>
      <c r="Q152" s="57" t="s">
        <v>186</v>
      </c>
      <c r="R152" s="57" t="s">
        <v>186</v>
      </c>
      <c r="S152" s="57" t="s">
        <v>186</v>
      </c>
      <c r="T152" s="57" t="s">
        <v>186</v>
      </c>
      <c r="U152" s="57" t="s">
        <v>186</v>
      </c>
      <c r="V152" s="57" t="s">
        <v>186</v>
      </c>
      <c r="W152" s="57" t="s">
        <v>186</v>
      </c>
      <c r="X152" s="57" t="s">
        <v>186</v>
      </c>
      <c r="Y152" s="57" t="s">
        <v>186</v>
      </c>
      <c r="Z152" s="57" t="s">
        <v>186</v>
      </c>
      <c r="AA152" s="57" t="s">
        <v>186</v>
      </c>
      <c r="AB152" s="57" t="s">
        <v>186</v>
      </c>
      <c r="AC152" s="57" t="s">
        <v>186</v>
      </c>
      <c r="AD152" s="57" t="s">
        <v>186</v>
      </c>
      <c r="AE152" s="57" t="s">
        <v>186</v>
      </c>
      <c r="AF152" s="57" t="s">
        <v>186</v>
      </c>
      <c r="AG152" s="57" t="s">
        <v>186</v>
      </c>
      <c r="AH152" s="57" t="s">
        <v>186</v>
      </c>
      <c r="AI152" s="57" t="s">
        <v>186</v>
      </c>
      <c r="AJ152" s="57" t="s">
        <v>186</v>
      </c>
      <c r="AK152" s="57" t="s">
        <v>186</v>
      </c>
      <c r="AL152" s="57" t="s">
        <v>186</v>
      </c>
      <c r="AM152" s="57" t="s">
        <v>186</v>
      </c>
      <c r="AO152" s="8"/>
      <c r="AP152" s="7"/>
      <c r="AQ152" s="7"/>
      <c r="AR152" s="7"/>
      <c r="AS152" s="7"/>
      <c r="AT152" s="7"/>
      <c r="AU152" s="7"/>
      <c r="AV152" s="7"/>
      <c r="AW152" s="7"/>
      <c r="AX152" s="7"/>
      <c r="AY152" s="7"/>
      <c r="AZ152" s="7"/>
      <c r="BA152" s="7"/>
      <c r="BB152" s="7"/>
      <c r="BC152" s="7"/>
      <c r="BD152" s="7"/>
      <c r="BE152" s="7"/>
      <c r="BF152" s="7"/>
      <c r="BG152" s="7"/>
      <c r="BH152" s="7"/>
    </row>
    <row r="153" spans="2:60" s="5" customFormat="1" ht="15">
      <c r="B153" s="19" t="s">
        <v>144</v>
      </c>
      <c r="C153" s="19" t="str">
        <f>_xlfn.XLOOKUP($B153,FD_Lists!$B$4:$B$25,FD_Lists!C$4:C$25)</f>
        <v>South East Water</v>
      </c>
      <c r="D153" s="19" t="str">
        <f>_xlfn.XLOOKUP($B153,FD_Lists!$B$4:$B$25,FD_Lists!D$4:D$25)</f>
        <v>England</v>
      </c>
      <c r="E153" s="19" t="str">
        <f>_xlfn.XLOOKUP($B153,FD_Lists!$B$4:$B$25,FD_Lists!E$4:E$25)</f>
        <v>Company</v>
      </c>
      <c r="F153" s="19" t="str">
        <f>_xlfn.XLOOKUP($B153,FD_Lists!$B$4:$B$25,FD_Lists!F$4:F$25)</f>
        <v>WoC</v>
      </c>
      <c r="G153" s="56" t="s">
        <v>127</v>
      </c>
      <c r="H153" s="150" t="s">
        <v>180</v>
      </c>
      <c r="I153" s="55" t="str">
        <f t="shared" si="2"/>
        <v>SEWC_OUT5_05_A_PR24_OFWAT</v>
      </c>
      <c r="J153" s="55" t="s">
        <v>137</v>
      </c>
      <c r="K153" s="55" t="s">
        <v>159</v>
      </c>
      <c r="L153" s="55" t="s">
        <v>139</v>
      </c>
      <c r="M153" s="153" t="s">
        <v>181</v>
      </c>
      <c r="N153" s="18" t="s">
        <v>153</v>
      </c>
      <c r="O153" s="55">
        <v>0</v>
      </c>
      <c r="P153" s="57" t="s">
        <v>186</v>
      </c>
      <c r="Q153" s="57" t="s">
        <v>186</v>
      </c>
      <c r="R153" s="57" t="s">
        <v>186</v>
      </c>
      <c r="S153" s="57" t="s">
        <v>186</v>
      </c>
      <c r="T153" s="57" t="s">
        <v>186</v>
      </c>
      <c r="U153" s="57" t="s">
        <v>186</v>
      </c>
      <c r="V153" s="57" t="s">
        <v>186</v>
      </c>
      <c r="W153" s="57" t="s">
        <v>186</v>
      </c>
      <c r="X153" s="57" t="s">
        <v>186</v>
      </c>
      <c r="Y153" s="57" t="s">
        <v>186</v>
      </c>
      <c r="Z153" s="57" t="s">
        <v>186</v>
      </c>
      <c r="AA153" s="57" t="s">
        <v>186</v>
      </c>
      <c r="AB153" s="57" t="s">
        <v>186</v>
      </c>
      <c r="AC153" s="57" t="s">
        <v>186</v>
      </c>
      <c r="AD153" s="57" t="s">
        <v>186</v>
      </c>
      <c r="AE153" s="57" t="s">
        <v>186</v>
      </c>
      <c r="AF153" s="57" t="s">
        <v>186</v>
      </c>
      <c r="AG153" s="57" t="s">
        <v>186</v>
      </c>
      <c r="AH153" s="57" t="s">
        <v>186</v>
      </c>
      <c r="AI153" s="57" t="s">
        <v>186</v>
      </c>
      <c r="AJ153" s="57" t="s">
        <v>186</v>
      </c>
      <c r="AK153" s="57" t="s">
        <v>186</v>
      </c>
      <c r="AL153" s="57" t="s">
        <v>186</v>
      </c>
      <c r="AM153" s="57" t="s">
        <v>186</v>
      </c>
      <c r="AO153" s="8"/>
      <c r="AP153" s="7"/>
      <c r="AQ153" s="7"/>
      <c r="AR153" s="7"/>
      <c r="AS153" s="7"/>
      <c r="AT153" s="7"/>
      <c r="AU153" s="7"/>
      <c r="AV153" s="7"/>
      <c r="AW153" s="7"/>
      <c r="AX153" s="7"/>
      <c r="AY153" s="7"/>
      <c r="AZ153" s="7"/>
      <c r="BA153" s="7"/>
      <c r="BB153" s="7"/>
      <c r="BC153" s="7"/>
      <c r="BD153" s="7"/>
      <c r="BE153" s="7"/>
      <c r="BF153" s="7"/>
      <c r="BG153" s="7"/>
      <c r="BH153" s="7"/>
    </row>
    <row r="154" spans="2:60" s="5" customFormat="1" ht="15">
      <c r="B154" s="19" t="s">
        <v>145</v>
      </c>
      <c r="C154" s="19" t="str">
        <f>_xlfn.XLOOKUP($B154,FD_Lists!$B$4:$B$25,FD_Lists!C$4:C$25)</f>
        <v>South Staffordshire Water</v>
      </c>
      <c r="D154" s="19" t="str">
        <f>_xlfn.XLOOKUP($B154,FD_Lists!$B$4:$B$25,FD_Lists!D$4:D$25)</f>
        <v>England</v>
      </c>
      <c r="E154" s="19" t="str">
        <f>_xlfn.XLOOKUP($B154,FD_Lists!$B$4:$B$25,FD_Lists!E$4:E$25)</f>
        <v>Company</v>
      </c>
      <c r="F154" s="19" t="str">
        <f>_xlfn.XLOOKUP($B154,FD_Lists!$B$4:$B$25,FD_Lists!F$4:F$25)</f>
        <v>WoC</v>
      </c>
      <c r="G154" s="56" t="s">
        <v>127</v>
      </c>
      <c r="H154" s="150" t="s">
        <v>180</v>
      </c>
      <c r="I154" s="55" t="str">
        <f t="shared" si="2"/>
        <v>SSCC_OUT5_05_A_PR24_OFWAT</v>
      </c>
      <c r="J154" s="55" t="s">
        <v>137</v>
      </c>
      <c r="K154" s="55" t="s">
        <v>159</v>
      </c>
      <c r="L154" s="55" t="s">
        <v>139</v>
      </c>
      <c r="M154" s="153" t="s">
        <v>181</v>
      </c>
      <c r="N154" s="18" t="s">
        <v>153</v>
      </c>
      <c r="O154" s="55">
        <v>0</v>
      </c>
      <c r="P154" s="57" t="s">
        <v>186</v>
      </c>
      <c r="Q154" s="57" t="s">
        <v>186</v>
      </c>
      <c r="R154" s="57" t="s">
        <v>186</v>
      </c>
      <c r="S154" s="57" t="s">
        <v>186</v>
      </c>
      <c r="T154" s="57" t="s">
        <v>186</v>
      </c>
      <c r="U154" s="57" t="s">
        <v>186</v>
      </c>
      <c r="V154" s="57" t="s">
        <v>186</v>
      </c>
      <c r="W154" s="57" t="s">
        <v>186</v>
      </c>
      <c r="X154" s="57" t="s">
        <v>186</v>
      </c>
      <c r="Y154" s="57" t="s">
        <v>186</v>
      </c>
      <c r="Z154" s="57" t="s">
        <v>186</v>
      </c>
      <c r="AA154" s="57" t="s">
        <v>186</v>
      </c>
      <c r="AB154" s="57" t="s">
        <v>186</v>
      </c>
      <c r="AC154" s="57" t="s">
        <v>186</v>
      </c>
      <c r="AD154" s="57" t="s">
        <v>186</v>
      </c>
      <c r="AE154" s="57" t="s">
        <v>186</v>
      </c>
      <c r="AF154" s="57" t="s">
        <v>186</v>
      </c>
      <c r="AG154" s="57" t="s">
        <v>186</v>
      </c>
      <c r="AH154" s="57" t="s">
        <v>186</v>
      </c>
      <c r="AI154" s="57" t="s">
        <v>186</v>
      </c>
      <c r="AJ154" s="57" t="s">
        <v>186</v>
      </c>
      <c r="AK154" s="57" t="s">
        <v>186</v>
      </c>
      <c r="AL154" s="57" t="s">
        <v>186</v>
      </c>
      <c r="AM154" s="57" t="s">
        <v>186</v>
      </c>
      <c r="AO154" s="8"/>
      <c r="AP154" s="7"/>
      <c r="AQ154" s="7"/>
      <c r="AR154" s="7"/>
      <c r="AS154" s="7"/>
      <c r="AT154" s="7"/>
      <c r="AU154" s="7"/>
      <c r="AV154" s="7"/>
      <c r="AW154" s="7"/>
      <c r="AX154" s="7"/>
      <c r="AY154" s="7"/>
      <c r="AZ154" s="7"/>
      <c r="BA154" s="7"/>
      <c r="BB154" s="7"/>
      <c r="BC154" s="7"/>
      <c r="BD154" s="7"/>
      <c r="BE154" s="7"/>
      <c r="BF154" s="7"/>
      <c r="BG154" s="7"/>
      <c r="BH154" s="7"/>
    </row>
    <row r="155" spans="2:60" s="5" customFormat="1" ht="15">
      <c r="B155" s="19" t="s">
        <v>146</v>
      </c>
      <c r="C155" s="19" t="str">
        <f>_xlfn.XLOOKUP($B155,FD_Lists!$B$4:$B$25,FD_Lists!C$4:C$25)</f>
        <v>SES Water</v>
      </c>
      <c r="D155" s="19" t="str">
        <f>_xlfn.XLOOKUP($B155,FD_Lists!$B$4:$B$25,FD_Lists!D$4:D$25)</f>
        <v>England</v>
      </c>
      <c r="E155" s="19" t="str">
        <f>_xlfn.XLOOKUP($B155,FD_Lists!$B$4:$B$25,FD_Lists!E$4:E$25)</f>
        <v>Company</v>
      </c>
      <c r="F155" s="19" t="str">
        <f>_xlfn.XLOOKUP($B155,FD_Lists!$B$4:$B$25,FD_Lists!F$4:F$25)</f>
        <v>WoC</v>
      </c>
      <c r="G155" s="56" t="s">
        <v>127</v>
      </c>
      <c r="H155" s="150" t="s">
        <v>180</v>
      </c>
      <c r="I155" s="55" t="str">
        <f t="shared" si="2"/>
        <v>SESC_OUT5_05_A_PR24_OFWAT</v>
      </c>
      <c r="J155" s="55" t="s">
        <v>137</v>
      </c>
      <c r="K155" s="55" t="s">
        <v>159</v>
      </c>
      <c r="L155" s="55" t="s">
        <v>139</v>
      </c>
      <c r="M155" s="153" t="s">
        <v>181</v>
      </c>
      <c r="N155" s="18" t="s">
        <v>153</v>
      </c>
      <c r="O155" s="55">
        <v>0</v>
      </c>
      <c r="P155" s="57" t="s">
        <v>186</v>
      </c>
      <c r="Q155" s="57" t="s">
        <v>186</v>
      </c>
      <c r="R155" s="57" t="s">
        <v>186</v>
      </c>
      <c r="S155" s="57" t="s">
        <v>186</v>
      </c>
      <c r="T155" s="57" t="s">
        <v>186</v>
      </c>
      <c r="U155" s="57" t="s">
        <v>186</v>
      </c>
      <c r="V155" s="57" t="s">
        <v>186</v>
      </c>
      <c r="W155" s="57" t="s">
        <v>186</v>
      </c>
      <c r="X155" s="57" t="s">
        <v>186</v>
      </c>
      <c r="Y155" s="57" t="s">
        <v>186</v>
      </c>
      <c r="Z155" s="57" t="s">
        <v>186</v>
      </c>
      <c r="AA155" s="57" t="s">
        <v>186</v>
      </c>
      <c r="AB155" s="57" t="s">
        <v>186</v>
      </c>
      <c r="AC155" s="57" t="s">
        <v>186</v>
      </c>
      <c r="AD155" s="57" t="s">
        <v>186</v>
      </c>
      <c r="AE155" s="57" t="s">
        <v>186</v>
      </c>
      <c r="AF155" s="57" t="s">
        <v>186</v>
      </c>
      <c r="AG155" s="57" t="s">
        <v>186</v>
      </c>
      <c r="AH155" s="57" t="s">
        <v>186</v>
      </c>
      <c r="AI155" s="57" t="s">
        <v>186</v>
      </c>
      <c r="AJ155" s="57" t="s">
        <v>186</v>
      </c>
      <c r="AK155" s="57" t="s">
        <v>186</v>
      </c>
      <c r="AL155" s="57" t="s">
        <v>186</v>
      </c>
      <c r="AM155" s="57" t="s">
        <v>186</v>
      </c>
      <c r="AO155" s="8"/>
      <c r="AP155" s="7"/>
      <c r="AQ155" s="7"/>
      <c r="AR155" s="7"/>
      <c r="AS155" s="7"/>
      <c r="AT155" s="7"/>
      <c r="AU155" s="7"/>
      <c r="AV155" s="7"/>
      <c r="AW155" s="7"/>
      <c r="AX155" s="7"/>
      <c r="AY155" s="7"/>
      <c r="AZ155" s="7"/>
      <c r="BA155" s="7"/>
      <c r="BB155" s="7"/>
      <c r="BC155" s="7"/>
      <c r="BD155" s="7"/>
      <c r="BE155" s="7"/>
      <c r="BF155" s="7"/>
      <c r="BG155" s="7"/>
      <c r="BH155" s="7"/>
    </row>
    <row r="156" spans="2:60" s="5" customFormat="1" ht="15">
      <c r="B156" s="19" t="s">
        <v>114</v>
      </c>
      <c r="C156" s="19" t="str">
        <f>_xlfn.XLOOKUP($B156,FD_Lists!$B$4:$B$25,FD_Lists!C$4:C$25)</f>
        <v>South West Water</v>
      </c>
      <c r="D156" s="19" t="str">
        <f>_xlfn.XLOOKUP($B156,FD_Lists!$B$4:$B$25,FD_Lists!D$4:D$25)</f>
        <v>England</v>
      </c>
      <c r="E156" s="19" t="str">
        <f>_xlfn.XLOOKUP($B156,FD_Lists!$B$4:$B$25,FD_Lists!E$4:E$25)</f>
        <v>Company</v>
      </c>
      <c r="F156" s="19" t="str">
        <f>_xlfn.XLOOKUP($B156,FD_Lists!$B$4:$B$25,FD_Lists!F$4:F$25)</f>
        <v>WaSC</v>
      </c>
      <c r="G156" s="56" t="s">
        <v>127</v>
      </c>
      <c r="H156" s="150" t="s">
        <v>180</v>
      </c>
      <c r="I156" s="55" t="str">
        <f t="shared" si="2"/>
        <v>SWBC_OUT5_05_A_PR24_OFWAT</v>
      </c>
      <c r="J156" s="55" t="s">
        <v>137</v>
      </c>
      <c r="K156" s="55" t="s">
        <v>159</v>
      </c>
      <c r="L156" s="55" t="s">
        <v>139</v>
      </c>
      <c r="M156" s="153" t="s">
        <v>181</v>
      </c>
      <c r="N156" s="18" t="s">
        <v>153</v>
      </c>
      <c r="O156" s="55">
        <v>0</v>
      </c>
      <c r="P156" s="57"/>
      <c r="Q156" s="57"/>
      <c r="R156" s="57"/>
      <c r="S156" s="57"/>
      <c r="T156" s="57"/>
      <c r="U156" s="57"/>
      <c r="V156" s="181">
        <v>22712</v>
      </c>
      <c r="W156" s="57"/>
      <c r="X156" s="57"/>
      <c r="Y156" s="57"/>
      <c r="Z156" s="57"/>
      <c r="AA156" s="57"/>
      <c r="AB156" s="57"/>
      <c r="AC156" s="57"/>
      <c r="AD156" s="57"/>
      <c r="AE156" s="57"/>
      <c r="AF156" s="57"/>
      <c r="AG156" s="57"/>
      <c r="AH156" s="57"/>
      <c r="AI156" s="57"/>
      <c r="AJ156" s="57"/>
      <c r="AK156" s="57"/>
      <c r="AL156" s="57"/>
      <c r="AM156" s="57"/>
      <c r="AO156" s="8"/>
      <c r="AP156" s="7"/>
      <c r="AQ156" s="7"/>
      <c r="AR156" s="7"/>
      <c r="AS156" s="7"/>
      <c r="AT156" s="7"/>
      <c r="AU156" s="7"/>
      <c r="AV156" s="7" t="s">
        <v>185</v>
      </c>
      <c r="AW156" s="7"/>
      <c r="AX156" s="7"/>
      <c r="AY156" s="7"/>
      <c r="AZ156" s="7"/>
      <c r="BA156" s="7"/>
      <c r="BB156" s="7"/>
      <c r="BC156" s="7"/>
      <c r="BD156" s="7"/>
      <c r="BE156" s="7"/>
      <c r="BF156" s="7"/>
      <c r="BG156" s="7"/>
      <c r="BH156" s="7"/>
    </row>
    <row r="157" spans="2:60" s="5" customFormat="1" ht="15">
      <c r="B157" s="19" t="s">
        <v>147</v>
      </c>
      <c r="C157" s="19" t="str">
        <f>_xlfn.XLOOKUP($B157,FD_Lists!$B$4:$B$25,FD_Lists!C$4:C$25)</f>
        <v>Bristol Water</v>
      </c>
      <c r="D157" s="19" t="str">
        <f>_xlfn.XLOOKUP($B157,FD_Lists!$B$4:$B$25,FD_Lists!D$4:D$25)</f>
        <v>England</v>
      </c>
      <c r="E157" s="19" t="str">
        <f>_xlfn.XLOOKUP($B157,FD_Lists!$B$4:$B$25,FD_Lists!E$4:E$25)</f>
        <v>Company</v>
      </c>
      <c r="F157" s="19" t="str">
        <f>_xlfn.XLOOKUP($B157,FD_Lists!$B$4:$B$25,FD_Lists!F$4:F$25)</f>
        <v>WoC</v>
      </c>
      <c r="G157" s="56" t="s">
        <v>127</v>
      </c>
      <c r="H157" s="150" t="s">
        <v>180</v>
      </c>
      <c r="I157" s="55" t="str">
        <f t="shared" si="2"/>
        <v>BRLC_OUT5_05_A_PR24_OFWAT</v>
      </c>
      <c r="J157" s="55" t="s">
        <v>137</v>
      </c>
      <c r="K157" s="55" t="s">
        <v>159</v>
      </c>
      <c r="L157" s="55" t="s">
        <v>139</v>
      </c>
      <c r="M157" s="153" t="s">
        <v>181</v>
      </c>
      <c r="N157" s="18" t="s">
        <v>153</v>
      </c>
      <c r="O157" s="55">
        <v>0</v>
      </c>
      <c r="P157" s="57" t="s">
        <v>186</v>
      </c>
      <c r="Q157" s="57" t="s">
        <v>186</v>
      </c>
      <c r="R157" s="57" t="s">
        <v>186</v>
      </c>
      <c r="S157" s="57" t="s">
        <v>186</v>
      </c>
      <c r="T157" s="57" t="s">
        <v>186</v>
      </c>
      <c r="U157" s="57" t="s">
        <v>186</v>
      </c>
      <c r="V157" s="57" t="s">
        <v>186</v>
      </c>
      <c r="W157" s="57" t="s">
        <v>186</v>
      </c>
      <c r="X157" s="57" t="s">
        <v>186</v>
      </c>
      <c r="Y157" s="57" t="s">
        <v>186</v>
      </c>
      <c r="Z157" s="57" t="s">
        <v>186</v>
      </c>
      <c r="AA157" s="57" t="s">
        <v>186</v>
      </c>
      <c r="AB157" s="57" t="s">
        <v>186</v>
      </c>
      <c r="AC157" s="57" t="s">
        <v>186</v>
      </c>
      <c r="AD157" s="57" t="s">
        <v>186</v>
      </c>
      <c r="AE157" s="57" t="s">
        <v>186</v>
      </c>
      <c r="AF157" s="57" t="s">
        <v>186</v>
      </c>
      <c r="AG157" s="57" t="s">
        <v>186</v>
      </c>
      <c r="AH157" s="57" t="s">
        <v>186</v>
      </c>
      <c r="AI157" s="57" t="s">
        <v>186</v>
      </c>
      <c r="AJ157" s="57" t="s">
        <v>186</v>
      </c>
      <c r="AK157" s="57" t="s">
        <v>186</v>
      </c>
      <c r="AL157" s="57" t="s">
        <v>186</v>
      </c>
      <c r="AM157" s="57" t="s">
        <v>186</v>
      </c>
      <c r="AO157" s="8"/>
      <c r="AP157" s="7"/>
      <c r="AQ157" s="7"/>
      <c r="AR157" s="7"/>
      <c r="AS157" s="7"/>
      <c r="AT157" s="7"/>
      <c r="AU157" s="7"/>
      <c r="AV157" s="7"/>
      <c r="AW157" s="7"/>
      <c r="AX157" s="7"/>
      <c r="AY157" s="7"/>
      <c r="AZ157" s="7"/>
      <c r="BA157" s="7"/>
      <c r="BB157" s="7"/>
      <c r="BC157" s="7"/>
      <c r="BD157" s="7"/>
      <c r="BE157" s="7"/>
      <c r="BF157" s="7"/>
      <c r="BG157" s="7"/>
      <c r="BH157" s="7"/>
    </row>
    <row r="158" spans="2:60" s="5" customFormat="1" ht="15">
      <c r="B158" s="129" t="s">
        <v>80</v>
      </c>
      <c r="C158" s="19" t="str">
        <f>_xlfn.XLOOKUP($B158,FD_Lists!$B$4:$B$25,FD_Lists!C$4:C$25)</f>
        <v>Anglian Water</v>
      </c>
      <c r="D158" s="19" t="str">
        <f>_xlfn.XLOOKUP($B158,FD_Lists!$B$4:$B$25,FD_Lists!D$4:D$25)</f>
        <v>England</v>
      </c>
      <c r="E158" s="19" t="str">
        <f>_xlfn.XLOOKUP($B158,FD_Lists!$B$4:$B$25,FD_Lists!E$4:E$25)</f>
        <v>Company</v>
      </c>
      <c r="F158" s="19" t="str">
        <f>_xlfn.XLOOKUP($B158,FD_Lists!$B$4:$B$25,FD_Lists!F$4:F$25)</f>
        <v>WaSC</v>
      </c>
      <c r="G158" s="56" t="s">
        <v>127</v>
      </c>
      <c r="H158" s="149" t="s">
        <v>182</v>
      </c>
      <c r="I158" s="55" t="str">
        <f t="shared" si="2"/>
        <v>ANHC_OUT5_05_PR24_OFWAT</v>
      </c>
      <c r="J158" s="55" t="s">
        <v>137</v>
      </c>
      <c r="K158" s="55" t="s">
        <v>159</v>
      </c>
      <c r="L158" s="55" t="s">
        <v>139</v>
      </c>
      <c r="M158" s="153" t="s">
        <v>183</v>
      </c>
      <c r="N158" s="18" t="s">
        <v>83</v>
      </c>
      <c r="O158" s="18">
        <v>2</v>
      </c>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O158" s="8"/>
      <c r="AP158" s="7"/>
      <c r="AQ158" s="7"/>
      <c r="AR158" s="7"/>
      <c r="AS158" s="7"/>
      <c r="AT158" s="7"/>
      <c r="AU158" s="7"/>
      <c r="AV158" s="7"/>
      <c r="AW158" s="7"/>
      <c r="AX158" s="7"/>
      <c r="AY158" s="7"/>
      <c r="AZ158" s="7"/>
      <c r="BA158" s="7"/>
      <c r="BB158" s="7"/>
      <c r="BC158" s="7"/>
      <c r="BD158" s="7"/>
      <c r="BE158" s="7"/>
      <c r="BF158" s="7"/>
      <c r="BG158" s="7"/>
      <c r="BH158" s="7"/>
    </row>
    <row r="159" spans="2:60" s="5" customFormat="1" ht="15">
      <c r="B159" s="19" t="s">
        <v>110</v>
      </c>
      <c r="C159" s="19" t="str">
        <f>_xlfn.XLOOKUP($B159,FD_Lists!$B$4:$B$25,FD_Lists!C$4:C$25)</f>
        <v>Dŵr Cymru</v>
      </c>
      <c r="D159" s="19" t="str">
        <f>_xlfn.XLOOKUP($B159,FD_Lists!$B$4:$B$25,FD_Lists!D$4:D$25)</f>
        <v>Wales</v>
      </c>
      <c r="E159" s="19" t="str">
        <f>_xlfn.XLOOKUP($B159,FD_Lists!$B$4:$B$25,FD_Lists!E$4:E$25)</f>
        <v>Company</v>
      </c>
      <c r="F159" s="19" t="str">
        <f>_xlfn.XLOOKUP($B159,FD_Lists!$B$4:$B$25,FD_Lists!F$4:F$25)</f>
        <v>WaSC</v>
      </c>
      <c r="G159" s="56" t="s">
        <v>127</v>
      </c>
      <c r="H159" s="149" t="s">
        <v>182</v>
      </c>
      <c r="I159" s="55" t="str">
        <f t="shared" si="2"/>
        <v>WSHC_OUT5_05_PR24_OFWAT</v>
      </c>
      <c r="J159" s="55" t="s">
        <v>137</v>
      </c>
      <c r="K159" s="55" t="s">
        <v>159</v>
      </c>
      <c r="L159" s="55" t="s">
        <v>139</v>
      </c>
      <c r="M159" s="153" t="s">
        <v>183</v>
      </c>
      <c r="N159" s="18" t="s">
        <v>83</v>
      </c>
      <c r="O159" s="18">
        <v>2</v>
      </c>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O159" s="8"/>
      <c r="AP159" s="7"/>
      <c r="AQ159" s="7"/>
      <c r="AR159" s="7"/>
      <c r="AS159" s="7"/>
      <c r="AT159" s="7"/>
      <c r="AU159" s="7"/>
      <c r="AV159" s="7"/>
      <c r="AW159" s="7"/>
      <c r="AX159" s="7"/>
      <c r="AY159" s="7"/>
      <c r="AZ159" s="7"/>
      <c r="BA159" s="7"/>
      <c r="BB159" s="7"/>
      <c r="BC159" s="7"/>
      <c r="BD159" s="7"/>
      <c r="BE159" s="7"/>
      <c r="BF159" s="7"/>
      <c r="BG159" s="7"/>
      <c r="BH159" s="7"/>
    </row>
    <row r="160" spans="2:60" s="5" customFormat="1" ht="15">
      <c r="B160" s="19" t="s">
        <v>111</v>
      </c>
      <c r="C160" s="19" t="str">
        <f>_xlfn.XLOOKUP($B160,FD_Lists!$B$4:$B$25,FD_Lists!C$4:C$25)</f>
        <v>Hafren Dyfrdwy</v>
      </c>
      <c r="D160" s="19" t="str">
        <f>_xlfn.XLOOKUP($B160,FD_Lists!$B$4:$B$25,FD_Lists!D$4:D$25)</f>
        <v>Wales</v>
      </c>
      <c r="E160" s="19" t="str">
        <f>_xlfn.XLOOKUP($B160,FD_Lists!$B$4:$B$25,FD_Lists!E$4:E$25)</f>
        <v>Company</v>
      </c>
      <c r="F160" s="19" t="str">
        <f>_xlfn.XLOOKUP($B160,FD_Lists!$B$4:$B$25,FD_Lists!F$4:F$25)</f>
        <v>WaSC</v>
      </c>
      <c r="G160" s="56" t="s">
        <v>127</v>
      </c>
      <c r="H160" s="149" t="s">
        <v>182</v>
      </c>
      <c r="I160" s="55" t="str">
        <f t="shared" si="2"/>
        <v>HDDC_OUT5_05_PR24_OFWAT</v>
      </c>
      <c r="J160" s="55" t="s">
        <v>137</v>
      </c>
      <c r="K160" s="55" t="s">
        <v>159</v>
      </c>
      <c r="L160" s="55" t="s">
        <v>139</v>
      </c>
      <c r="M160" s="153" t="s">
        <v>183</v>
      </c>
      <c r="N160" s="18" t="s">
        <v>83</v>
      </c>
      <c r="O160" s="18">
        <v>2</v>
      </c>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O160" s="8"/>
      <c r="AP160" s="7"/>
      <c r="AQ160" s="7"/>
      <c r="AR160" s="7"/>
      <c r="AS160" s="7"/>
      <c r="AT160" s="7"/>
      <c r="AU160" s="7"/>
      <c r="AV160" s="7"/>
      <c r="AW160" s="7"/>
      <c r="AX160" s="7"/>
      <c r="AY160" s="7"/>
      <c r="AZ160" s="7"/>
      <c r="BA160" s="7"/>
      <c r="BB160" s="7"/>
      <c r="BC160" s="7"/>
      <c r="BD160" s="7"/>
      <c r="BE160" s="7"/>
      <c r="BF160" s="7"/>
      <c r="BG160" s="7"/>
      <c r="BH160" s="7"/>
    </row>
    <row r="161" spans="2:60" s="5" customFormat="1" ht="15">
      <c r="B161" s="19" t="s">
        <v>112</v>
      </c>
      <c r="C161" s="19" t="str">
        <f>_xlfn.XLOOKUP($B161,FD_Lists!$B$4:$B$25,FD_Lists!C$4:C$25)</f>
        <v>Northumbrian Water</v>
      </c>
      <c r="D161" s="19" t="str">
        <f>_xlfn.XLOOKUP($B161,FD_Lists!$B$4:$B$25,FD_Lists!D$4:D$25)</f>
        <v>England</v>
      </c>
      <c r="E161" s="19" t="str">
        <f>_xlfn.XLOOKUP($B161,FD_Lists!$B$4:$B$25,FD_Lists!E$4:E$25)</f>
        <v>Company</v>
      </c>
      <c r="F161" s="19" t="str">
        <f>_xlfn.XLOOKUP($B161,FD_Lists!$B$4:$B$25,FD_Lists!F$4:F$25)</f>
        <v>WaSC</v>
      </c>
      <c r="G161" s="56" t="s">
        <v>127</v>
      </c>
      <c r="H161" s="149" t="s">
        <v>182</v>
      </c>
      <c r="I161" s="55" t="str">
        <f t="shared" si="2"/>
        <v>NESC_OUT5_05_PR24_OFWAT</v>
      </c>
      <c r="J161" s="55" t="s">
        <v>137</v>
      </c>
      <c r="K161" s="55" t="s">
        <v>159</v>
      </c>
      <c r="L161" s="55" t="s">
        <v>139</v>
      </c>
      <c r="M161" s="153" t="s">
        <v>183</v>
      </c>
      <c r="N161" s="18" t="s">
        <v>83</v>
      </c>
      <c r="O161" s="18">
        <v>2</v>
      </c>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O161" s="8"/>
      <c r="AP161" s="7"/>
      <c r="AQ161" s="7"/>
      <c r="AR161" s="7"/>
      <c r="AS161" s="7"/>
      <c r="AT161" s="7"/>
      <c r="AU161" s="7"/>
      <c r="AV161" s="7"/>
      <c r="AW161" s="7"/>
      <c r="AX161" s="7"/>
      <c r="AY161" s="7"/>
      <c r="AZ161" s="7"/>
      <c r="BA161" s="7"/>
      <c r="BB161" s="7"/>
      <c r="BC161" s="7"/>
      <c r="BD161" s="7"/>
      <c r="BE161" s="7"/>
      <c r="BF161" s="7"/>
      <c r="BG161" s="7"/>
      <c r="BH161" s="7"/>
    </row>
    <row r="162" spans="2:60" s="5" customFormat="1" ht="15">
      <c r="B162" s="19" t="s">
        <v>113</v>
      </c>
      <c r="C162" s="19" t="str">
        <f>_xlfn.XLOOKUP($B162,FD_Lists!$B$4:$B$25,FD_Lists!C$4:C$25)</f>
        <v>Severn Trent Water</v>
      </c>
      <c r="D162" s="19" t="str">
        <f>_xlfn.XLOOKUP($B162,FD_Lists!$B$4:$B$25,FD_Lists!D$4:D$25)</f>
        <v>England</v>
      </c>
      <c r="E162" s="19" t="str">
        <f>_xlfn.XLOOKUP($B162,FD_Lists!$B$4:$B$25,FD_Lists!E$4:E$25)</f>
        <v>Company</v>
      </c>
      <c r="F162" s="19" t="str">
        <f>_xlfn.XLOOKUP($B162,FD_Lists!$B$4:$B$25,FD_Lists!F$4:F$25)</f>
        <v>WaSC</v>
      </c>
      <c r="G162" s="56" t="s">
        <v>127</v>
      </c>
      <c r="H162" s="149" t="s">
        <v>182</v>
      </c>
      <c r="I162" s="55" t="str">
        <f t="shared" si="2"/>
        <v>SVEC_OUT5_05_PR24_OFWAT</v>
      </c>
      <c r="J162" s="55" t="s">
        <v>137</v>
      </c>
      <c r="K162" s="55" t="s">
        <v>159</v>
      </c>
      <c r="L162" s="55" t="s">
        <v>139</v>
      </c>
      <c r="M162" s="153" t="s">
        <v>183</v>
      </c>
      <c r="N162" s="18" t="s">
        <v>83</v>
      </c>
      <c r="O162" s="18">
        <v>2</v>
      </c>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O162" s="8"/>
      <c r="AP162" s="7"/>
      <c r="AQ162" s="7"/>
      <c r="AR162" s="7"/>
      <c r="AS162" s="7"/>
      <c r="AT162" s="7"/>
      <c r="AU162" s="7"/>
      <c r="AV162" s="7"/>
      <c r="AW162" s="7"/>
      <c r="AX162" s="7"/>
      <c r="AY162" s="7"/>
      <c r="AZ162" s="7"/>
      <c r="BA162" s="7"/>
      <c r="BB162" s="7"/>
      <c r="BC162" s="7"/>
      <c r="BD162" s="7"/>
      <c r="BE162" s="7"/>
      <c r="BF162" s="7"/>
      <c r="BG162" s="7"/>
      <c r="BH162" s="7"/>
    </row>
    <row r="163" spans="2:60" s="5" customFormat="1" ht="15">
      <c r="B163" s="19" t="s">
        <v>116</v>
      </c>
      <c r="C163" s="19" t="str">
        <f>_xlfn.XLOOKUP($B163,FD_Lists!$B$4:$B$25,FD_Lists!C$4:C$25)</f>
        <v>Southern Water</v>
      </c>
      <c r="D163" s="19" t="str">
        <f>_xlfn.XLOOKUP($B163,FD_Lists!$B$4:$B$25,FD_Lists!D$4:D$25)</f>
        <v>England</v>
      </c>
      <c r="E163" s="19" t="str">
        <f>_xlfn.XLOOKUP($B163,FD_Lists!$B$4:$B$25,FD_Lists!E$4:E$25)</f>
        <v>Company</v>
      </c>
      <c r="F163" s="19" t="str">
        <f>_xlfn.XLOOKUP($B163,FD_Lists!$B$4:$B$25,FD_Lists!F$4:F$25)</f>
        <v>WaSC</v>
      </c>
      <c r="G163" s="56" t="s">
        <v>127</v>
      </c>
      <c r="H163" s="149" t="s">
        <v>182</v>
      </c>
      <c r="I163" s="55" t="str">
        <f t="shared" si="2"/>
        <v>SRNC_OUT5_05_PR24_OFWAT</v>
      </c>
      <c r="J163" s="55" t="s">
        <v>137</v>
      </c>
      <c r="K163" s="55" t="s">
        <v>159</v>
      </c>
      <c r="L163" s="55" t="s">
        <v>139</v>
      </c>
      <c r="M163" s="153" t="s">
        <v>183</v>
      </c>
      <c r="N163" s="18" t="s">
        <v>83</v>
      </c>
      <c r="O163" s="18">
        <v>2</v>
      </c>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O163" s="8"/>
      <c r="AP163" s="7"/>
      <c r="AQ163" s="7"/>
      <c r="AR163" s="7"/>
      <c r="AS163" s="7"/>
      <c r="AT163" s="7"/>
      <c r="AU163" s="7"/>
      <c r="AV163" s="7"/>
      <c r="AW163" s="7"/>
      <c r="AX163" s="7"/>
      <c r="AY163" s="7"/>
      <c r="AZ163" s="7"/>
      <c r="BA163" s="7"/>
      <c r="BB163" s="7"/>
      <c r="BC163" s="7"/>
      <c r="BD163" s="7"/>
      <c r="BE163" s="7"/>
      <c r="BF163" s="7"/>
      <c r="BG163" s="7"/>
      <c r="BH163" s="7"/>
    </row>
    <row r="164" spans="2:60" s="5" customFormat="1" ht="15">
      <c r="B164" s="19" t="s">
        <v>117</v>
      </c>
      <c r="C164" s="19" t="str">
        <f>_xlfn.XLOOKUP($B164,FD_Lists!$B$4:$B$25,FD_Lists!C$4:C$25)</f>
        <v>Thames Water</v>
      </c>
      <c r="D164" s="19" t="str">
        <f>_xlfn.XLOOKUP($B164,FD_Lists!$B$4:$B$25,FD_Lists!D$4:D$25)</f>
        <v>England</v>
      </c>
      <c r="E164" s="19" t="str">
        <f>_xlfn.XLOOKUP($B164,FD_Lists!$B$4:$B$25,FD_Lists!E$4:E$25)</f>
        <v>Company</v>
      </c>
      <c r="F164" s="19" t="str">
        <f>_xlfn.XLOOKUP($B164,FD_Lists!$B$4:$B$25,FD_Lists!F$4:F$25)</f>
        <v>WaSC</v>
      </c>
      <c r="G164" s="56" t="s">
        <v>127</v>
      </c>
      <c r="H164" s="149" t="s">
        <v>182</v>
      </c>
      <c r="I164" s="55" t="str">
        <f t="shared" ref="I164:I174" si="3">B164&amp;H164</f>
        <v>TMSC_OUT5_05_PR24_OFWAT</v>
      </c>
      <c r="J164" s="55" t="s">
        <v>137</v>
      </c>
      <c r="K164" s="55" t="s">
        <v>159</v>
      </c>
      <c r="L164" s="55" t="s">
        <v>139</v>
      </c>
      <c r="M164" s="153" t="s">
        <v>183</v>
      </c>
      <c r="N164" s="18" t="s">
        <v>83</v>
      </c>
      <c r="O164" s="18">
        <v>2</v>
      </c>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O164" s="8"/>
      <c r="AP164" s="7"/>
      <c r="AQ164" s="7"/>
      <c r="AR164" s="7"/>
      <c r="AS164" s="7"/>
      <c r="AT164" s="7"/>
      <c r="AU164" s="7"/>
      <c r="AV164" s="7"/>
      <c r="AW164" s="7"/>
      <c r="AX164" s="7"/>
      <c r="AY164" s="7"/>
      <c r="AZ164" s="7"/>
      <c r="BA164" s="7"/>
      <c r="BB164" s="7"/>
      <c r="BC164" s="7"/>
      <c r="BD164" s="7"/>
      <c r="BE164" s="7"/>
      <c r="BF164" s="7"/>
      <c r="BG164" s="7"/>
      <c r="BH164" s="7"/>
    </row>
    <row r="165" spans="2:60" s="5" customFormat="1" ht="15">
      <c r="B165" s="19" t="s">
        <v>118</v>
      </c>
      <c r="C165" s="19" t="str">
        <f>_xlfn.XLOOKUP($B165,FD_Lists!$B$4:$B$25,FD_Lists!C$4:C$25)</f>
        <v xml:space="preserve">United Utilities </v>
      </c>
      <c r="D165" s="19" t="str">
        <f>_xlfn.XLOOKUP($B165,FD_Lists!$B$4:$B$25,FD_Lists!D$4:D$25)</f>
        <v>England</v>
      </c>
      <c r="E165" s="19" t="str">
        <f>_xlfn.XLOOKUP($B165,FD_Lists!$B$4:$B$25,FD_Lists!E$4:E$25)</f>
        <v>Company</v>
      </c>
      <c r="F165" s="19" t="str">
        <f>_xlfn.XLOOKUP($B165,FD_Lists!$B$4:$B$25,FD_Lists!F$4:F$25)</f>
        <v>WaSC</v>
      </c>
      <c r="G165" s="56" t="s">
        <v>127</v>
      </c>
      <c r="H165" s="149" t="s">
        <v>182</v>
      </c>
      <c r="I165" s="55" t="str">
        <f t="shared" si="3"/>
        <v>NWTC_OUT5_05_PR24_OFWAT</v>
      </c>
      <c r="J165" s="55" t="s">
        <v>137</v>
      </c>
      <c r="K165" s="55" t="s">
        <v>159</v>
      </c>
      <c r="L165" s="55" t="s">
        <v>139</v>
      </c>
      <c r="M165" s="153" t="s">
        <v>183</v>
      </c>
      <c r="N165" s="18" t="s">
        <v>83</v>
      </c>
      <c r="O165" s="18">
        <v>2</v>
      </c>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O165" s="8"/>
      <c r="AP165" s="7"/>
      <c r="AQ165" s="7"/>
      <c r="AR165" s="7"/>
      <c r="AS165" s="7"/>
      <c r="AT165" s="7"/>
      <c r="AU165" s="7"/>
      <c r="AV165" s="7"/>
      <c r="AW165" s="7"/>
      <c r="AX165" s="7"/>
      <c r="AY165" s="7"/>
      <c r="AZ165" s="7"/>
      <c r="BA165" s="7"/>
      <c r="BB165" s="7"/>
      <c r="BC165" s="7"/>
      <c r="BD165" s="7"/>
      <c r="BE165" s="7"/>
      <c r="BF165" s="7"/>
      <c r="BG165" s="7"/>
      <c r="BH165" s="7"/>
    </row>
    <row r="166" spans="2:60" s="5" customFormat="1" ht="15">
      <c r="B166" s="19" t="s">
        <v>119</v>
      </c>
      <c r="C166" s="19" t="str">
        <f>_xlfn.XLOOKUP($B166,FD_Lists!$B$4:$B$25,FD_Lists!C$4:C$25)</f>
        <v>Wessex Water</v>
      </c>
      <c r="D166" s="19" t="str">
        <f>_xlfn.XLOOKUP($B166,FD_Lists!$B$4:$B$25,FD_Lists!D$4:D$25)</f>
        <v>England</v>
      </c>
      <c r="E166" s="19" t="str">
        <f>_xlfn.XLOOKUP($B166,FD_Lists!$B$4:$B$25,FD_Lists!E$4:E$25)</f>
        <v>Company</v>
      </c>
      <c r="F166" s="19" t="str">
        <f>_xlfn.XLOOKUP($B166,FD_Lists!$B$4:$B$25,FD_Lists!F$4:F$25)</f>
        <v>WaSC</v>
      </c>
      <c r="G166" s="56" t="s">
        <v>127</v>
      </c>
      <c r="H166" s="149" t="s">
        <v>182</v>
      </c>
      <c r="I166" s="55" t="str">
        <f t="shared" si="3"/>
        <v>WSXC_OUT5_05_PR24_OFWAT</v>
      </c>
      <c r="J166" s="55" t="s">
        <v>137</v>
      </c>
      <c r="K166" s="55" t="s">
        <v>159</v>
      </c>
      <c r="L166" s="55" t="s">
        <v>139</v>
      </c>
      <c r="M166" s="153" t="s">
        <v>183</v>
      </c>
      <c r="N166" s="18" t="s">
        <v>83</v>
      </c>
      <c r="O166" s="18">
        <v>2</v>
      </c>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O166" s="8"/>
      <c r="AP166" s="7"/>
      <c r="AQ166" s="7"/>
      <c r="AR166" s="7"/>
      <c r="AS166" s="7"/>
      <c r="AT166" s="7"/>
      <c r="AU166" s="7"/>
      <c r="AV166" s="7"/>
      <c r="AW166" s="7"/>
      <c r="AX166" s="7"/>
      <c r="AY166" s="7"/>
      <c r="AZ166" s="7"/>
      <c r="BA166" s="7"/>
      <c r="BB166" s="7"/>
      <c r="BC166" s="7"/>
      <c r="BD166" s="7"/>
      <c r="BE166" s="7"/>
      <c r="BF166" s="7"/>
      <c r="BG166" s="7"/>
      <c r="BH166" s="7"/>
    </row>
    <row r="167" spans="2:60" s="5" customFormat="1" ht="15">
      <c r="B167" s="19" t="s">
        <v>120</v>
      </c>
      <c r="C167" s="19" t="str">
        <f>_xlfn.XLOOKUP($B167,FD_Lists!$B$4:$B$25,FD_Lists!C$4:C$25)</f>
        <v>Yorkshire Water</v>
      </c>
      <c r="D167" s="19" t="str">
        <f>_xlfn.XLOOKUP($B167,FD_Lists!$B$4:$B$25,FD_Lists!D$4:D$25)</f>
        <v>England</v>
      </c>
      <c r="E167" s="19" t="str">
        <f>_xlfn.XLOOKUP($B167,FD_Lists!$B$4:$B$25,FD_Lists!E$4:E$25)</f>
        <v>Company</v>
      </c>
      <c r="F167" s="19" t="str">
        <f>_xlfn.XLOOKUP($B167,FD_Lists!$B$4:$B$25,FD_Lists!F$4:F$25)</f>
        <v>WaSC</v>
      </c>
      <c r="G167" s="56" t="s">
        <v>127</v>
      </c>
      <c r="H167" s="149" t="s">
        <v>182</v>
      </c>
      <c r="I167" s="55" t="str">
        <f t="shared" si="3"/>
        <v>YKYC_OUT5_05_PR24_OFWAT</v>
      </c>
      <c r="J167" s="55" t="s">
        <v>137</v>
      </c>
      <c r="K167" s="55" t="s">
        <v>159</v>
      </c>
      <c r="L167" s="55" t="s">
        <v>139</v>
      </c>
      <c r="M167" s="153" t="s">
        <v>183</v>
      </c>
      <c r="N167" s="18" t="s">
        <v>83</v>
      </c>
      <c r="O167" s="18">
        <v>2</v>
      </c>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O167" s="8"/>
      <c r="AP167" s="7"/>
      <c r="AQ167" s="7"/>
      <c r="AR167" s="7"/>
      <c r="AS167" s="7"/>
      <c r="AT167" s="7"/>
      <c r="AU167" s="7"/>
      <c r="AV167" s="7"/>
      <c r="AW167" s="7"/>
      <c r="AX167" s="7"/>
      <c r="AY167" s="7"/>
      <c r="AZ167" s="7"/>
      <c r="BA167" s="7"/>
      <c r="BB167" s="7"/>
      <c r="BC167" s="7"/>
      <c r="BD167" s="7"/>
      <c r="BE167" s="7"/>
      <c r="BF167" s="7"/>
      <c r="BG167" s="7"/>
      <c r="BH167" s="7"/>
    </row>
    <row r="168" spans="2:60" s="5" customFormat="1" ht="15">
      <c r="B168" s="19" t="s">
        <v>142</v>
      </c>
      <c r="C168" s="19" t="str">
        <f>_xlfn.XLOOKUP($B168,FD_Lists!$B$4:$B$25,FD_Lists!C$4:C$25)</f>
        <v>Affinity Water</v>
      </c>
      <c r="D168" s="19" t="str">
        <f>_xlfn.XLOOKUP($B168,FD_Lists!$B$4:$B$25,FD_Lists!D$4:D$25)</f>
        <v>England</v>
      </c>
      <c r="E168" s="19" t="str">
        <f>_xlfn.XLOOKUP($B168,FD_Lists!$B$4:$B$25,FD_Lists!E$4:E$25)</f>
        <v>Company</v>
      </c>
      <c r="F168" s="19" t="str">
        <f>_xlfn.XLOOKUP($B168,FD_Lists!$B$4:$B$25,FD_Lists!F$4:F$25)</f>
        <v>WoC</v>
      </c>
      <c r="G168" s="56" t="s">
        <v>127</v>
      </c>
      <c r="H168" s="149" t="s">
        <v>182</v>
      </c>
      <c r="I168" s="55" t="str">
        <f t="shared" si="3"/>
        <v>AFWC_OUT5_05_PR24_OFWAT</v>
      </c>
      <c r="J168" s="55" t="s">
        <v>137</v>
      </c>
      <c r="K168" s="55" t="s">
        <v>159</v>
      </c>
      <c r="L168" s="55" t="s">
        <v>139</v>
      </c>
      <c r="M168" s="153" t="s">
        <v>183</v>
      </c>
      <c r="N168" s="18" t="s">
        <v>83</v>
      </c>
      <c r="O168" s="18">
        <v>2</v>
      </c>
      <c r="P168" s="57" t="s">
        <v>186</v>
      </c>
      <c r="Q168" s="57" t="s">
        <v>186</v>
      </c>
      <c r="R168" s="57" t="s">
        <v>186</v>
      </c>
      <c r="S168" s="57" t="s">
        <v>186</v>
      </c>
      <c r="T168" s="57" t="s">
        <v>186</v>
      </c>
      <c r="U168" s="57" t="s">
        <v>186</v>
      </c>
      <c r="V168" s="57" t="s">
        <v>186</v>
      </c>
      <c r="W168" s="57" t="s">
        <v>186</v>
      </c>
      <c r="X168" s="57" t="s">
        <v>186</v>
      </c>
      <c r="Y168" s="57" t="s">
        <v>186</v>
      </c>
      <c r="Z168" s="57" t="s">
        <v>186</v>
      </c>
      <c r="AA168" s="57" t="s">
        <v>186</v>
      </c>
      <c r="AB168" s="57" t="s">
        <v>186</v>
      </c>
      <c r="AC168" s="57" t="s">
        <v>186</v>
      </c>
      <c r="AD168" s="57" t="s">
        <v>186</v>
      </c>
      <c r="AE168" s="57" t="s">
        <v>186</v>
      </c>
      <c r="AF168" s="57" t="s">
        <v>186</v>
      </c>
      <c r="AG168" s="57" t="s">
        <v>186</v>
      </c>
      <c r="AH168" s="57" t="s">
        <v>186</v>
      </c>
      <c r="AI168" s="57" t="s">
        <v>186</v>
      </c>
      <c r="AJ168" s="57" t="s">
        <v>186</v>
      </c>
      <c r="AK168" s="57" t="s">
        <v>186</v>
      </c>
      <c r="AL168" s="57" t="s">
        <v>186</v>
      </c>
      <c r="AM168" s="57" t="s">
        <v>186</v>
      </c>
      <c r="AO168" s="8"/>
      <c r="AP168" s="7"/>
      <c r="AQ168" s="7"/>
      <c r="AR168" s="7"/>
      <c r="AS168" s="7"/>
      <c r="AT168" s="7"/>
      <c r="AU168" s="7"/>
      <c r="AV168" s="7"/>
      <c r="AW168" s="7"/>
      <c r="AX168" s="7"/>
      <c r="AY168" s="7"/>
      <c r="AZ168" s="7"/>
      <c r="BA168" s="7"/>
      <c r="BB168" s="7"/>
      <c r="BC168" s="7"/>
      <c r="BD168" s="7"/>
      <c r="BE168" s="7"/>
      <c r="BF168" s="7"/>
      <c r="BG168" s="7"/>
      <c r="BH168" s="7"/>
    </row>
    <row r="169" spans="2:60" s="5" customFormat="1" ht="15">
      <c r="B169" s="19" t="s">
        <v>143</v>
      </c>
      <c r="C169" s="19" t="str">
        <f>_xlfn.XLOOKUP($B169,FD_Lists!$B$4:$B$25,FD_Lists!C$4:C$25)</f>
        <v>Portsmouth Water</v>
      </c>
      <c r="D169" s="19" t="str">
        <f>_xlfn.XLOOKUP($B169,FD_Lists!$B$4:$B$25,FD_Lists!D$4:D$25)</f>
        <v>England</v>
      </c>
      <c r="E169" s="19" t="str">
        <f>_xlfn.XLOOKUP($B169,FD_Lists!$B$4:$B$25,FD_Lists!E$4:E$25)</f>
        <v>Company</v>
      </c>
      <c r="F169" s="19" t="str">
        <f>_xlfn.XLOOKUP($B169,FD_Lists!$B$4:$B$25,FD_Lists!F$4:F$25)</f>
        <v>WoC</v>
      </c>
      <c r="G169" s="56" t="s">
        <v>127</v>
      </c>
      <c r="H169" s="149" t="s">
        <v>182</v>
      </c>
      <c r="I169" s="55" t="str">
        <f t="shared" si="3"/>
        <v>PRTC_OUT5_05_PR24_OFWAT</v>
      </c>
      <c r="J169" s="55" t="s">
        <v>137</v>
      </c>
      <c r="K169" s="55" t="s">
        <v>159</v>
      </c>
      <c r="L169" s="55" t="s">
        <v>139</v>
      </c>
      <c r="M169" s="153" t="s">
        <v>183</v>
      </c>
      <c r="N169" s="18" t="s">
        <v>83</v>
      </c>
      <c r="O169" s="18">
        <v>2</v>
      </c>
      <c r="P169" s="57" t="s">
        <v>186</v>
      </c>
      <c r="Q169" s="57" t="s">
        <v>186</v>
      </c>
      <c r="R169" s="57" t="s">
        <v>186</v>
      </c>
      <c r="S169" s="57" t="s">
        <v>186</v>
      </c>
      <c r="T169" s="57" t="s">
        <v>186</v>
      </c>
      <c r="U169" s="57" t="s">
        <v>186</v>
      </c>
      <c r="V169" s="57" t="s">
        <v>186</v>
      </c>
      <c r="W169" s="57" t="s">
        <v>186</v>
      </c>
      <c r="X169" s="57" t="s">
        <v>186</v>
      </c>
      <c r="Y169" s="57" t="s">
        <v>186</v>
      </c>
      <c r="Z169" s="57" t="s">
        <v>186</v>
      </c>
      <c r="AA169" s="57" t="s">
        <v>186</v>
      </c>
      <c r="AB169" s="57" t="s">
        <v>186</v>
      </c>
      <c r="AC169" s="57" t="s">
        <v>186</v>
      </c>
      <c r="AD169" s="57" t="s">
        <v>186</v>
      </c>
      <c r="AE169" s="57" t="s">
        <v>186</v>
      </c>
      <c r="AF169" s="57" t="s">
        <v>186</v>
      </c>
      <c r="AG169" s="57" t="s">
        <v>186</v>
      </c>
      <c r="AH169" s="57" t="s">
        <v>186</v>
      </c>
      <c r="AI169" s="57" t="s">
        <v>186</v>
      </c>
      <c r="AJ169" s="57" t="s">
        <v>186</v>
      </c>
      <c r="AK169" s="57" t="s">
        <v>186</v>
      </c>
      <c r="AL169" s="57" t="s">
        <v>186</v>
      </c>
      <c r="AM169" s="57" t="s">
        <v>186</v>
      </c>
      <c r="AO169" s="8"/>
      <c r="AP169" s="7"/>
      <c r="AQ169" s="7"/>
      <c r="AR169" s="7"/>
      <c r="AS169" s="7"/>
      <c r="AT169" s="7"/>
      <c r="AU169" s="7"/>
      <c r="AV169" s="7"/>
      <c r="AW169" s="7"/>
      <c r="AX169" s="7"/>
      <c r="AY169" s="7"/>
      <c r="AZ169" s="7"/>
      <c r="BA169" s="7"/>
      <c r="BB169" s="7"/>
      <c r="BC169" s="7"/>
      <c r="BD169" s="7"/>
      <c r="BE169" s="7"/>
      <c r="BF169" s="7"/>
      <c r="BG169" s="7"/>
      <c r="BH169" s="7"/>
    </row>
    <row r="170" spans="2:60" s="5" customFormat="1" ht="15">
      <c r="B170" s="19" t="s">
        <v>144</v>
      </c>
      <c r="C170" s="19" t="str">
        <f>_xlfn.XLOOKUP($B170,FD_Lists!$B$4:$B$25,FD_Lists!C$4:C$25)</f>
        <v>South East Water</v>
      </c>
      <c r="D170" s="19" t="str">
        <f>_xlfn.XLOOKUP($B170,FD_Lists!$B$4:$B$25,FD_Lists!D$4:D$25)</f>
        <v>England</v>
      </c>
      <c r="E170" s="19" t="str">
        <f>_xlfn.XLOOKUP($B170,FD_Lists!$B$4:$B$25,FD_Lists!E$4:E$25)</f>
        <v>Company</v>
      </c>
      <c r="F170" s="19" t="str">
        <f>_xlfn.XLOOKUP($B170,FD_Lists!$B$4:$B$25,FD_Lists!F$4:F$25)</f>
        <v>WoC</v>
      </c>
      <c r="G170" s="56" t="s">
        <v>127</v>
      </c>
      <c r="H170" s="149" t="s">
        <v>182</v>
      </c>
      <c r="I170" s="55" t="str">
        <f t="shared" si="3"/>
        <v>SEWC_OUT5_05_PR24_OFWAT</v>
      </c>
      <c r="J170" s="55" t="s">
        <v>137</v>
      </c>
      <c r="K170" s="55" t="s">
        <v>159</v>
      </c>
      <c r="L170" s="55" t="s">
        <v>139</v>
      </c>
      <c r="M170" s="153" t="s">
        <v>183</v>
      </c>
      <c r="N170" s="18" t="s">
        <v>83</v>
      </c>
      <c r="O170" s="18">
        <v>2</v>
      </c>
      <c r="P170" s="57" t="s">
        <v>186</v>
      </c>
      <c r="Q170" s="57" t="s">
        <v>186</v>
      </c>
      <c r="R170" s="57" t="s">
        <v>186</v>
      </c>
      <c r="S170" s="57" t="s">
        <v>186</v>
      </c>
      <c r="T170" s="57" t="s">
        <v>186</v>
      </c>
      <c r="U170" s="57" t="s">
        <v>186</v>
      </c>
      <c r="V170" s="57" t="s">
        <v>186</v>
      </c>
      <c r="W170" s="57" t="s">
        <v>186</v>
      </c>
      <c r="X170" s="57" t="s">
        <v>186</v>
      </c>
      <c r="Y170" s="57" t="s">
        <v>186</v>
      </c>
      <c r="Z170" s="57" t="s">
        <v>186</v>
      </c>
      <c r="AA170" s="57" t="s">
        <v>186</v>
      </c>
      <c r="AB170" s="57" t="s">
        <v>186</v>
      </c>
      <c r="AC170" s="57" t="s">
        <v>186</v>
      </c>
      <c r="AD170" s="57" t="s">
        <v>186</v>
      </c>
      <c r="AE170" s="57" t="s">
        <v>186</v>
      </c>
      <c r="AF170" s="57" t="s">
        <v>186</v>
      </c>
      <c r="AG170" s="57" t="s">
        <v>186</v>
      </c>
      <c r="AH170" s="57" t="s">
        <v>186</v>
      </c>
      <c r="AI170" s="57" t="s">
        <v>186</v>
      </c>
      <c r="AJ170" s="57" t="s">
        <v>186</v>
      </c>
      <c r="AK170" s="57" t="s">
        <v>186</v>
      </c>
      <c r="AL170" s="57" t="s">
        <v>186</v>
      </c>
      <c r="AM170" s="57" t="s">
        <v>186</v>
      </c>
      <c r="AO170" s="8"/>
      <c r="AP170" s="7"/>
      <c r="AQ170" s="7"/>
      <c r="AR170" s="7"/>
      <c r="AS170" s="7"/>
      <c r="AT170" s="7"/>
      <c r="AU170" s="7"/>
      <c r="AV170" s="7"/>
      <c r="AW170" s="7"/>
      <c r="AX170" s="7"/>
      <c r="AY170" s="7"/>
      <c r="AZ170" s="7"/>
      <c r="BA170" s="7"/>
      <c r="BB170" s="7"/>
      <c r="BC170" s="7"/>
      <c r="BD170" s="7"/>
      <c r="BE170" s="7"/>
      <c r="BF170" s="7"/>
      <c r="BG170" s="7"/>
      <c r="BH170" s="7"/>
    </row>
    <row r="171" spans="2:60" s="5" customFormat="1" ht="15">
      <c r="B171" s="19" t="s">
        <v>145</v>
      </c>
      <c r="C171" s="19" t="str">
        <f>_xlfn.XLOOKUP($B171,FD_Lists!$B$4:$B$25,FD_Lists!C$4:C$25)</f>
        <v>South Staffordshire Water</v>
      </c>
      <c r="D171" s="19" t="str">
        <f>_xlfn.XLOOKUP($B171,FD_Lists!$B$4:$B$25,FD_Lists!D$4:D$25)</f>
        <v>England</v>
      </c>
      <c r="E171" s="19" t="str">
        <f>_xlfn.XLOOKUP($B171,FD_Lists!$B$4:$B$25,FD_Lists!E$4:E$25)</f>
        <v>Company</v>
      </c>
      <c r="F171" s="19" t="str">
        <f>_xlfn.XLOOKUP($B171,FD_Lists!$B$4:$B$25,FD_Lists!F$4:F$25)</f>
        <v>WoC</v>
      </c>
      <c r="G171" s="56" t="s">
        <v>127</v>
      </c>
      <c r="H171" s="149" t="s">
        <v>182</v>
      </c>
      <c r="I171" s="55" t="str">
        <f t="shared" si="3"/>
        <v>SSCC_OUT5_05_PR24_OFWAT</v>
      </c>
      <c r="J171" s="55" t="s">
        <v>137</v>
      </c>
      <c r="K171" s="55" t="s">
        <v>159</v>
      </c>
      <c r="L171" s="55" t="s">
        <v>139</v>
      </c>
      <c r="M171" s="153" t="s">
        <v>183</v>
      </c>
      <c r="N171" s="18" t="s">
        <v>83</v>
      </c>
      <c r="O171" s="18">
        <v>2</v>
      </c>
      <c r="P171" s="57" t="s">
        <v>186</v>
      </c>
      <c r="Q171" s="57" t="s">
        <v>186</v>
      </c>
      <c r="R171" s="57" t="s">
        <v>186</v>
      </c>
      <c r="S171" s="57" t="s">
        <v>186</v>
      </c>
      <c r="T171" s="57" t="s">
        <v>186</v>
      </c>
      <c r="U171" s="57" t="s">
        <v>186</v>
      </c>
      <c r="V171" s="57" t="s">
        <v>186</v>
      </c>
      <c r="W171" s="57" t="s">
        <v>186</v>
      </c>
      <c r="X171" s="57" t="s">
        <v>186</v>
      </c>
      <c r="Y171" s="57" t="s">
        <v>186</v>
      </c>
      <c r="Z171" s="57" t="s">
        <v>186</v>
      </c>
      <c r="AA171" s="57" t="s">
        <v>186</v>
      </c>
      <c r="AB171" s="57" t="s">
        <v>186</v>
      </c>
      <c r="AC171" s="57" t="s">
        <v>186</v>
      </c>
      <c r="AD171" s="57" t="s">
        <v>186</v>
      </c>
      <c r="AE171" s="57" t="s">
        <v>186</v>
      </c>
      <c r="AF171" s="57" t="s">
        <v>186</v>
      </c>
      <c r="AG171" s="57" t="s">
        <v>186</v>
      </c>
      <c r="AH171" s="57" t="s">
        <v>186</v>
      </c>
      <c r="AI171" s="57" t="s">
        <v>186</v>
      </c>
      <c r="AJ171" s="57" t="s">
        <v>186</v>
      </c>
      <c r="AK171" s="57" t="s">
        <v>186</v>
      </c>
      <c r="AL171" s="57" t="s">
        <v>186</v>
      </c>
      <c r="AM171" s="57" t="s">
        <v>186</v>
      </c>
      <c r="AO171" s="8"/>
      <c r="AP171" s="7"/>
      <c r="AQ171" s="7"/>
      <c r="AR171" s="7"/>
      <c r="AS171" s="7"/>
      <c r="AT171" s="7"/>
      <c r="AU171" s="7"/>
      <c r="AV171" s="7"/>
      <c r="AW171" s="7"/>
      <c r="AX171" s="7"/>
      <c r="AY171" s="7"/>
      <c r="AZ171" s="7"/>
      <c r="BA171" s="7"/>
      <c r="BB171" s="7"/>
      <c r="BC171" s="7"/>
      <c r="BD171" s="7"/>
      <c r="BE171" s="7"/>
      <c r="BF171" s="7"/>
      <c r="BG171" s="7"/>
      <c r="BH171" s="7"/>
    </row>
    <row r="172" spans="2:60" s="5" customFormat="1" ht="15">
      <c r="B172" s="19" t="s">
        <v>146</v>
      </c>
      <c r="C172" s="19" t="str">
        <f>_xlfn.XLOOKUP($B172,FD_Lists!$B$4:$B$25,FD_Lists!C$4:C$25)</f>
        <v>SES Water</v>
      </c>
      <c r="D172" s="19" t="str">
        <f>_xlfn.XLOOKUP($B172,FD_Lists!$B$4:$B$25,FD_Lists!D$4:D$25)</f>
        <v>England</v>
      </c>
      <c r="E172" s="19" t="str">
        <f>_xlfn.XLOOKUP($B172,FD_Lists!$B$4:$B$25,FD_Lists!E$4:E$25)</f>
        <v>Company</v>
      </c>
      <c r="F172" s="19" t="str">
        <f>_xlfn.XLOOKUP($B172,FD_Lists!$B$4:$B$25,FD_Lists!F$4:F$25)</f>
        <v>WoC</v>
      </c>
      <c r="G172" s="56" t="s">
        <v>127</v>
      </c>
      <c r="H172" s="149" t="s">
        <v>182</v>
      </c>
      <c r="I172" s="55" t="str">
        <f t="shared" si="3"/>
        <v>SESC_OUT5_05_PR24_OFWAT</v>
      </c>
      <c r="J172" s="55" t="s">
        <v>137</v>
      </c>
      <c r="K172" s="55" t="s">
        <v>159</v>
      </c>
      <c r="L172" s="55" t="s">
        <v>139</v>
      </c>
      <c r="M172" s="153" t="s">
        <v>183</v>
      </c>
      <c r="N172" s="18" t="s">
        <v>83</v>
      </c>
      <c r="O172" s="18">
        <v>2</v>
      </c>
      <c r="P172" s="57" t="s">
        <v>186</v>
      </c>
      <c r="Q172" s="57" t="s">
        <v>186</v>
      </c>
      <c r="R172" s="57" t="s">
        <v>186</v>
      </c>
      <c r="S172" s="57" t="s">
        <v>186</v>
      </c>
      <c r="T172" s="57" t="s">
        <v>186</v>
      </c>
      <c r="U172" s="57" t="s">
        <v>186</v>
      </c>
      <c r="V172" s="57" t="s">
        <v>186</v>
      </c>
      <c r="W172" s="57" t="s">
        <v>186</v>
      </c>
      <c r="X172" s="57" t="s">
        <v>186</v>
      </c>
      <c r="Y172" s="57" t="s">
        <v>186</v>
      </c>
      <c r="Z172" s="57" t="s">
        <v>186</v>
      </c>
      <c r="AA172" s="57" t="s">
        <v>186</v>
      </c>
      <c r="AB172" s="57" t="s">
        <v>186</v>
      </c>
      <c r="AC172" s="57" t="s">
        <v>186</v>
      </c>
      <c r="AD172" s="57" t="s">
        <v>186</v>
      </c>
      <c r="AE172" s="57" t="s">
        <v>186</v>
      </c>
      <c r="AF172" s="57" t="s">
        <v>186</v>
      </c>
      <c r="AG172" s="57" t="s">
        <v>186</v>
      </c>
      <c r="AH172" s="57" t="s">
        <v>186</v>
      </c>
      <c r="AI172" s="57" t="s">
        <v>186</v>
      </c>
      <c r="AJ172" s="57" t="s">
        <v>186</v>
      </c>
      <c r="AK172" s="57" t="s">
        <v>186</v>
      </c>
      <c r="AL172" s="57" t="s">
        <v>186</v>
      </c>
      <c r="AM172" s="57" t="s">
        <v>186</v>
      </c>
      <c r="AO172" s="8"/>
      <c r="AP172" s="7"/>
      <c r="AQ172" s="7"/>
      <c r="AR172" s="7"/>
      <c r="AS172" s="7"/>
      <c r="AT172" s="7"/>
      <c r="AU172" s="7"/>
      <c r="AV172" s="7"/>
      <c r="AW172" s="7"/>
      <c r="AX172" s="7"/>
      <c r="AY172" s="7"/>
      <c r="AZ172" s="7"/>
      <c r="BA172" s="7"/>
      <c r="BB172" s="7"/>
      <c r="BC172" s="7"/>
      <c r="BD172" s="7"/>
      <c r="BE172" s="7"/>
      <c r="BF172" s="7"/>
      <c r="BG172" s="7"/>
      <c r="BH172" s="7"/>
    </row>
    <row r="173" spans="2:60" s="5" customFormat="1" ht="15">
      <c r="B173" s="19" t="s">
        <v>114</v>
      </c>
      <c r="C173" s="19" t="str">
        <f>_xlfn.XLOOKUP($B173,FD_Lists!$B$4:$B$25,FD_Lists!C$4:C$25)</f>
        <v>South West Water</v>
      </c>
      <c r="D173" s="19" t="str">
        <f>_xlfn.XLOOKUP($B173,FD_Lists!$B$4:$B$25,FD_Lists!D$4:D$25)</f>
        <v>England</v>
      </c>
      <c r="E173" s="19" t="str">
        <f>_xlfn.XLOOKUP($B173,FD_Lists!$B$4:$B$25,FD_Lists!E$4:E$25)</f>
        <v>Company</v>
      </c>
      <c r="F173" s="19" t="str">
        <f>_xlfn.XLOOKUP($B173,FD_Lists!$B$4:$B$25,FD_Lists!F$4:F$25)</f>
        <v>WaSC</v>
      </c>
      <c r="G173" s="56" t="s">
        <v>127</v>
      </c>
      <c r="H173" s="149" t="s">
        <v>182</v>
      </c>
      <c r="I173" s="55" t="str">
        <f t="shared" si="3"/>
        <v>SWBC_OUT5_05_PR24_OFWAT</v>
      </c>
      <c r="J173" s="55" t="s">
        <v>137</v>
      </c>
      <c r="K173" s="55" t="s">
        <v>159</v>
      </c>
      <c r="L173" s="55" t="s">
        <v>139</v>
      </c>
      <c r="M173" s="153" t="s">
        <v>183</v>
      </c>
      <c r="N173" s="18" t="s">
        <v>83</v>
      </c>
      <c r="O173" s="18">
        <v>2</v>
      </c>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O173" s="8"/>
      <c r="AP173" s="7"/>
      <c r="AQ173" s="7"/>
      <c r="AR173" s="7"/>
      <c r="AS173" s="7"/>
      <c r="AT173" s="7"/>
      <c r="AU173" s="7"/>
      <c r="AV173" s="7"/>
      <c r="AW173" s="7"/>
      <c r="AX173" s="7"/>
      <c r="AY173" s="7"/>
      <c r="AZ173" s="7"/>
      <c r="BA173" s="7"/>
      <c r="BB173" s="7"/>
      <c r="BC173" s="7"/>
      <c r="BD173" s="7"/>
      <c r="BE173" s="7"/>
      <c r="BF173" s="7"/>
      <c r="BG173" s="7"/>
      <c r="BH173" s="7"/>
    </row>
    <row r="174" spans="2:60" s="5" customFormat="1" ht="15">
      <c r="B174" s="19" t="s">
        <v>147</v>
      </c>
      <c r="C174" s="19" t="str">
        <f>_xlfn.XLOOKUP($B174,FD_Lists!$B$4:$B$25,FD_Lists!C$4:C$25)</f>
        <v>Bristol Water</v>
      </c>
      <c r="D174" s="19" t="str">
        <f>_xlfn.XLOOKUP($B174,FD_Lists!$B$4:$B$25,FD_Lists!D$4:D$25)</f>
        <v>England</v>
      </c>
      <c r="E174" s="19" t="str">
        <f>_xlfn.XLOOKUP($B174,FD_Lists!$B$4:$B$25,FD_Lists!E$4:E$25)</f>
        <v>Company</v>
      </c>
      <c r="F174" s="19" t="str">
        <f>_xlfn.XLOOKUP($B174,FD_Lists!$B$4:$B$25,FD_Lists!F$4:F$25)</f>
        <v>WoC</v>
      </c>
      <c r="G174" s="56" t="s">
        <v>127</v>
      </c>
      <c r="H174" s="149" t="s">
        <v>182</v>
      </c>
      <c r="I174" s="55" t="str">
        <f t="shared" si="3"/>
        <v>BRLC_OUT5_05_PR24_OFWAT</v>
      </c>
      <c r="J174" s="55" t="s">
        <v>137</v>
      </c>
      <c r="K174" s="55" t="s">
        <v>159</v>
      </c>
      <c r="L174" s="55" t="s">
        <v>139</v>
      </c>
      <c r="M174" s="153" t="s">
        <v>183</v>
      </c>
      <c r="N174" s="18" t="s">
        <v>83</v>
      </c>
      <c r="O174" s="18">
        <v>2</v>
      </c>
      <c r="P174" s="57" t="s">
        <v>186</v>
      </c>
      <c r="Q174" s="57" t="s">
        <v>186</v>
      </c>
      <c r="R174" s="57" t="s">
        <v>186</v>
      </c>
      <c r="S174" s="57" t="s">
        <v>186</v>
      </c>
      <c r="T174" s="57" t="s">
        <v>186</v>
      </c>
      <c r="U174" s="57" t="s">
        <v>186</v>
      </c>
      <c r="V174" s="57" t="s">
        <v>186</v>
      </c>
      <c r="W174" s="57" t="s">
        <v>186</v>
      </c>
      <c r="X174" s="57" t="s">
        <v>186</v>
      </c>
      <c r="Y174" s="57" t="s">
        <v>186</v>
      </c>
      <c r="Z174" s="57" t="s">
        <v>186</v>
      </c>
      <c r="AA174" s="57" t="s">
        <v>186</v>
      </c>
      <c r="AB174" s="57" t="s">
        <v>186</v>
      </c>
      <c r="AC174" s="57" t="s">
        <v>186</v>
      </c>
      <c r="AD174" s="57" t="s">
        <v>186</v>
      </c>
      <c r="AE174" s="57" t="s">
        <v>186</v>
      </c>
      <c r="AF174" s="57" t="s">
        <v>186</v>
      </c>
      <c r="AG174" s="57" t="s">
        <v>186</v>
      </c>
      <c r="AH174" s="57" t="s">
        <v>186</v>
      </c>
      <c r="AI174" s="57" t="s">
        <v>186</v>
      </c>
      <c r="AJ174" s="57" t="s">
        <v>186</v>
      </c>
      <c r="AK174" s="57" t="s">
        <v>186</v>
      </c>
      <c r="AL174" s="57" t="s">
        <v>186</v>
      </c>
      <c r="AM174" s="57" t="s">
        <v>186</v>
      </c>
      <c r="AO174" s="8"/>
      <c r="AP174" s="7"/>
      <c r="AQ174" s="7"/>
      <c r="AR174" s="7"/>
      <c r="AS174" s="7"/>
      <c r="AT174" s="7"/>
      <c r="AU174" s="7"/>
      <c r="AV174" s="7"/>
      <c r="AW174" s="7"/>
      <c r="AX174" s="7"/>
      <c r="AY174" s="7"/>
      <c r="AZ174" s="7"/>
      <c r="BA174" s="7"/>
      <c r="BB174" s="7"/>
      <c r="BC174" s="7"/>
      <c r="BD174" s="7"/>
      <c r="BE174" s="7"/>
      <c r="BF174" s="7"/>
      <c r="BG174" s="7"/>
      <c r="BH174" s="7"/>
    </row>
    <row r="175" spans="2:60" s="5" customFormat="1" ht="15">
      <c r="B175" s="20"/>
      <c r="C175" s="20"/>
      <c r="D175" s="20"/>
      <c r="E175" s="20"/>
      <c r="F175" s="20"/>
      <c r="G175" s="126"/>
      <c r="H175" s="21"/>
      <c r="I175" s="137"/>
      <c r="J175" s="21"/>
      <c r="K175" s="137"/>
      <c r="L175" s="137"/>
      <c r="M175" s="21"/>
      <c r="N175" s="21"/>
      <c r="O175" s="21"/>
    </row>
    <row r="176" spans="2:60" s="8" customFormat="1" ht="15">
      <c r="B176" s="138" t="s">
        <v>18</v>
      </c>
      <c r="C176" s="138"/>
      <c r="D176" s="138"/>
      <c r="E176" s="138"/>
      <c r="F176" s="138"/>
      <c r="G176" s="139"/>
      <c r="H176" s="42"/>
      <c r="I176" s="140"/>
      <c r="J176" s="42"/>
      <c r="K176" s="140"/>
      <c r="L176" s="140"/>
      <c r="M176" s="42"/>
      <c r="N176" s="42"/>
      <c r="O176" s="42"/>
    </row>
  </sheetData>
  <autoFilter ref="A4:AN174" xr:uid="{DC174123-5654-486D-AF93-0A92DAFDC464}"/>
  <mergeCells count="2">
    <mergeCell ref="A1:B1"/>
    <mergeCell ref="A3:B3"/>
  </mergeCells>
  <conditionalFormatting sqref="V90:V99">
    <cfRule type="cellIs" dxfId="21" priority="9" operator="greaterThan">
      <formula>0</formula>
    </cfRule>
    <cfRule type="cellIs" dxfId="20" priority="10" operator="lessThan">
      <formula>0</formula>
    </cfRule>
  </conditionalFormatting>
  <conditionalFormatting sqref="V141 V144:V145 V147:V149">
    <cfRule type="cellIs" dxfId="19" priority="1" operator="greaterThan">
      <formula>0</formula>
    </cfRule>
    <cfRule type="cellIs" dxfId="18" priority="2" operator="lessThan">
      <formula>0</formula>
    </cfRule>
  </conditionalFormatting>
  <conditionalFormatting sqref="Y63">
    <cfRule type="cellIs" dxfId="17" priority="13" operator="greaterThan">
      <formula>0</formula>
    </cfRule>
    <cfRule type="cellIs" dxfId="16" priority="14" operator="lessThan">
      <formula>0</formula>
    </cfRule>
  </conditionalFormatting>
  <conditionalFormatting sqref="AV141 AV144:AV145 AV147:AV149">
    <cfRule type="cellIs" dxfId="15" priority="3" operator="greaterThan">
      <formula>0</formula>
    </cfRule>
    <cfRule type="cellIs" dxfId="14" priority="4" operator="lessThan">
      <formula>0</formula>
    </cfRule>
  </conditionalFormatting>
  <conditionalFormatting sqref="AY63">
    <cfRule type="cellIs" dxfId="13" priority="7" operator="greaterThan">
      <formula>0</formula>
    </cfRule>
    <cfRule type="cellIs" dxfId="12" priority="8" operator="less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068C-1677-40B8-9F15-AB13107EDEBA}">
  <sheetPr>
    <tabColor theme="6" tint="0.79998168889431442"/>
  </sheetPr>
  <dimension ref="A1:AM176"/>
  <sheetViews>
    <sheetView showGridLines="0" zoomScale="80" zoomScaleNormal="80" workbookViewId="0">
      <pane xSplit="2" ySplit="4" topLeftCell="C5" activePane="bottomRight" state="frozen"/>
      <selection pane="bottomRight" sqref="A1:B1"/>
      <selection pane="bottomLeft"/>
      <selection pane="topRight"/>
    </sheetView>
  </sheetViews>
  <sheetFormatPr defaultRowHeight="14.25" zeroHeight="1"/>
  <cols>
    <col min="1" max="1" width="9.75" customWidth="1"/>
    <col min="2" max="2" width="18.25" customWidth="1"/>
    <col min="3" max="3" width="18.375" customWidth="1"/>
    <col min="7" max="7" width="15" customWidth="1"/>
    <col min="8" max="8" width="52.125" customWidth="1"/>
    <col min="9" max="9" width="20.375" customWidth="1"/>
    <col min="10" max="10" width="16.25" customWidth="1"/>
    <col min="11" max="11" width="21.25" customWidth="1"/>
    <col min="12" max="12" width="20.375" customWidth="1"/>
    <col min="13" max="13" width="78.625" customWidth="1"/>
    <col min="14" max="15" width="20.375" customWidth="1"/>
    <col min="16" max="34" width="14.75" customWidth="1"/>
  </cols>
  <sheetData>
    <row r="1" spans="1:39" s="15" customFormat="1" ht="15">
      <c r="A1" s="217"/>
      <c r="B1" s="217"/>
      <c r="C1" s="44"/>
      <c r="D1" s="44"/>
      <c r="E1" s="44"/>
      <c r="F1" s="44"/>
      <c r="G1" s="45"/>
      <c r="H1" s="45"/>
      <c r="I1" s="45"/>
      <c r="J1" s="45"/>
      <c r="K1" s="45"/>
      <c r="L1" s="45"/>
      <c r="M1" s="45"/>
      <c r="N1" s="45"/>
      <c r="O1" s="45"/>
      <c r="P1" s="46"/>
      <c r="Q1" s="46"/>
      <c r="R1" s="46"/>
      <c r="S1" s="46"/>
      <c r="T1" s="46"/>
      <c r="U1" s="46"/>
      <c r="V1" s="46"/>
      <c r="W1" s="46"/>
      <c r="X1" s="46"/>
      <c r="Y1" s="46"/>
      <c r="Z1" s="46"/>
      <c r="AA1" s="46"/>
      <c r="AB1" s="46"/>
      <c r="AC1" s="46"/>
      <c r="AD1" s="46"/>
      <c r="AE1" s="46"/>
      <c r="AF1" s="46"/>
      <c r="AG1" s="46"/>
      <c r="AH1" s="46"/>
    </row>
    <row r="2" spans="1:39" s="15" customFormat="1" ht="34.9" customHeight="1">
      <c r="A2" s="13"/>
      <c r="B2" s="123" t="s">
        <v>190</v>
      </c>
      <c r="C2" s="124"/>
      <c r="D2" s="124"/>
      <c r="E2" s="124"/>
      <c r="F2" s="124"/>
      <c r="G2" s="124"/>
      <c r="H2" s="124"/>
      <c r="I2" s="124"/>
      <c r="J2" s="124"/>
      <c r="K2" s="124"/>
      <c r="L2" s="124"/>
      <c r="M2" s="124"/>
      <c r="N2" s="124"/>
      <c r="O2" s="124"/>
      <c r="P2" s="13"/>
      <c r="Q2" s="13"/>
      <c r="R2" s="13"/>
      <c r="S2" s="13"/>
      <c r="T2" s="13"/>
      <c r="U2" s="13"/>
      <c r="V2" s="13"/>
      <c r="W2" s="13"/>
      <c r="X2" s="13"/>
      <c r="Y2" s="13"/>
      <c r="Z2" s="13"/>
      <c r="AA2" s="13"/>
      <c r="AB2" s="13"/>
      <c r="AC2" s="13"/>
      <c r="AD2" s="13"/>
      <c r="AE2" s="13"/>
      <c r="AF2" s="13"/>
      <c r="AG2" s="13"/>
      <c r="AH2" s="13"/>
    </row>
    <row r="3" spans="1:39" s="5" customFormat="1" ht="15">
      <c r="A3" s="218"/>
      <c r="B3" s="218"/>
      <c r="C3" s="125"/>
      <c r="D3" s="125"/>
      <c r="E3" s="125"/>
      <c r="F3" s="125"/>
      <c r="G3" s="126"/>
      <c r="H3" s="126"/>
      <c r="I3" s="126"/>
      <c r="J3" s="126"/>
      <c r="K3" s="126"/>
      <c r="L3" s="126"/>
      <c r="M3" s="126"/>
      <c r="N3" s="126"/>
      <c r="O3" s="126"/>
      <c r="P3" s="2"/>
      <c r="Q3" s="2"/>
      <c r="R3" s="2"/>
      <c r="S3" s="2"/>
      <c r="T3" s="2"/>
      <c r="U3" s="2"/>
      <c r="V3" s="2"/>
      <c r="W3" s="2"/>
      <c r="X3" s="2"/>
      <c r="Y3" s="2"/>
      <c r="Z3" s="2"/>
      <c r="AA3" s="2"/>
      <c r="AB3" s="2"/>
      <c r="AC3" s="2"/>
      <c r="AD3" s="2"/>
      <c r="AE3" s="2"/>
      <c r="AF3" s="2"/>
      <c r="AG3" s="2"/>
      <c r="AH3" s="2"/>
    </row>
    <row r="4" spans="1:39" s="128" customFormat="1" ht="18.75">
      <c r="A4" s="49"/>
      <c r="B4" s="50" t="s">
        <v>122</v>
      </c>
      <c r="C4" s="50" t="s">
        <v>123</v>
      </c>
      <c r="D4" s="50" t="s">
        <v>124</v>
      </c>
      <c r="E4" s="50" t="s">
        <v>125</v>
      </c>
      <c r="F4" s="50" t="s">
        <v>126</v>
      </c>
      <c r="G4" s="51" t="s">
        <v>127</v>
      </c>
      <c r="H4" s="52" t="s">
        <v>128</v>
      </c>
      <c r="I4" s="52" t="s">
        <v>129</v>
      </c>
      <c r="J4" s="52" t="s">
        <v>130</v>
      </c>
      <c r="K4" s="52" t="s">
        <v>131</v>
      </c>
      <c r="L4" s="52" t="s">
        <v>132</v>
      </c>
      <c r="M4" s="52" t="s">
        <v>133</v>
      </c>
      <c r="N4" s="52" t="s">
        <v>134</v>
      </c>
      <c r="O4" s="52" t="s">
        <v>135</v>
      </c>
      <c r="P4" s="53" t="s">
        <v>26</v>
      </c>
      <c r="Q4" s="53" t="s">
        <v>27</v>
      </c>
      <c r="R4" s="53" t="s">
        <v>28</v>
      </c>
      <c r="S4" s="53" t="s">
        <v>29</v>
      </c>
      <c r="T4" s="53" t="s">
        <v>30</v>
      </c>
      <c r="U4" s="53" t="s">
        <v>31</v>
      </c>
      <c r="V4" s="53" t="s">
        <v>32</v>
      </c>
      <c r="W4" s="53" t="s">
        <v>33</v>
      </c>
      <c r="X4" s="53" t="s">
        <v>34</v>
      </c>
      <c r="Y4" s="53" t="s">
        <v>35</v>
      </c>
      <c r="Z4" s="53" t="s">
        <v>36</v>
      </c>
      <c r="AA4" s="53" t="s">
        <v>37</v>
      </c>
      <c r="AB4" s="53" t="s">
        <v>38</v>
      </c>
      <c r="AC4" s="54" t="s">
        <v>39</v>
      </c>
      <c r="AD4" s="54" t="s">
        <v>40</v>
      </c>
      <c r="AE4" s="54" t="s">
        <v>41</v>
      </c>
      <c r="AF4" s="54" t="s">
        <v>42</v>
      </c>
      <c r="AG4" s="54" t="s">
        <v>43</v>
      </c>
      <c r="AH4" s="54" t="s">
        <v>44</v>
      </c>
      <c r="AI4" s="127" t="s">
        <v>45</v>
      </c>
      <c r="AJ4" s="127" t="s">
        <v>46</v>
      </c>
      <c r="AK4" s="127" t="s">
        <v>47</v>
      </c>
      <c r="AL4" s="127" t="s">
        <v>48</v>
      </c>
      <c r="AM4" s="127" t="s">
        <v>49</v>
      </c>
    </row>
    <row r="5" spans="1:39" s="5" customFormat="1" ht="15">
      <c r="A5" s="1"/>
      <c r="B5" s="129" t="s">
        <v>80</v>
      </c>
      <c r="C5" s="19" t="s">
        <v>155</v>
      </c>
      <c r="D5" s="19" t="s">
        <v>156</v>
      </c>
      <c r="E5" s="19" t="s">
        <v>122</v>
      </c>
      <c r="F5" s="19" t="s">
        <v>157</v>
      </c>
      <c r="G5" s="18" t="s">
        <v>136</v>
      </c>
      <c r="H5" s="135" t="s">
        <v>81</v>
      </c>
      <c r="I5" s="55" t="str">
        <f>B5&amp;H5</f>
        <v>ANHOUT5_05_PR24</v>
      </c>
      <c r="J5" s="55" t="s">
        <v>137</v>
      </c>
      <c r="K5" s="55" t="s">
        <v>159</v>
      </c>
      <c r="L5" s="55" t="s">
        <v>139</v>
      </c>
      <c r="M5" s="151" t="s">
        <v>140</v>
      </c>
      <c r="N5" s="55" t="s">
        <v>83</v>
      </c>
      <c r="O5" s="55">
        <v>2</v>
      </c>
      <c r="P5" s="57">
        <f>IF(Overrides!P5&lt;&gt;"",Overrides!P5,F_Inputs_Formatted!P5)</f>
        <v>118.35</v>
      </c>
      <c r="Q5" s="57">
        <f>IF(Overrides!Q5&lt;&gt;"",Overrides!Q5,F_Inputs_Formatted!Q5)</f>
        <v>102.59</v>
      </c>
      <c r="R5" s="57">
        <f>IF(Overrides!R5&lt;&gt;"",Overrides!R5,F_Inputs_Formatted!R5)</f>
        <v>91.16</v>
      </c>
      <c r="S5" s="57">
        <f>IF(Overrides!S5&lt;&gt;"",Overrides!S5,F_Inputs_Formatted!S5)</f>
        <v>90.94</v>
      </c>
      <c r="T5" s="57">
        <f>IF(Overrides!T5&lt;&gt;"",Overrides!T5,F_Inputs_Formatted!T5)</f>
        <v>35.869999999999997</v>
      </c>
      <c r="U5" s="57">
        <f>IF(Overrides!U5&lt;&gt;"",Overrides!U5,F_Inputs_Formatted!U5)</f>
        <v>29.76</v>
      </c>
      <c r="V5" s="57">
        <f>IF(Overrides!V5&lt;&gt;"",Overrides!V5,F_Inputs_Formatted!V5)</f>
        <v>29.83</v>
      </c>
      <c r="W5" s="57">
        <f>IF(Overrides!W5&lt;&gt;"",Overrides!W5,F_Inputs_Formatted!W5)</f>
        <v>24.99</v>
      </c>
      <c r="X5" s="57">
        <f>IF(Overrides!X5&lt;&gt;"",Overrides!X5,F_Inputs_Formatted!X5)</f>
        <v>34.799999999999997</v>
      </c>
      <c r="Y5" s="57">
        <f>IF(Overrides!Y5&lt;&gt;"",Overrides!Y5,F_Inputs_Formatted!Y5)</f>
        <v>27.47</v>
      </c>
      <c r="Z5" s="57">
        <f>IF(Overrides!Z5&lt;&gt;"",Overrides!Z5,F_Inputs_Formatted!Z5)</f>
        <v>33.75</v>
      </c>
      <c r="AA5" s="57">
        <f>IF(Overrides!AA5&lt;&gt;"",Overrides!AA5,F_Inputs_Formatted!AA5)</f>
        <v>33.36</v>
      </c>
      <c r="AB5" s="57">
        <f>IF(Overrides!AB5&lt;&gt;"",Overrides!AB5,F_Inputs_Formatted!AB5)</f>
        <v>40.159999999999997</v>
      </c>
      <c r="AC5" s="57">
        <f>IF(Overrides!AC5&lt;&gt;"",Overrides!AC5,F_Inputs_Formatted!AC5)</f>
        <v>40.159999999999997</v>
      </c>
      <c r="AD5" s="57">
        <f>IF(Overrides!AD5&lt;&gt;"",Overrides!AD5,F_Inputs_Formatted!AD5)</f>
        <v>26.52</v>
      </c>
      <c r="AE5" s="57">
        <f>IF(Overrides!AE5&lt;&gt;"",Overrides!AE5,F_Inputs_Formatted!AE5)</f>
        <v>24.27</v>
      </c>
      <c r="AF5" s="57">
        <f>IF(Overrides!AF5&lt;&gt;"",Overrides!AF5,F_Inputs_Formatted!AF5)</f>
        <v>22.02</v>
      </c>
      <c r="AG5" s="57">
        <f>IF(Overrides!AG5&lt;&gt;"",Overrides!AG5,F_Inputs_Formatted!AG5)</f>
        <v>19.760000000000002</v>
      </c>
      <c r="AH5" s="57">
        <f>IF(Overrides!AH5&lt;&gt;"",Overrides!AH5,F_Inputs_Formatted!AH5)</f>
        <v>16.38</v>
      </c>
      <c r="AI5" s="57">
        <f>IF(Overrides!AI5&lt;&gt;"",Overrides!AI5,F_Inputs_Formatted!AI5)</f>
        <v>16.05</v>
      </c>
      <c r="AJ5" s="57">
        <f>IF(Overrides!AJ5&lt;&gt;"",Overrides!AJ5,F_Inputs_Formatted!AJ5)</f>
        <v>15.73</v>
      </c>
      <c r="AK5" s="57">
        <f>IF(Overrides!AK5&lt;&gt;"",Overrides!AK5,F_Inputs_Formatted!AK5)</f>
        <v>15.4</v>
      </c>
      <c r="AL5" s="57">
        <f>IF(Overrides!AL5&lt;&gt;"",Overrides!AL5,F_Inputs_Formatted!AL5)</f>
        <v>15.08</v>
      </c>
      <c r="AM5" s="57">
        <f>IF(Overrides!AM5&lt;&gt;"",Overrides!AM5,F_Inputs_Formatted!AM5)</f>
        <v>14.75</v>
      </c>
    </row>
    <row r="6" spans="1:39" s="5" customFormat="1" ht="15">
      <c r="A6" s="1"/>
      <c r="B6" s="19" t="s">
        <v>110</v>
      </c>
      <c r="C6" s="19" t="s">
        <v>161</v>
      </c>
      <c r="D6" s="19" t="s">
        <v>162</v>
      </c>
      <c r="E6" s="19" t="s">
        <v>122</v>
      </c>
      <c r="F6" s="19" t="s">
        <v>157</v>
      </c>
      <c r="G6" s="18" t="s">
        <v>136</v>
      </c>
      <c r="H6" s="135" t="s">
        <v>81</v>
      </c>
      <c r="I6" s="55" t="str">
        <f t="shared" ref="I6:I35" si="0">B6&amp;H6</f>
        <v>WSHOUT5_05_PR24</v>
      </c>
      <c r="J6" s="55" t="s">
        <v>137</v>
      </c>
      <c r="K6" s="55" t="s">
        <v>159</v>
      </c>
      <c r="L6" s="55" t="s">
        <v>139</v>
      </c>
      <c r="M6" s="151" t="s">
        <v>140</v>
      </c>
      <c r="N6" s="55" t="s">
        <v>83</v>
      </c>
      <c r="O6" s="55">
        <v>2</v>
      </c>
      <c r="P6" s="57">
        <f>IF(Overrides!P6&lt;&gt;"",Overrides!P6,F_Inputs_Formatted!P6)</f>
        <v>65.930000000000007</v>
      </c>
      <c r="Q6" s="57">
        <f>IF(Overrides!Q6&lt;&gt;"",Overrides!Q6,F_Inputs_Formatted!Q6)</f>
        <v>57.93</v>
      </c>
      <c r="R6" s="57">
        <f>IF(Overrides!R6&lt;&gt;"",Overrides!R6,F_Inputs_Formatted!R6)</f>
        <v>38.619999999999997</v>
      </c>
      <c r="S6" s="57">
        <f>IF(Overrides!S6&lt;&gt;"",Overrides!S6,F_Inputs_Formatted!S6)</f>
        <v>32.83</v>
      </c>
      <c r="T6" s="57">
        <f>IF(Overrides!T6&lt;&gt;"",Overrides!T6,F_Inputs_Formatted!T6)</f>
        <v>30.9</v>
      </c>
      <c r="U6" s="57">
        <f>IF(Overrides!U6&lt;&gt;"",Overrides!U6,F_Inputs_Formatted!U6)</f>
        <v>29.52</v>
      </c>
      <c r="V6" s="57">
        <f>IF(Overrides!V6&lt;&gt;"",Overrides!V6,F_Inputs_Formatted!V6)</f>
        <v>28.41</v>
      </c>
      <c r="W6" s="57">
        <f>IF(Overrides!W6&lt;&gt;"",Overrides!W6,F_Inputs_Formatted!W6)</f>
        <v>28.14</v>
      </c>
      <c r="X6" s="57">
        <f>IF(Overrides!X6&lt;&gt;"",Overrides!X6,F_Inputs_Formatted!X6)</f>
        <v>25.93</v>
      </c>
      <c r="Y6" s="57">
        <f>IF(Overrides!Y6&lt;&gt;"",Overrides!Y6,F_Inputs_Formatted!Y6)</f>
        <v>21.24</v>
      </c>
      <c r="Z6" s="57">
        <f>IF(Overrides!Z6&lt;&gt;"",Overrides!Z6,F_Inputs_Formatted!Z6)</f>
        <v>22.9</v>
      </c>
      <c r="AA6" s="57">
        <f>IF(Overrides!AA6&lt;&gt;"",Overrides!AA6,F_Inputs_Formatted!AA6)</f>
        <v>24.55</v>
      </c>
      <c r="AB6" s="57">
        <f>IF(Overrides!AB6&lt;&gt;"",Overrides!AB6,F_Inputs_Formatted!AB6)</f>
        <v>29.52</v>
      </c>
      <c r="AC6" s="57">
        <f>IF(Overrides!AC6&lt;&gt;"",Overrides!AC6,F_Inputs_Formatted!AC6)</f>
        <v>21.52</v>
      </c>
      <c r="AD6" s="57">
        <f>IF(Overrides!AD6&lt;&gt;"",Overrides!AD6,F_Inputs_Formatted!AD6)</f>
        <v>19.309999999999999</v>
      </c>
      <c r="AE6" s="57">
        <f>IF(Overrides!AE6&lt;&gt;"",Overrides!AE6,F_Inputs_Formatted!AE6)</f>
        <v>19.309999999999999</v>
      </c>
      <c r="AF6" s="57">
        <f>IF(Overrides!AF6&lt;&gt;"",Overrides!AF6,F_Inputs_Formatted!AF6)</f>
        <v>19.04</v>
      </c>
      <c r="AG6" s="57">
        <f>IF(Overrides!AG6&lt;&gt;"",Overrides!AG6,F_Inputs_Formatted!AG6)</f>
        <v>19.04</v>
      </c>
      <c r="AH6" s="57">
        <f>IF(Overrides!AH6&lt;&gt;"",Overrides!AH6,F_Inputs_Formatted!AH6)</f>
        <v>18.760000000000002</v>
      </c>
      <c r="AI6" s="57">
        <f>IF(Overrides!AI6&lt;&gt;"",Overrides!AI6,F_Inputs_Formatted!AI6)</f>
        <v>18.760000000000002</v>
      </c>
      <c r="AJ6" s="57">
        <f>IF(Overrides!AJ6&lt;&gt;"",Overrides!AJ6,F_Inputs_Formatted!AJ6)</f>
        <v>18.760000000000002</v>
      </c>
      <c r="AK6" s="57">
        <f>IF(Overrides!AK6&lt;&gt;"",Overrides!AK6,F_Inputs_Formatted!AK6)</f>
        <v>18.760000000000002</v>
      </c>
      <c r="AL6" s="57">
        <f>IF(Overrides!AL6&lt;&gt;"",Overrides!AL6,F_Inputs_Formatted!AL6)</f>
        <v>18.760000000000002</v>
      </c>
      <c r="AM6" s="57">
        <f>IF(Overrides!AM6&lt;&gt;"",Overrides!AM6,F_Inputs_Formatted!AM6)</f>
        <v>18.760000000000002</v>
      </c>
    </row>
    <row r="7" spans="1:39" s="5" customFormat="1" ht="15">
      <c r="A7" s="1"/>
      <c r="B7" s="19" t="s">
        <v>111</v>
      </c>
      <c r="C7" s="19" t="s">
        <v>163</v>
      </c>
      <c r="D7" s="19" t="s">
        <v>162</v>
      </c>
      <c r="E7" s="19" t="s">
        <v>122</v>
      </c>
      <c r="F7" s="19" t="s">
        <v>157</v>
      </c>
      <c r="G7" s="18" t="s">
        <v>136</v>
      </c>
      <c r="H7" s="135" t="s">
        <v>81</v>
      </c>
      <c r="I7" s="55" t="str">
        <f t="shared" si="0"/>
        <v>HDDOUT5_05_PR24</v>
      </c>
      <c r="J7" s="55" t="s">
        <v>137</v>
      </c>
      <c r="K7" s="55" t="s">
        <v>159</v>
      </c>
      <c r="L7" s="55" t="s">
        <v>139</v>
      </c>
      <c r="M7" s="151" t="s">
        <v>140</v>
      </c>
      <c r="N7" s="55" t="s">
        <v>83</v>
      </c>
      <c r="O7" s="55">
        <v>2</v>
      </c>
      <c r="P7" s="57">
        <f>IF(Overrides!P7&lt;&gt;"",Overrides!P7,F_Inputs_Formatted!P7)</f>
        <v>239.04</v>
      </c>
      <c r="Q7" s="57">
        <f>IF(Overrides!Q7&lt;&gt;"",Overrides!Q7,F_Inputs_Formatted!Q7)</f>
        <v>59.76</v>
      </c>
      <c r="R7" s="57">
        <f>IF(Overrides!R7&lt;&gt;"",Overrides!R7,F_Inputs_Formatted!R7)</f>
        <v>159.36000000000001</v>
      </c>
      <c r="S7" s="57">
        <f>IF(Overrides!S7&lt;&gt;"",Overrides!S7,F_Inputs_Formatted!S7)</f>
        <v>318.73</v>
      </c>
      <c r="T7" s="57">
        <f>IF(Overrides!T7&lt;&gt;"",Overrides!T7,F_Inputs_Formatted!T7)</f>
        <v>179.28</v>
      </c>
      <c r="U7" s="57">
        <f>IF(Overrides!U7&lt;&gt;"",Overrides!U7,F_Inputs_Formatted!U7)</f>
        <v>159.36000000000001</v>
      </c>
      <c r="V7" s="57">
        <f>IF(Overrides!V7&lt;&gt;"",Overrides!V7,F_Inputs_Formatted!V7)</f>
        <v>120.97</v>
      </c>
      <c r="W7" s="57">
        <f>IF(Overrides!W7&lt;&gt;"",Overrides!W7,F_Inputs_Formatted!W7)</f>
        <v>80.650000000000006</v>
      </c>
      <c r="X7" s="57">
        <f>IF(Overrides!X7&lt;&gt;"",Overrides!X7,F_Inputs_Formatted!X7)</f>
        <v>40.32</v>
      </c>
      <c r="Y7" s="57">
        <f>IF(Overrides!Y7&lt;&gt;"",Overrides!Y7,F_Inputs_Formatted!Y7)</f>
        <v>100.81</v>
      </c>
      <c r="Z7" s="57">
        <f>IF(Overrides!Z7&lt;&gt;"",Overrides!Z7,F_Inputs_Formatted!Z7)</f>
        <v>39.840000000000003</v>
      </c>
      <c r="AA7" s="57">
        <f>IF(Overrides!AA7&lt;&gt;"",Overrides!AA7,F_Inputs_Formatted!AA7)</f>
        <v>39.840000000000003</v>
      </c>
      <c r="AB7" s="57">
        <f>IF(Overrides!AB7&lt;&gt;"",Overrides!AB7,F_Inputs_Formatted!AB7)</f>
        <v>19.920000000000002</v>
      </c>
      <c r="AC7" s="57">
        <f>IF(Overrides!AC7&lt;&gt;"",Overrides!AC7,F_Inputs_Formatted!AC7)</f>
        <v>39.840000000000003</v>
      </c>
      <c r="AD7" s="57">
        <f>IF(Overrides!AD7&lt;&gt;"",Overrides!AD7,F_Inputs_Formatted!AD7)</f>
        <v>79.680000000000007</v>
      </c>
      <c r="AE7" s="57">
        <f>IF(Overrides!AE7&lt;&gt;"",Overrides!AE7,F_Inputs_Formatted!AE7)</f>
        <v>79.680000000000007</v>
      </c>
      <c r="AF7" s="57">
        <f>IF(Overrides!AF7&lt;&gt;"",Overrides!AF7,F_Inputs_Formatted!AF7)</f>
        <v>79.680000000000007</v>
      </c>
      <c r="AG7" s="57">
        <f>IF(Overrides!AG7&lt;&gt;"",Overrides!AG7,F_Inputs_Formatted!AG7)</f>
        <v>79.680000000000007</v>
      </c>
      <c r="AH7" s="57">
        <f>IF(Overrides!AH7&lt;&gt;"",Overrides!AH7,F_Inputs_Formatted!AH7)</f>
        <v>79.680000000000007</v>
      </c>
      <c r="AI7" s="57">
        <f>IF(Overrides!AI7&lt;&gt;"",Overrides!AI7,F_Inputs_Formatted!AI7)</f>
        <v>99.6</v>
      </c>
      <c r="AJ7" s="57">
        <f>IF(Overrides!AJ7&lt;&gt;"",Overrides!AJ7,F_Inputs_Formatted!AJ7)</f>
        <v>99.6</v>
      </c>
      <c r="AK7" s="57">
        <f>IF(Overrides!AK7&lt;&gt;"",Overrides!AK7,F_Inputs_Formatted!AK7)</f>
        <v>99.6</v>
      </c>
      <c r="AL7" s="57">
        <f>IF(Overrides!AL7&lt;&gt;"",Overrides!AL7,F_Inputs_Formatted!AL7)</f>
        <v>99.6</v>
      </c>
      <c r="AM7" s="57">
        <f>IF(Overrides!AM7&lt;&gt;"",Overrides!AM7,F_Inputs_Formatted!AM7)</f>
        <v>99.6</v>
      </c>
    </row>
    <row r="8" spans="1:39" s="5" customFormat="1" ht="15">
      <c r="A8" s="1"/>
      <c r="B8" s="19" t="s">
        <v>112</v>
      </c>
      <c r="C8" s="19" t="s">
        <v>164</v>
      </c>
      <c r="D8" s="19" t="s">
        <v>156</v>
      </c>
      <c r="E8" s="19" t="s">
        <v>122</v>
      </c>
      <c r="F8" s="19" t="s">
        <v>157</v>
      </c>
      <c r="G8" s="18" t="s">
        <v>136</v>
      </c>
      <c r="H8" s="135" t="s">
        <v>81</v>
      </c>
      <c r="I8" s="55" t="str">
        <f t="shared" si="0"/>
        <v>NESOUT5_05_PR24</v>
      </c>
      <c r="J8" s="55" t="s">
        <v>137</v>
      </c>
      <c r="K8" s="55" t="s">
        <v>159</v>
      </c>
      <c r="L8" s="55" t="s">
        <v>139</v>
      </c>
      <c r="M8" s="151" t="s">
        <v>140</v>
      </c>
      <c r="N8" s="55" t="s">
        <v>83</v>
      </c>
      <c r="O8" s="55">
        <v>2</v>
      </c>
      <c r="P8" s="57">
        <f>IF(Overrides!P8&lt;&gt;"",Overrides!P8,F_Inputs_Formatted!P8)</f>
        <v>59.15</v>
      </c>
      <c r="Q8" s="57">
        <f>IF(Overrides!Q8&lt;&gt;"",Overrides!Q8,F_Inputs_Formatted!Q8)</f>
        <v>119.55</v>
      </c>
      <c r="R8" s="57">
        <f>IF(Overrides!R8&lt;&gt;"",Overrides!R8,F_Inputs_Formatted!R8)</f>
        <v>79.08</v>
      </c>
      <c r="S8" s="57">
        <f>IF(Overrides!S8&lt;&gt;"",Overrides!S8,F_Inputs_Formatted!S8)</f>
        <v>54.17</v>
      </c>
      <c r="T8" s="57">
        <f>IF(Overrides!T8&lt;&gt;"",Overrides!T8,F_Inputs_Formatted!T8)</f>
        <v>97.14</v>
      </c>
      <c r="U8" s="57">
        <f>IF(Overrides!U8&lt;&gt;"",Overrides!U8,F_Inputs_Formatted!U8)</f>
        <v>37.700000000000003</v>
      </c>
      <c r="V8" s="57">
        <f>IF(Overrides!V8&lt;&gt;"",Overrides!V8,F_Inputs_Formatted!V8)</f>
        <v>16.649999999999999</v>
      </c>
      <c r="W8" s="57">
        <f>IF(Overrides!W8&lt;&gt;"",Overrides!W8,F_Inputs_Formatted!W8)</f>
        <v>12.32</v>
      </c>
      <c r="X8" s="57">
        <f>IF(Overrides!X8&lt;&gt;"",Overrides!X8,F_Inputs_Formatted!X8)</f>
        <v>15.32</v>
      </c>
      <c r="Y8" s="57">
        <f>IF(Overrides!Y8&lt;&gt;"",Overrides!Y8,F_Inputs_Formatted!Y8)</f>
        <v>14.32</v>
      </c>
      <c r="Z8" s="57">
        <f>IF(Overrides!Z8&lt;&gt;"",Overrides!Z8,F_Inputs_Formatted!Z8)</f>
        <v>22.98</v>
      </c>
      <c r="AA8" s="57">
        <f>IF(Overrides!AA8&lt;&gt;"",Overrides!AA8,F_Inputs_Formatted!AA8)</f>
        <v>19.98</v>
      </c>
      <c r="AB8" s="57">
        <f>IF(Overrides!AB8&lt;&gt;"",Overrides!AB8,F_Inputs_Formatted!AB8)</f>
        <v>32.97</v>
      </c>
      <c r="AC8" s="57">
        <f>IF(Overrides!AC8&lt;&gt;"",Overrides!AC8,F_Inputs_Formatted!AC8)</f>
        <v>26.64</v>
      </c>
      <c r="AD8" s="57">
        <f>IF(Overrides!AD8&lt;&gt;"",Overrides!AD8,F_Inputs_Formatted!AD8)</f>
        <v>18.98</v>
      </c>
      <c r="AE8" s="57">
        <f>IF(Overrides!AE8&lt;&gt;"",Overrides!AE8,F_Inputs_Formatted!AE8)</f>
        <v>17.649999999999999</v>
      </c>
      <c r="AF8" s="57">
        <f>IF(Overrides!AF8&lt;&gt;"",Overrides!AF8,F_Inputs_Formatted!AF8)</f>
        <v>16.32</v>
      </c>
      <c r="AG8" s="57">
        <f>IF(Overrides!AG8&lt;&gt;"",Overrides!AG8,F_Inputs_Formatted!AG8)</f>
        <v>14.65</v>
      </c>
      <c r="AH8" s="57">
        <f>IF(Overrides!AH8&lt;&gt;"",Overrides!AH8,F_Inputs_Formatted!AH8)</f>
        <v>13.32</v>
      </c>
      <c r="AI8" s="57">
        <f>IF(Overrides!AI8&lt;&gt;"",Overrides!AI8,F_Inputs_Formatted!AI8)</f>
        <v>12.99</v>
      </c>
      <c r="AJ8" s="57">
        <f>IF(Overrides!AJ8&lt;&gt;"",Overrides!AJ8,F_Inputs_Formatted!AJ8)</f>
        <v>12.66</v>
      </c>
      <c r="AK8" s="57">
        <f>IF(Overrides!AK8&lt;&gt;"",Overrides!AK8,F_Inputs_Formatted!AK8)</f>
        <v>12.32</v>
      </c>
      <c r="AL8" s="57">
        <f>IF(Overrides!AL8&lt;&gt;"",Overrides!AL8,F_Inputs_Formatted!AL8)</f>
        <v>11.99</v>
      </c>
      <c r="AM8" s="57">
        <f>IF(Overrides!AM8&lt;&gt;"",Overrides!AM8,F_Inputs_Formatted!AM8)</f>
        <v>11.66</v>
      </c>
    </row>
    <row r="9" spans="1:39" s="5" customFormat="1" ht="15">
      <c r="A9" s="1"/>
      <c r="B9" s="19" t="s">
        <v>113</v>
      </c>
      <c r="C9" s="19" t="s">
        <v>165</v>
      </c>
      <c r="D9" s="19" t="s">
        <v>156</v>
      </c>
      <c r="E9" s="19" t="s">
        <v>122</v>
      </c>
      <c r="F9" s="19" t="s">
        <v>157</v>
      </c>
      <c r="G9" s="18" t="s">
        <v>136</v>
      </c>
      <c r="H9" s="135" t="s">
        <v>81</v>
      </c>
      <c r="I9" s="55" t="str">
        <f t="shared" si="0"/>
        <v>SVEOUT5_05_PR24</v>
      </c>
      <c r="J9" s="55" t="s">
        <v>137</v>
      </c>
      <c r="K9" s="55" t="s">
        <v>159</v>
      </c>
      <c r="L9" s="55" t="s">
        <v>139</v>
      </c>
      <c r="M9" s="151" t="s">
        <v>140</v>
      </c>
      <c r="N9" s="55" t="s">
        <v>83</v>
      </c>
      <c r="O9" s="55">
        <v>2</v>
      </c>
      <c r="P9" s="57">
        <f>IF(Overrides!P9&lt;&gt;"",Overrides!P9,F_Inputs_Formatted!P9)</f>
        <v>47.05</v>
      </c>
      <c r="Q9" s="57">
        <f>IF(Overrides!Q9&lt;&gt;"",Overrides!Q9,F_Inputs_Formatted!Q9)</f>
        <v>40.1</v>
      </c>
      <c r="R9" s="57">
        <f>IF(Overrides!R9&lt;&gt;"",Overrides!R9,F_Inputs_Formatted!R9)</f>
        <v>47.79</v>
      </c>
      <c r="S9" s="57">
        <f>IF(Overrides!S9&lt;&gt;"",Overrides!S9,F_Inputs_Formatted!S9)</f>
        <v>37.32</v>
      </c>
      <c r="T9" s="57">
        <f>IF(Overrides!T9&lt;&gt;"",Overrides!T9,F_Inputs_Formatted!T9)</f>
        <v>27.8</v>
      </c>
      <c r="U9" s="57">
        <f>IF(Overrides!U9&lt;&gt;"",Overrides!U9,F_Inputs_Formatted!U9)</f>
        <v>29.3</v>
      </c>
      <c r="V9" s="57">
        <f>IF(Overrides!V9&lt;&gt;"",Overrides!V9,F_Inputs_Formatted!V9)</f>
        <v>29.94</v>
      </c>
      <c r="W9" s="57">
        <f>IF(Overrides!W9&lt;&gt;"",Overrides!W9,F_Inputs_Formatted!W9)</f>
        <v>31.11</v>
      </c>
      <c r="X9" s="57">
        <f>IF(Overrides!X9&lt;&gt;"",Overrides!X9,F_Inputs_Formatted!X9)</f>
        <v>26.52</v>
      </c>
      <c r="Y9" s="57">
        <f>IF(Overrides!Y9&lt;&gt;"",Overrides!Y9,F_Inputs_Formatted!Y9)</f>
        <v>20.32</v>
      </c>
      <c r="Z9" s="57">
        <f>IF(Overrides!Z9&lt;&gt;"",Overrides!Z9,F_Inputs_Formatted!Z9)</f>
        <v>21.81</v>
      </c>
      <c r="AA9" s="57">
        <f>IF(Overrides!AA9&lt;&gt;"",Overrides!AA9,F_Inputs_Formatted!AA9)</f>
        <v>20.64</v>
      </c>
      <c r="AB9" s="57">
        <f>IF(Overrides!AB9&lt;&gt;"",Overrides!AB9,F_Inputs_Formatted!AB9)</f>
        <v>25.55</v>
      </c>
      <c r="AC9" s="57">
        <f>IF(Overrides!AC9&lt;&gt;"",Overrides!AC9,F_Inputs_Formatted!AC9)</f>
        <v>25.45</v>
      </c>
      <c r="AD9" s="57">
        <f>IF(Overrides!AD9&lt;&gt;"",Overrides!AD9,F_Inputs_Formatted!AD9)</f>
        <v>18.52</v>
      </c>
      <c r="AE9" s="57">
        <f>IF(Overrides!AE9&lt;&gt;"",Overrides!AE9,F_Inputs_Formatted!AE9)</f>
        <v>17.29</v>
      </c>
      <c r="AF9" s="57">
        <f>IF(Overrides!AF9&lt;&gt;"",Overrides!AF9,F_Inputs_Formatted!AF9)</f>
        <v>16.02</v>
      </c>
      <c r="AG9" s="57">
        <f>IF(Overrides!AG9&lt;&gt;"",Overrides!AG9,F_Inputs_Formatted!AG9)</f>
        <v>14.6</v>
      </c>
      <c r="AH9" s="57">
        <f>IF(Overrides!AH9&lt;&gt;"",Overrides!AH9,F_Inputs_Formatted!AH9)</f>
        <v>13.58</v>
      </c>
      <c r="AI9" s="57">
        <f>IF(Overrides!AI9&lt;&gt;"",Overrides!AI9,F_Inputs_Formatted!AI9)</f>
        <v>13.01</v>
      </c>
      <c r="AJ9" s="57">
        <f>IF(Overrides!AJ9&lt;&gt;"",Overrides!AJ9,F_Inputs_Formatted!AJ9)</f>
        <v>12.37</v>
      </c>
      <c r="AK9" s="57">
        <f>IF(Overrides!AK9&lt;&gt;"",Overrides!AK9,F_Inputs_Formatted!AK9)</f>
        <v>11.73</v>
      </c>
      <c r="AL9" s="57">
        <f>IF(Overrides!AL9&lt;&gt;"",Overrides!AL9,F_Inputs_Formatted!AL9)</f>
        <v>11.08</v>
      </c>
      <c r="AM9" s="57">
        <f>IF(Overrides!AM9&lt;&gt;"",Overrides!AM9,F_Inputs_Formatted!AM9)</f>
        <v>10.44</v>
      </c>
    </row>
    <row r="10" spans="1:39" s="5" customFormat="1" ht="15">
      <c r="A10" s="1"/>
      <c r="B10" s="19" t="s">
        <v>116</v>
      </c>
      <c r="C10" s="19" t="s">
        <v>166</v>
      </c>
      <c r="D10" s="19" t="s">
        <v>156</v>
      </c>
      <c r="E10" s="19" t="s">
        <v>122</v>
      </c>
      <c r="F10" s="19" t="s">
        <v>157</v>
      </c>
      <c r="G10" s="18" t="s">
        <v>136</v>
      </c>
      <c r="H10" s="135" t="s">
        <v>81</v>
      </c>
      <c r="I10" s="55" t="str">
        <f t="shared" si="0"/>
        <v>SRNOUT5_05_PR24</v>
      </c>
      <c r="J10" s="55" t="s">
        <v>137</v>
      </c>
      <c r="K10" s="55" t="s">
        <v>159</v>
      </c>
      <c r="L10" s="55" t="s">
        <v>139</v>
      </c>
      <c r="M10" s="151" t="s">
        <v>140</v>
      </c>
      <c r="N10" s="55" t="s">
        <v>83</v>
      </c>
      <c r="O10" s="55">
        <v>2</v>
      </c>
      <c r="P10" s="57">
        <f>IF(Overrides!P10&lt;&gt;"",Overrides!P10,F_Inputs_Formatted!P10)</f>
        <v>128.47999999999999</v>
      </c>
      <c r="Q10" s="57">
        <f>IF(Overrides!Q10&lt;&gt;"",Overrides!Q10,F_Inputs_Formatted!Q10)</f>
        <v>107.92</v>
      </c>
      <c r="R10" s="57">
        <f>IF(Overrides!R10&lt;&gt;"",Overrides!R10,F_Inputs_Formatted!R10)</f>
        <v>84.79</v>
      </c>
      <c r="S10" s="57">
        <f>IF(Overrides!S10&lt;&gt;"",Overrides!S10,F_Inputs_Formatted!S10)</f>
        <v>78.11</v>
      </c>
      <c r="T10" s="57">
        <f>IF(Overrides!T10&lt;&gt;"",Overrides!T10,F_Inputs_Formatted!T10)</f>
        <v>42.91</v>
      </c>
      <c r="U10" s="57">
        <f>IF(Overrides!U10&lt;&gt;"",Overrides!U10,F_Inputs_Formatted!U10)</f>
        <v>37.51</v>
      </c>
      <c r="V10" s="57">
        <f>IF(Overrides!V10&lt;&gt;"",Overrides!V10,F_Inputs_Formatted!V10)</f>
        <v>34.99</v>
      </c>
      <c r="W10" s="57">
        <f>IF(Overrides!W10&lt;&gt;"",Overrides!W10,F_Inputs_Formatted!W10)</f>
        <v>38.01</v>
      </c>
      <c r="X10" s="57">
        <f>IF(Overrides!X10&lt;&gt;"",Overrides!X10,F_Inputs_Formatted!X10)</f>
        <v>109.24</v>
      </c>
      <c r="Y10" s="57">
        <f>IF(Overrides!Y10&lt;&gt;"",Overrides!Y10,F_Inputs_Formatted!Y10)</f>
        <v>101.19</v>
      </c>
      <c r="Z10" s="57">
        <f>IF(Overrides!Z10&lt;&gt;"",Overrides!Z10,F_Inputs_Formatted!Z10)</f>
        <v>93.63</v>
      </c>
      <c r="AA10" s="57">
        <f>IF(Overrides!AA10&lt;&gt;"",Overrides!AA10,F_Inputs_Formatted!AA10)</f>
        <v>90.11</v>
      </c>
      <c r="AB10" s="57">
        <f>IF(Overrides!AB10&lt;&gt;"",Overrides!AB10,F_Inputs_Formatted!AB10)</f>
        <v>58.9</v>
      </c>
      <c r="AC10" s="57">
        <f>IF(Overrides!AC10&lt;&gt;"",Overrides!AC10,F_Inputs_Formatted!AC10)</f>
        <v>56.38</v>
      </c>
      <c r="AD10" s="57">
        <f>IF(Overrides!AD10&lt;&gt;"",Overrides!AD10,F_Inputs_Formatted!AD10)</f>
        <v>37.76</v>
      </c>
      <c r="AE10" s="57">
        <f>IF(Overrides!AE10&lt;&gt;"",Overrides!AE10,F_Inputs_Formatted!AE10)</f>
        <v>31.27</v>
      </c>
      <c r="AF10" s="57">
        <f>IF(Overrides!AF10&lt;&gt;"",Overrides!AF10,F_Inputs_Formatted!AF10)</f>
        <v>27.52</v>
      </c>
      <c r="AG10" s="57">
        <f>IF(Overrides!AG10&lt;&gt;"",Overrides!AG10,F_Inputs_Formatted!AG10)</f>
        <v>25.02</v>
      </c>
      <c r="AH10" s="57">
        <f>IF(Overrides!AH10&lt;&gt;"",Overrides!AH10,F_Inputs_Formatted!AH10)</f>
        <v>24.02</v>
      </c>
      <c r="AI10" s="57">
        <f>IF(Overrides!AI10&lt;&gt;"",Overrides!AI10,F_Inputs_Formatted!AI10)</f>
        <v>21.76</v>
      </c>
      <c r="AJ10" s="57">
        <f>IF(Overrides!AJ10&lt;&gt;"",Overrides!AJ10,F_Inputs_Formatted!AJ10)</f>
        <v>19.309999999999999</v>
      </c>
      <c r="AK10" s="57">
        <f>IF(Overrides!AK10&lt;&gt;"",Overrides!AK10,F_Inputs_Formatted!AK10)</f>
        <v>17.079999999999998</v>
      </c>
      <c r="AL10" s="57">
        <f>IF(Overrides!AL10&lt;&gt;"",Overrides!AL10,F_Inputs_Formatted!AL10)</f>
        <v>14.85</v>
      </c>
      <c r="AM10" s="57">
        <f>IF(Overrides!AM10&lt;&gt;"",Overrides!AM10,F_Inputs_Formatted!AM10)</f>
        <v>12.38</v>
      </c>
    </row>
    <row r="11" spans="1:39" s="5" customFormat="1" ht="15">
      <c r="A11" s="1"/>
      <c r="B11" s="19" t="s">
        <v>117</v>
      </c>
      <c r="C11" s="19" t="s">
        <v>167</v>
      </c>
      <c r="D11" s="19" t="s">
        <v>156</v>
      </c>
      <c r="E11" s="19" t="s">
        <v>122</v>
      </c>
      <c r="F11" s="19" t="s">
        <v>157</v>
      </c>
      <c r="G11" s="18" t="s">
        <v>136</v>
      </c>
      <c r="H11" s="135" t="s">
        <v>81</v>
      </c>
      <c r="I11" s="55" t="str">
        <f t="shared" si="0"/>
        <v>TMSOUT5_05_PR24</v>
      </c>
      <c r="J11" s="55" t="s">
        <v>137</v>
      </c>
      <c r="K11" s="55" t="s">
        <v>159</v>
      </c>
      <c r="L11" s="55" t="s">
        <v>139</v>
      </c>
      <c r="M11" s="151" t="s">
        <v>140</v>
      </c>
      <c r="N11" s="55" t="s">
        <v>83</v>
      </c>
      <c r="O11" s="55">
        <v>2</v>
      </c>
      <c r="P11" s="57">
        <f>IF(Overrides!P11&lt;&gt;"",Overrides!P11,F_Inputs_Formatted!P11)</f>
        <v>23.84</v>
      </c>
      <c r="Q11" s="57">
        <f>IF(Overrides!Q11&lt;&gt;"",Overrides!Q11,F_Inputs_Formatted!Q11)</f>
        <v>43.67</v>
      </c>
      <c r="R11" s="57">
        <f>IF(Overrides!R11&lt;&gt;"",Overrides!R11,F_Inputs_Formatted!R11)</f>
        <v>56.46</v>
      </c>
      <c r="S11" s="57">
        <f>IF(Overrides!S11&lt;&gt;"",Overrides!S11,F_Inputs_Formatted!S11)</f>
        <v>47.98</v>
      </c>
      <c r="T11" s="57">
        <f>IF(Overrides!T11&lt;&gt;"",Overrides!T11,F_Inputs_Formatted!T11)</f>
        <v>24.35</v>
      </c>
      <c r="U11" s="57">
        <f>IF(Overrides!U11&lt;&gt;"",Overrides!U11,F_Inputs_Formatted!U11)</f>
        <v>32.78</v>
      </c>
      <c r="V11" s="57">
        <f>IF(Overrides!V11&lt;&gt;"",Overrides!V11,F_Inputs_Formatted!V11)</f>
        <v>27.8</v>
      </c>
      <c r="W11" s="57">
        <f>IF(Overrides!W11&lt;&gt;"",Overrides!W11,F_Inputs_Formatted!W11)</f>
        <v>27.25</v>
      </c>
      <c r="X11" s="57">
        <f>IF(Overrides!X11&lt;&gt;"",Overrides!X11,F_Inputs_Formatted!X11)</f>
        <v>29.82</v>
      </c>
      <c r="Y11" s="57">
        <f>IF(Overrides!Y11&lt;&gt;"",Overrides!Y11,F_Inputs_Formatted!Y11)</f>
        <v>26.79</v>
      </c>
      <c r="Z11" s="57">
        <f>IF(Overrides!Z11&lt;&gt;"",Overrides!Z11,F_Inputs_Formatted!Z11)</f>
        <v>24.87</v>
      </c>
      <c r="AA11" s="57">
        <f>IF(Overrides!AA11&lt;&gt;"",Overrides!AA11,F_Inputs_Formatted!AA11)</f>
        <v>30.37</v>
      </c>
      <c r="AB11" s="57">
        <f>IF(Overrides!AB11&lt;&gt;"",Overrides!AB11,F_Inputs_Formatted!AB11)</f>
        <v>32.119999999999997</v>
      </c>
      <c r="AC11" s="57">
        <f>IF(Overrides!AC11&lt;&gt;"",Overrides!AC11,F_Inputs_Formatted!AC11)</f>
        <v>32.94</v>
      </c>
      <c r="AD11" s="57">
        <f>IF(Overrides!AD11&lt;&gt;"",Overrides!AD11,F_Inputs_Formatted!AD11)</f>
        <v>31.66</v>
      </c>
      <c r="AE11" s="57">
        <f>IF(Overrides!AE11&lt;&gt;"",Overrides!AE11,F_Inputs_Formatted!AE11)</f>
        <v>29.54</v>
      </c>
      <c r="AF11" s="57">
        <f>IF(Overrides!AF11&lt;&gt;"",Overrides!AF11,F_Inputs_Formatted!AF11)</f>
        <v>27.53</v>
      </c>
      <c r="AG11" s="57">
        <f>IF(Overrides!AG11&lt;&gt;"",Overrides!AG11,F_Inputs_Formatted!AG11)</f>
        <v>25.6</v>
      </c>
      <c r="AH11" s="57">
        <f>IF(Overrides!AH11&lt;&gt;"",Overrides!AH11,F_Inputs_Formatted!AH11)</f>
        <v>23.32</v>
      </c>
      <c r="AI11" s="57">
        <f>IF(Overrides!AI11&lt;&gt;"",Overrides!AI11,F_Inputs_Formatted!AI11)</f>
        <v>22.68</v>
      </c>
      <c r="AJ11" s="57">
        <f>IF(Overrides!AJ11&lt;&gt;"",Overrides!AJ11,F_Inputs_Formatted!AJ11)</f>
        <v>21.91</v>
      </c>
      <c r="AK11" s="57">
        <f>IF(Overrides!AK11&lt;&gt;"",Overrides!AK11,F_Inputs_Formatted!AK11)</f>
        <v>21.27</v>
      </c>
      <c r="AL11" s="57">
        <f>IF(Overrides!AL11&lt;&gt;"",Overrides!AL11,F_Inputs_Formatted!AL11)</f>
        <v>20.54</v>
      </c>
      <c r="AM11" s="57">
        <f>IF(Overrides!AM11&lt;&gt;"",Overrides!AM11,F_Inputs_Formatted!AM11)</f>
        <v>19.809999999999999</v>
      </c>
    </row>
    <row r="12" spans="1:39" s="5" customFormat="1" ht="15">
      <c r="A12" s="12" t="s">
        <v>141</v>
      </c>
      <c r="B12" s="19" t="s">
        <v>118</v>
      </c>
      <c r="C12" s="19" t="s">
        <v>168</v>
      </c>
      <c r="D12" s="19" t="s">
        <v>156</v>
      </c>
      <c r="E12" s="19" t="s">
        <v>122</v>
      </c>
      <c r="F12" s="19" t="s">
        <v>157</v>
      </c>
      <c r="G12" s="18" t="s">
        <v>136</v>
      </c>
      <c r="H12" s="135" t="s">
        <v>81</v>
      </c>
      <c r="I12" s="55" t="str">
        <f t="shared" si="0"/>
        <v>NWTOUT5_05_PR24</v>
      </c>
      <c r="J12" s="55" t="s">
        <v>137</v>
      </c>
      <c r="K12" s="55" t="s">
        <v>159</v>
      </c>
      <c r="L12" s="55" t="s">
        <v>139</v>
      </c>
      <c r="M12" s="151" t="s">
        <v>140</v>
      </c>
      <c r="N12" s="55" t="s">
        <v>83</v>
      </c>
      <c r="O12" s="55">
        <v>2</v>
      </c>
      <c r="P12" s="57">
        <f>IF(Overrides!P12&lt;&gt;"",Overrides!P12,F_Inputs_Formatted!P12)</f>
        <v>41.76</v>
      </c>
      <c r="Q12" s="57">
        <f>IF(Overrides!Q12&lt;&gt;"",Overrides!Q12,F_Inputs_Formatted!Q12)</f>
        <v>42.93</v>
      </c>
      <c r="R12" s="57">
        <f>IF(Overrides!R12&lt;&gt;"",Overrides!R12,F_Inputs_Formatted!R12)</f>
        <v>27.28</v>
      </c>
      <c r="S12" s="57">
        <f>IF(Overrides!S12&lt;&gt;"",Overrides!S12,F_Inputs_Formatted!S12)</f>
        <v>28.06</v>
      </c>
      <c r="T12" s="57">
        <f>IF(Overrides!T12&lt;&gt;"",Overrides!T12,F_Inputs_Formatted!T12)</f>
        <v>23.27</v>
      </c>
      <c r="U12" s="57">
        <f>IF(Overrides!U12&lt;&gt;"",Overrides!U12,F_Inputs_Formatted!U12)</f>
        <v>22.24</v>
      </c>
      <c r="V12" s="57">
        <f>IF(Overrides!V12&lt;&gt;"",Overrides!V12,F_Inputs_Formatted!V12)</f>
        <v>22.11</v>
      </c>
      <c r="W12" s="57">
        <f>IF(Overrides!W12&lt;&gt;"",Overrides!W12,F_Inputs_Formatted!W12)</f>
        <v>23.92</v>
      </c>
      <c r="X12" s="57">
        <f>IF(Overrides!X12&lt;&gt;"",Overrides!X12,F_Inputs_Formatted!X12)</f>
        <v>26.77</v>
      </c>
      <c r="Y12" s="57">
        <f>IF(Overrides!Y12&lt;&gt;"",Overrides!Y12,F_Inputs_Formatted!Y12)</f>
        <v>18.23</v>
      </c>
      <c r="Z12" s="57">
        <f>IF(Overrides!Z12&lt;&gt;"",Overrides!Z12,F_Inputs_Formatted!Z12)</f>
        <v>17.71</v>
      </c>
      <c r="AA12" s="57">
        <f>IF(Overrides!AA12&lt;&gt;"",Overrides!AA12,F_Inputs_Formatted!AA12)</f>
        <v>16.29</v>
      </c>
      <c r="AB12" s="57">
        <f>IF(Overrides!AB12&lt;&gt;"",Overrides!AB12,F_Inputs_Formatted!AB12)</f>
        <v>27.93</v>
      </c>
      <c r="AC12" s="57">
        <f>IF(Overrides!AC12&lt;&gt;"",Overrides!AC12,F_Inputs_Formatted!AC12)</f>
        <v>19.52</v>
      </c>
      <c r="AD12" s="57">
        <f>IF(Overrides!AD12&lt;&gt;"",Overrides!AD12,F_Inputs_Formatted!AD12)</f>
        <v>18.329999999999998</v>
      </c>
      <c r="AE12" s="57">
        <f>IF(Overrides!AE12&lt;&gt;"",Overrides!AE12,F_Inputs_Formatted!AE12)</f>
        <v>17.16</v>
      </c>
      <c r="AF12" s="57">
        <f>IF(Overrides!AF12&lt;&gt;"",Overrides!AF12,F_Inputs_Formatted!AF12)</f>
        <v>15.99</v>
      </c>
      <c r="AG12" s="57">
        <f>IF(Overrides!AG12&lt;&gt;"",Overrides!AG12,F_Inputs_Formatted!AG12)</f>
        <v>14.82</v>
      </c>
      <c r="AH12" s="57">
        <f>IF(Overrides!AH12&lt;&gt;"",Overrides!AH12,F_Inputs_Formatted!AH12)</f>
        <v>13.65</v>
      </c>
      <c r="AI12" s="57">
        <f>IF(Overrides!AI12&lt;&gt;"",Overrides!AI12,F_Inputs_Formatted!AI12)</f>
        <v>11.72</v>
      </c>
      <c r="AJ12" s="57">
        <f>IF(Overrides!AJ12&lt;&gt;"",Overrides!AJ12,F_Inputs_Formatted!AJ12)</f>
        <v>11.63</v>
      </c>
      <c r="AK12" s="57">
        <f>IF(Overrides!AK12&lt;&gt;"",Overrides!AK12,F_Inputs_Formatted!AK12)</f>
        <v>11.63</v>
      </c>
      <c r="AL12" s="57">
        <f>IF(Overrides!AL12&lt;&gt;"",Overrides!AL12,F_Inputs_Formatted!AL12)</f>
        <v>11.63</v>
      </c>
      <c r="AM12" s="57">
        <f>IF(Overrides!AM12&lt;&gt;"",Overrides!AM12,F_Inputs_Formatted!AM12)</f>
        <v>11.63</v>
      </c>
    </row>
    <row r="13" spans="1:39" s="5" customFormat="1" ht="15">
      <c r="A13" s="1"/>
      <c r="B13" s="19" t="s">
        <v>119</v>
      </c>
      <c r="C13" s="19" t="s">
        <v>169</v>
      </c>
      <c r="D13" s="19" t="s">
        <v>156</v>
      </c>
      <c r="E13" s="19" t="s">
        <v>122</v>
      </c>
      <c r="F13" s="19" t="s">
        <v>157</v>
      </c>
      <c r="G13" s="18" t="s">
        <v>136</v>
      </c>
      <c r="H13" s="135" t="s">
        <v>81</v>
      </c>
      <c r="I13" s="55" t="str">
        <f t="shared" si="0"/>
        <v>WSXOUT5_05_PR24</v>
      </c>
      <c r="J13" s="55" t="s">
        <v>137</v>
      </c>
      <c r="K13" s="55" t="s">
        <v>159</v>
      </c>
      <c r="L13" s="55" t="s">
        <v>139</v>
      </c>
      <c r="M13" s="151" t="s">
        <v>140</v>
      </c>
      <c r="N13" s="55" t="s">
        <v>83</v>
      </c>
      <c r="O13" s="55">
        <v>2</v>
      </c>
      <c r="P13" s="57">
        <f>IF(Overrides!P13&lt;&gt;"",Overrides!P13,F_Inputs_Formatted!P13)</f>
        <v>17.36</v>
      </c>
      <c r="Q13" s="57">
        <f>IF(Overrides!Q13&lt;&gt;"",Overrides!Q13,F_Inputs_Formatted!Q13)</f>
        <v>18.260000000000002</v>
      </c>
      <c r="R13" s="57">
        <f>IF(Overrides!R13&lt;&gt;"",Overrides!R13,F_Inputs_Formatted!R13)</f>
        <v>24.84</v>
      </c>
      <c r="S13" s="57">
        <f>IF(Overrides!S13&lt;&gt;"",Overrides!S13,F_Inputs_Formatted!S13)</f>
        <v>22.75</v>
      </c>
      <c r="T13" s="57">
        <f>IF(Overrides!T13&lt;&gt;"",Overrides!T13,F_Inputs_Formatted!T13)</f>
        <v>24.84</v>
      </c>
      <c r="U13" s="57">
        <f>IF(Overrides!U13&lt;&gt;"",Overrides!U13,F_Inputs_Formatted!U13)</f>
        <v>22.45</v>
      </c>
      <c r="V13" s="57">
        <f>IF(Overrides!V13&lt;&gt;"",Overrides!V13,F_Inputs_Formatted!V13)</f>
        <v>22.89</v>
      </c>
      <c r="W13" s="57">
        <f>IF(Overrides!W13&lt;&gt;"",Overrides!W13,F_Inputs_Formatted!W13)</f>
        <v>23.47</v>
      </c>
      <c r="X13" s="57">
        <f>IF(Overrides!X13&lt;&gt;"",Overrides!X13,F_Inputs_Formatted!X13)</f>
        <v>21.75</v>
      </c>
      <c r="Y13" s="57">
        <f>IF(Overrides!Y13&lt;&gt;"",Overrides!Y13,F_Inputs_Formatted!Y13)</f>
        <v>24.9</v>
      </c>
      <c r="Z13" s="57">
        <f>IF(Overrides!Z13&lt;&gt;"",Overrides!Z13,F_Inputs_Formatted!Z13)</f>
        <v>20.6</v>
      </c>
      <c r="AA13" s="57">
        <f>IF(Overrides!AA13&lt;&gt;"",Overrides!AA13,F_Inputs_Formatted!AA13)</f>
        <v>31.48</v>
      </c>
      <c r="AB13" s="57">
        <f>IF(Overrides!AB13&lt;&gt;"",Overrides!AB13,F_Inputs_Formatted!AB13)</f>
        <v>36.06</v>
      </c>
      <c r="AC13" s="57">
        <f>IF(Overrides!AC13&lt;&gt;"",Overrides!AC13,F_Inputs_Formatted!AC13)</f>
        <v>35.49</v>
      </c>
      <c r="AD13" s="57">
        <f>IF(Overrides!AD13&lt;&gt;"",Overrides!AD13,F_Inputs_Formatted!AD13)</f>
        <v>31.19</v>
      </c>
      <c r="AE13" s="57">
        <f>IF(Overrides!AE13&lt;&gt;"",Overrides!AE13,F_Inputs_Formatted!AE13)</f>
        <v>26.79</v>
      </c>
      <c r="AF13" s="57">
        <f>IF(Overrides!AF13&lt;&gt;"",Overrides!AF13,F_Inputs_Formatted!AF13)</f>
        <v>22.51</v>
      </c>
      <c r="AG13" s="57">
        <f>IF(Overrides!AG13&lt;&gt;"",Overrides!AG13,F_Inputs_Formatted!AG13)</f>
        <v>17.95</v>
      </c>
      <c r="AH13" s="57">
        <f>IF(Overrides!AH13&lt;&gt;"",Overrides!AH13,F_Inputs_Formatted!AH13)</f>
        <v>13.68</v>
      </c>
      <c r="AI13" s="57">
        <f>IF(Overrides!AI13&lt;&gt;"",Overrides!AI13,F_Inputs_Formatted!AI13)</f>
        <v>13.68</v>
      </c>
      <c r="AJ13" s="57">
        <f>IF(Overrides!AJ13&lt;&gt;"",Overrides!AJ13,F_Inputs_Formatted!AJ13)</f>
        <v>13.61</v>
      </c>
      <c r="AK13" s="57">
        <f>IF(Overrides!AK13&lt;&gt;"",Overrides!AK13,F_Inputs_Formatted!AK13)</f>
        <v>13.61</v>
      </c>
      <c r="AL13" s="57">
        <f>IF(Overrides!AL13&lt;&gt;"",Overrides!AL13,F_Inputs_Formatted!AL13)</f>
        <v>13.61</v>
      </c>
      <c r="AM13" s="57">
        <f>IF(Overrides!AM13&lt;&gt;"",Overrides!AM13,F_Inputs_Formatted!AM13)</f>
        <v>13.61</v>
      </c>
    </row>
    <row r="14" spans="1:39" s="5" customFormat="1" ht="15">
      <c r="A14" s="1"/>
      <c r="B14" s="19" t="s">
        <v>120</v>
      </c>
      <c r="C14" s="19" t="s">
        <v>170</v>
      </c>
      <c r="D14" s="19" t="s">
        <v>156</v>
      </c>
      <c r="E14" s="19" t="s">
        <v>122</v>
      </c>
      <c r="F14" s="19" t="s">
        <v>157</v>
      </c>
      <c r="G14" s="18" t="s">
        <v>136</v>
      </c>
      <c r="H14" s="135" t="s">
        <v>81</v>
      </c>
      <c r="I14" s="55" t="str">
        <f t="shared" si="0"/>
        <v>YKYOUT5_05_PR24</v>
      </c>
      <c r="J14" s="55" t="s">
        <v>137</v>
      </c>
      <c r="K14" s="55" t="s">
        <v>159</v>
      </c>
      <c r="L14" s="55" t="s">
        <v>139</v>
      </c>
      <c r="M14" s="151" t="s">
        <v>140</v>
      </c>
      <c r="N14" s="55" t="s">
        <v>83</v>
      </c>
      <c r="O14" s="55">
        <v>2</v>
      </c>
      <c r="P14" s="57">
        <f>IF(Overrides!P14&lt;&gt;"",Overrides!P14,F_Inputs_Formatted!P14)</f>
        <v>55.57</v>
      </c>
      <c r="Q14" s="57">
        <f>IF(Overrides!Q14&lt;&gt;"",Overrides!Q14,F_Inputs_Formatted!Q14)</f>
        <v>48.61</v>
      </c>
      <c r="R14" s="57">
        <f>IF(Overrides!R14&lt;&gt;"",Overrides!R14,F_Inputs_Formatted!R14)</f>
        <v>45.88</v>
      </c>
      <c r="S14" s="57">
        <f>IF(Overrides!S14&lt;&gt;"",Overrides!S14,F_Inputs_Formatted!S14)</f>
        <v>34.53</v>
      </c>
      <c r="T14" s="57">
        <f>IF(Overrides!T14&lt;&gt;"",Overrides!T14,F_Inputs_Formatted!T14)</f>
        <v>41.97</v>
      </c>
      <c r="U14" s="57">
        <f>IF(Overrides!U14&lt;&gt;"",Overrides!U14,F_Inputs_Formatted!U14)</f>
        <v>45.76</v>
      </c>
      <c r="V14" s="57">
        <f>IF(Overrides!V14&lt;&gt;"",Overrides!V14,F_Inputs_Formatted!V14)</f>
        <v>43.05</v>
      </c>
      <c r="W14" s="57">
        <f>IF(Overrides!W14&lt;&gt;"",Overrides!W14,F_Inputs_Formatted!W14)</f>
        <v>43.82</v>
      </c>
      <c r="X14" s="57">
        <f>IF(Overrides!X14&lt;&gt;"",Overrides!X14,F_Inputs_Formatted!X14)</f>
        <v>34.630000000000003</v>
      </c>
      <c r="Y14" s="57">
        <f>IF(Overrides!Y14&lt;&gt;"",Overrides!Y14,F_Inputs_Formatted!Y14)</f>
        <v>23.92</v>
      </c>
      <c r="Z14" s="57">
        <f>IF(Overrides!Z14&lt;&gt;"",Overrides!Z14,F_Inputs_Formatted!Z14)</f>
        <v>27.36</v>
      </c>
      <c r="AA14" s="57">
        <f>IF(Overrides!AA14&lt;&gt;"",Overrides!AA14,F_Inputs_Formatted!AA14)</f>
        <v>22.39</v>
      </c>
      <c r="AB14" s="57">
        <f>IF(Overrides!AB14&lt;&gt;"",Overrides!AB14,F_Inputs_Formatted!AB14)</f>
        <v>26.21</v>
      </c>
      <c r="AC14" s="57">
        <f>IF(Overrides!AC14&lt;&gt;"",Overrides!AC14,F_Inputs_Formatted!AC14)</f>
        <v>31</v>
      </c>
      <c r="AD14" s="57">
        <f>IF(Overrides!AD14&lt;&gt;"",Overrides!AD14,F_Inputs_Formatted!AD14)</f>
        <v>22.77</v>
      </c>
      <c r="AE14" s="57">
        <f>IF(Overrides!AE14&lt;&gt;"",Overrides!AE14,F_Inputs_Formatted!AE14)</f>
        <v>20.37</v>
      </c>
      <c r="AF14" s="57">
        <f>IF(Overrides!AF14&lt;&gt;"",Overrides!AF14,F_Inputs_Formatted!AF14)</f>
        <v>18.46</v>
      </c>
      <c r="AG14" s="57">
        <f>IF(Overrides!AG14&lt;&gt;"",Overrides!AG14,F_Inputs_Formatted!AG14)</f>
        <v>15.8</v>
      </c>
      <c r="AH14" s="57">
        <f>IF(Overrides!AH14&lt;&gt;"",Overrides!AH14,F_Inputs_Formatted!AH14)</f>
        <v>13.52</v>
      </c>
      <c r="AI14" s="57">
        <f>IF(Overrides!AI14&lt;&gt;"",Overrides!AI14,F_Inputs_Formatted!AI14)</f>
        <v>12.13</v>
      </c>
      <c r="AJ14" s="57">
        <f>IF(Overrides!AJ14&lt;&gt;"",Overrides!AJ14,F_Inputs_Formatted!AJ14)</f>
        <v>11.18</v>
      </c>
      <c r="AK14" s="57">
        <f>IF(Overrides!AK14&lt;&gt;"",Overrides!AK14,F_Inputs_Formatted!AK14)</f>
        <v>10.23</v>
      </c>
      <c r="AL14" s="57">
        <f>IF(Overrides!AL14&lt;&gt;"",Overrides!AL14,F_Inputs_Formatted!AL14)</f>
        <v>9.2899999999999991</v>
      </c>
      <c r="AM14" s="57">
        <f>IF(Overrides!AM14&lt;&gt;"",Overrides!AM14,F_Inputs_Formatted!AM14)</f>
        <v>8.34</v>
      </c>
    </row>
    <row r="15" spans="1:39" s="5" customFormat="1" ht="15">
      <c r="A15" s="1"/>
      <c r="B15" s="19" t="s">
        <v>142</v>
      </c>
      <c r="C15" s="19" t="s">
        <v>171</v>
      </c>
      <c r="D15" s="19" t="s">
        <v>156</v>
      </c>
      <c r="E15" s="19" t="s">
        <v>122</v>
      </c>
      <c r="F15" s="19" t="s">
        <v>172</v>
      </c>
      <c r="G15" s="18" t="s">
        <v>136</v>
      </c>
      <c r="H15" s="135" t="s">
        <v>81</v>
      </c>
      <c r="I15" s="55" t="str">
        <f t="shared" si="0"/>
        <v>AFWOUT5_05_PR24</v>
      </c>
      <c r="J15" s="55" t="s">
        <v>137</v>
      </c>
      <c r="K15" s="55" t="s">
        <v>159</v>
      </c>
      <c r="L15" s="55" t="s">
        <v>139</v>
      </c>
      <c r="M15" s="151" t="s">
        <v>140</v>
      </c>
      <c r="N15" s="55" t="s">
        <v>83</v>
      </c>
      <c r="O15" s="55">
        <v>2</v>
      </c>
      <c r="P15" s="57" t="str">
        <f>IF(Overrides!P15&lt;&gt;"",Overrides!P15,F_Inputs_Formatted!P15)</f>
        <v>##BLANK</v>
      </c>
      <c r="Q15" s="57" t="str">
        <f>IF(Overrides!Q15&lt;&gt;"",Overrides!Q15,F_Inputs_Formatted!Q15)</f>
        <v>##BLANK</v>
      </c>
      <c r="R15" s="57" t="str">
        <f>IF(Overrides!R15&lt;&gt;"",Overrides!R15,F_Inputs_Formatted!R15)</f>
        <v>##BLANK</v>
      </c>
      <c r="S15" s="57" t="str">
        <f>IF(Overrides!S15&lt;&gt;"",Overrides!S15,F_Inputs_Formatted!S15)</f>
        <v>##BLANK</v>
      </c>
      <c r="T15" s="57" t="str">
        <f>IF(Overrides!T15&lt;&gt;"",Overrides!T15,F_Inputs_Formatted!T15)</f>
        <v>##BLANK</v>
      </c>
      <c r="U15" s="57" t="str">
        <f>IF(Overrides!U15&lt;&gt;"",Overrides!U15,F_Inputs_Formatted!U15)</f>
        <v>##BLANK</v>
      </c>
      <c r="V15" s="57" t="str">
        <f>IF(Overrides!V15&lt;&gt;"",Overrides!V15,F_Inputs_Formatted!V15)</f>
        <v>##BLANK</v>
      </c>
      <c r="W15" s="57" t="str">
        <f>IF(Overrides!W15&lt;&gt;"",Overrides!W15,F_Inputs_Formatted!W15)</f>
        <v>##BLANK</v>
      </c>
      <c r="X15" s="57" t="str">
        <f>IF(Overrides!X15&lt;&gt;"",Overrides!X15,F_Inputs_Formatted!X15)</f>
        <v>##BLANK</v>
      </c>
      <c r="Y15" s="57" t="str">
        <f>IF(Overrides!Y15&lt;&gt;"",Overrides!Y15,F_Inputs_Formatted!Y15)</f>
        <v>##BLANK</v>
      </c>
      <c r="Z15" s="57" t="str">
        <f>IF(Overrides!Z15&lt;&gt;"",Overrides!Z15,F_Inputs_Formatted!Z15)</f>
        <v>##BLANK</v>
      </c>
      <c r="AA15" s="57" t="str">
        <f>IF(Overrides!AA15&lt;&gt;"",Overrides!AA15,F_Inputs_Formatted!AA15)</f>
        <v>##BLANK</v>
      </c>
      <c r="AB15" s="57" t="str">
        <f>IF(Overrides!AB15&lt;&gt;"",Overrides!AB15,F_Inputs_Formatted!AB15)</f>
        <v>##BLANK</v>
      </c>
      <c r="AC15" s="57" t="str">
        <f>IF(Overrides!AC15&lt;&gt;"",Overrides!AC15,F_Inputs_Formatted!AC15)</f>
        <v>##BLANK</v>
      </c>
      <c r="AD15" s="57" t="str">
        <f>IF(Overrides!AD15&lt;&gt;"",Overrides!AD15,F_Inputs_Formatted!AD15)</f>
        <v>##BLANK</v>
      </c>
      <c r="AE15" s="57" t="str">
        <f>IF(Overrides!AE15&lt;&gt;"",Overrides!AE15,F_Inputs_Formatted!AE15)</f>
        <v>##BLANK</v>
      </c>
      <c r="AF15" s="57" t="str">
        <f>IF(Overrides!AF15&lt;&gt;"",Overrides!AF15,F_Inputs_Formatted!AF15)</f>
        <v>##BLANK</v>
      </c>
      <c r="AG15" s="57" t="str">
        <f>IF(Overrides!AG15&lt;&gt;"",Overrides!AG15,F_Inputs_Formatted!AG15)</f>
        <v>##BLANK</v>
      </c>
      <c r="AH15" s="57" t="str">
        <f>IF(Overrides!AH15&lt;&gt;"",Overrides!AH15,F_Inputs_Formatted!AH15)</f>
        <v>##BLANK</v>
      </c>
      <c r="AI15" s="57" t="str">
        <f>IF(Overrides!AI15&lt;&gt;"",Overrides!AI15,F_Inputs_Formatted!AI15)</f>
        <v>##BLANK</v>
      </c>
      <c r="AJ15" s="57" t="str">
        <f>IF(Overrides!AJ15&lt;&gt;"",Overrides!AJ15,F_Inputs_Formatted!AJ15)</f>
        <v>##BLANK</v>
      </c>
      <c r="AK15" s="57" t="str">
        <f>IF(Overrides!AK15&lt;&gt;"",Overrides!AK15,F_Inputs_Formatted!AK15)</f>
        <v>##BLANK</v>
      </c>
      <c r="AL15" s="57" t="str">
        <f>IF(Overrides!AL15&lt;&gt;"",Overrides!AL15,F_Inputs_Formatted!AL15)</f>
        <v>##BLANK</v>
      </c>
      <c r="AM15" s="57" t="str">
        <f>IF(Overrides!AM15&lt;&gt;"",Overrides!AM15,F_Inputs_Formatted!AM15)</f>
        <v>##BLANK</v>
      </c>
    </row>
    <row r="16" spans="1:39" s="5" customFormat="1" ht="15">
      <c r="B16" s="19" t="s">
        <v>143</v>
      </c>
      <c r="C16" s="19" t="s">
        <v>173</v>
      </c>
      <c r="D16" s="19" t="s">
        <v>156</v>
      </c>
      <c r="E16" s="19" t="s">
        <v>122</v>
      </c>
      <c r="F16" s="19" t="s">
        <v>172</v>
      </c>
      <c r="G16" s="18" t="s">
        <v>136</v>
      </c>
      <c r="H16" s="135" t="s">
        <v>81</v>
      </c>
      <c r="I16" s="55" t="str">
        <f t="shared" si="0"/>
        <v>PRTOUT5_05_PR24</v>
      </c>
      <c r="J16" s="55" t="s">
        <v>137</v>
      </c>
      <c r="K16" s="55" t="s">
        <v>159</v>
      </c>
      <c r="L16" s="55" t="s">
        <v>139</v>
      </c>
      <c r="M16" s="151" t="s">
        <v>140</v>
      </c>
      <c r="N16" s="55" t="s">
        <v>83</v>
      </c>
      <c r="O16" s="55">
        <v>2</v>
      </c>
      <c r="P16" s="57" t="str">
        <f>IF(Overrides!P16&lt;&gt;"",Overrides!P16,F_Inputs_Formatted!P16)</f>
        <v>##BLANK</v>
      </c>
      <c r="Q16" s="57" t="str">
        <f>IF(Overrides!Q16&lt;&gt;"",Overrides!Q16,F_Inputs_Formatted!Q16)</f>
        <v>##BLANK</v>
      </c>
      <c r="R16" s="57" t="str">
        <f>IF(Overrides!R16&lt;&gt;"",Overrides!R16,F_Inputs_Formatted!R16)</f>
        <v>##BLANK</v>
      </c>
      <c r="S16" s="57" t="str">
        <f>IF(Overrides!S16&lt;&gt;"",Overrides!S16,F_Inputs_Formatted!S16)</f>
        <v>##BLANK</v>
      </c>
      <c r="T16" s="57" t="str">
        <f>IF(Overrides!T16&lt;&gt;"",Overrides!T16,F_Inputs_Formatted!T16)</f>
        <v>##BLANK</v>
      </c>
      <c r="U16" s="57" t="str">
        <f>IF(Overrides!U16&lt;&gt;"",Overrides!U16,F_Inputs_Formatted!U16)</f>
        <v>##BLANK</v>
      </c>
      <c r="V16" s="57" t="str">
        <f>IF(Overrides!V16&lt;&gt;"",Overrides!V16,F_Inputs_Formatted!V16)</f>
        <v>##BLANK</v>
      </c>
      <c r="W16" s="57" t="str">
        <f>IF(Overrides!W16&lt;&gt;"",Overrides!W16,F_Inputs_Formatted!W16)</f>
        <v>##BLANK</v>
      </c>
      <c r="X16" s="57" t="str">
        <f>IF(Overrides!X16&lt;&gt;"",Overrides!X16,F_Inputs_Formatted!X16)</f>
        <v>##BLANK</v>
      </c>
      <c r="Y16" s="57" t="str">
        <f>IF(Overrides!Y16&lt;&gt;"",Overrides!Y16,F_Inputs_Formatted!Y16)</f>
        <v>##BLANK</v>
      </c>
      <c r="Z16" s="57" t="str">
        <f>IF(Overrides!Z16&lt;&gt;"",Overrides!Z16,F_Inputs_Formatted!Z16)</f>
        <v>##BLANK</v>
      </c>
      <c r="AA16" s="57" t="str">
        <f>IF(Overrides!AA16&lt;&gt;"",Overrides!AA16,F_Inputs_Formatted!AA16)</f>
        <v>##BLANK</v>
      </c>
      <c r="AB16" s="57" t="str">
        <f>IF(Overrides!AB16&lt;&gt;"",Overrides!AB16,F_Inputs_Formatted!AB16)</f>
        <v>##BLANK</v>
      </c>
      <c r="AC16" s="57" t="str">
        <f>IF(Overrides!AC16&lt;&gt;"",Overrides!AC16,F_Inputs_Formatted!AC16)</f>
        <v>##BLANK</v>
      </c>
      <c r="AD16" s="57" t="str">
        <f>IF(Overrides!AD16&lt;&gt;"",Overrides!AD16,F_Inputs_Formatted!AD16)</f>
        <v>##BLANK</v>
      </c>
      <c r="AE16" s="57" t="str">
        <f>IF(Overrides!AE16&lt;&gt;"",Overrides!AE16,F_Inputs_Formatted!AE16)</f>
        <v>##BLANK</v>
      </c>
      <c r="AF16" s="57" t="str">
        <f>IF(Overrides!AF16&lt;&gt;"",Overrides!AF16,F_Inputs_Formatted!AF16)</f>
        <v>##BLANK</v>
      </c>
      <c r="AG16" s="57" t="str">
        <f>IF(Overrides!AG16&lt;&gt;"",Overrides!AG16,F_Inputs_Formatted!AG16)</f>
        <v>##BLANK</v>
      </c>
      <c r="AH16" s="57" t="str">
        <f>IF(Overrides!AH16&lt;&gt;"",Overrides!AH16,F_Inputs_Formatted!AH16)</f>
        <v>##BLANK</v>
      </c>
      <c r="AI16" s="57" t="str">
        <f>IF(Overrides!AI16&lt;&gt;"",Overrides!AI16,F_Inputs_Formatted!AI16)</f>
        <v>##BLANK</v>
      </c>
      <c r="AJ16" s="57" t="str">
        <f>IF(Overrides!AJ16&lt;&gt;"",Overrides!AJ16,F_Inputs_Formatted!AJ16)</f>
        <v>##BLANK</v>
      </c>
      <c r="AK16" s="57" t="str">
        <f>IF(Overrides!AK16&lt;&gt;"",Overrides!AK16,F_Inputs_Formatted!AK16)</f>
        <v>##BLANK</v>
      </c>
      <c r="AL16" s="57" t="str">
        <f>IF(Overrides!AL16&lt;&gt;"",Overrides!AL16,F_Inputs_Formatted!AL16)</f>
        <v>##BLANK</v>
      </c>
      <c r="AM16" s="57" t="str">
        <f>IF(Overrides!AM16&lt;&gt;"",Overrides!AM16,F_Inputs_Formatted!AM16)</f>
        <v>##BLANK</v>
      </c>
    </row>
    <row r="17" spans="1:39" s="5" customFormat="1" ht="15">
      <c r="A17" s="1"/>
      <c r="B17" s="19" t="s">
        <v>144</v>
      </c>
      <c r="C17" s="19" t="s">
        <v>174</v>
      </c>
      <c r="D17" s="19" t="s">
        <v>156</v>
      </c>
      <c r="E17" s="19" t="s">
        <v>122</v>
      </c>
      <c r="F17" s="19" t="s">
        <v>172</v>
      </c>
      <c r="G17" s="18" t="s">
        <v>136</v>
      </c>
      <c r="H17" s="135" t="s">
        <v>81</v>
      </c>
      <c r="I17" s="55" t="str">
        <f t="shared" si="0"/>
        <v>SEWOUT5_05_PR24</v>
      </c>
      <c r="J17" s="55" t="s">
        <v>137</v>
      </c>
      <c r="K17" s="55" t="s">
        <v>159</v>
      </c>
      <c r="L17" s="55" t="s">
        <v>139</v>
      </c>
      <c r="M17" s="151" t="s">
        <v>140</v>
      </c>
      <c r="N17" s="55" t="s">
        <v>83</v>
      </c>
      <c r="O17" s="55">
        <v>2</v>
      </c>
      <c r="P17" s="57" t="str">
        <f>IF(Overrides!P17&lt;&gt;"",Overrides!P17,F_Inputs_Formatted!P17)</f>
        <v>##BLANK</v>
      </c>
      <c r="Q17" s="57" t="str">
        <f>IF(Overrides!Q17&lt;&gt;"",Overrides!Q17,F_Inputs_Formatted!Q17)</f>
        <v>##BLANK</v>
      </c>
      <c r="R17" s="57" t="str">
        <f>IF(Overrides!R17&lt;&gt;"",Overrides!R17,F_Inputs_Formatted!R17)</f>
        <v>##BLANK</v>
      </c>
      <c r="S17" s="57" t="str">
        <f>IF(Overrides!S17&lt;&gt;"",Overrides!S17,F_Inputs_Formatted!S17)</f>
        <v>##BLANK</v>
      </c>
      <c r="T17" s="57" t="str">
        <f>IF(Overrides!T17&lt;&gt;"",Overrides!T17,F_Inputs_Formatted!T17)</f>
        <v>##BLANK</v>
      </c>
      <c r="U17" s="57" t="str">
        <f>IF(Overrides!U17&lt;&gt;"",Overrides!U17,F_Inputs_Formatted!U17)</f>
        <v>##BLANK</v>
      </c>
      <c r="V17" s="57" t="str">
        <f>IF(Overrides!V17&lt;&gt;"",Overrides!V17,F_Inputs_Formatted!V17)</f>
        <v>##BLANK</v>
      </c>
      <c r="W17" s="57" t="str">
        <f>IF(Overrides!W17&lt;&gt;"",Overrides!W17,F_Inputs_Formatted!W17)</f>
        <v>##BLANK</v>
      </c>
      <c r="X17" s="57" t="str">
        <f>IF(Overrides!X17&lt;&gt;"",Overrides!X17,F_Inputs_Formatted!X17)</f>
        <v>##BLANK</v>
      </c>
      <c r="Y17" s="57" t="str">
        <f>IF(Overrides!Y17&lt;&gt;"",Overrides!Y17,F_Inputs_Formatted!Y17)</f>
        <v>##BLANK</v>
      </c>
      <c r="Z17" s="57" t="str">
        <f>IF(Overrides!Z17&lt;&gt;"",Overrides!Z17,F_Inputs_Formatted!Z17)</f>
        <v>##BLANK</v>
      </c>
      <c r="AA17" s="57" t="str">
        <f>IF(Overrides!AA17&lt;&gt;"",Overrides!AA17,F_Inputs_Formatted!AA17)</f>
        <v>##BLANK</v>
      </c>
      <c r="AB17" s="57" t="str">
        <f>IF(Overrides!AB17&lt;&gt;"",Overrides!AB17,F_Inputs_Formatted!AB17)</f>
        <v>##BLANK</v>
      </c>
      <c r="AC17" s="57" t="str">
        <f>IF(Overrides!AC17&lt;&gt;"",Overrides!AC17,F_Inputs_Formatted!AC17)</f>
        <v>##BLANK</v>
      </c>
      <c r="AD17" s="57" t="str">
        <f>IF(Overrides!AD17&lt;&gt;"",Overrides!AD17,F_Inputs_Formatted!AD17)</f>
        <v>##BLANK</v>
      </c>
      <c r="AE17" s="57" t="str">
        <f>IF(Overrides!AE17&lt;&gt;"",Overrides!AE17,F_Inputs_Formatted!AE17)</f>
        <v>##BLANK</v>
      </c>
      <c r="AF17" s="57" t="str">
        <f>IF(Overrides!AF17&lt;&gt;"",Overrides!AF17,F_Inputs_Formatted!AF17)</f>
        <v>##BLANK</v>
      </c>
      <c r="AG17" s="57" t="str">
        <f>IF(Overrides!AG17&lt;&gt;"",Overrides!AG17,F_Inputs_Formatted!AG17)</f>
        <v>##BLANK</v>
      </c>
      <c r="AH17" s="57" t="str">
        <f>IF(Overrides!AH17&lt;&gt;"",Overrides!AH17,F_Inputs_Formatted!AH17)</f>
        <v>##BLANK</v>
      </c>
      <c r="AI17" s="57" t="str">
        <f>IF(Overrides!AI17&lt;&gt;"",Overrides!AI17,F_Inputs_Formatted!AI17)</f>
        <v>##BLANK</v>
      </c>
      <c r="AJ17" s="57" t="str">
        <f>IF(Overrides!AJ17&lt;&gt;"",Overrides!AJ17,F_Inputs_Formatted!AJ17)</f>
        <v>##BLANK</v>
      </c>
      <c r="AK17" s="57" t="str">
        <f>IF(Overrides!AK17&lt;&gt;"",Overrides!AK17,F_Inputs_Formatted!AK17)</f>
        <v>##BLANK</v>
      </c>
      <c r="AL17" s="57" t="str">
        <f>IF(Overrides!AL17&lt;&gt;"",Overrides!AL17,F_Inputs_Formatted!AL17)</f>
        <v>##BLANK</v>
      </c>
      <c r="AM17" s="57" t="str">
        <f>IF(Overrides!AM17&lt;&gt;"",Overrides!AM17,F_Inputs_Formatted!AM17)</f>
        <v>##BLANK</v>
      </c>
    </row>
    <row r="18" spans="1:39" s="5" customFormat="1" ht="15">
      <c r="A18" s="1"/>
      <c r="B18" s="19" t="s">
        <v>145</v>
      </c>
      <c r="C18" s="19" t="s">
        <v>175</v>
      </c>
      <c r="D18" s="19" t="s">
        <v>156</v>
      </c>
      <c r="E18" s="19" t="s">
        <v>122</v>
      </c>
      <c r="F18" s="19" t="s">
        <v>172</v>
      </c>
      <c r="G18" s="18" t="s">
        <v>136</v>
      </c>
      <c r="H18" s="135" t="s">
        <v>81</v>
      </c>
      <c r="I18" s="55" t="str">
        <f t="shared" si="0"/>
        <v>SSCOUT5_05_PR24</v>
      </c>
      <c r="J18" s="55" t="s">
        <v>137</v>
      </c>
      <c r="K18" s="55" t="s">
        <v>159</v>
      </c>
      <c r="L18" s="55" t="s">
        <v>139</v>
      </c>
      <c r="M18" s="151" t="s">
        <v>140</v>
      </c>
      <c r="N18" s="55" t="s">
        <v>83</v>
      </c>
      <c r="O18" s="55">
        <v>2</v>
      </c>
      <c r="P18" s="57" t="str">
        <f>IF(Overrides!P18&lt;&gt;"",Overrides!P18,F_Inputs_Formatted!P18)</f>
        <v>##BLANK</v>
      </c>
      <c r="Q18" s="57" t="str">
        <f>IF(Overrides!Q18&lt;&gt;"",Overrides!Q18,F_Inputs_Formatted!Q18)</f>
        <v>##BLANK</v>
      </c>
      <c r="R18" s="57" t="str">
        <f>IF(Overrides!R18&lt;&gt;"",Overrides!R18,F_Inputs_Formatted!R18)</f>
        <v>##BLANK</v>
      </c>
      <c r="S18" s="57" t="str">
        <f>IF(Overrides!S18&lt;&gt;"",Overrides!S18,F_Inputs_Formatted!S18)</f>
        <v>##BLANK</v>
      </c>
      <c r="T18" s="57" t="str">
        <f>IF(Overrides!T18&lt;&gt;"",Overrides!T18,F_Inputs_Formatted!T18)</f>
        <v>##BLANK</v>
      </c>
      <c r="U18" s="57" t="str">
        <f>IF(Overrides!U18&lt;&gt;"",Overrides!U18,F_Inputs_Formatted!U18)</f>
        <v>##BLANK</v>
      </c>
      <c r="V18" s="57" t="str">
        <f>IF(Overrides!V18&lt;&gt;"",Overrides!V18,F_Inputs_Formatted!V18)</f>
        <v>##BLANK</v>
      </c>
      <c r="W18" s="57" t="str">
        <f>IF(Overrides!W18&lt;&gt;"",Overrides!W18,F_Inputs_Formatted!W18)</f>
        <v>##BLANK</v>
      </c>
      <c r="X18" s="57" t="str">
        <f>IF(Overrides!X18&lt;&gt;"",Overrides!X18,F_Inputs_Formatted!X18)</f>
        <v>##BLANK</v>
      </c>
      <c r="Y18" s="57" t="str">
        <f>IF(Overrides!Y18&lt;&gt;"",Overrides!Y18,F_Inputs_Formatted!Y18)</f>
        <v>##BLANK</v>
      </c>
      <c r="Z18" s="57" t="str">
        <f>IF(Overrides!Z18&lt;&gt;"",Overrides!Z18,F_Inputs_Formatted!Z18)</f>
        <v>##BLANK</v>
      </c>
      <c r="AA18" s="57" t="str">
        <f>IF(Overrides!AA18&lt;&gt;"",Overrides!AA18,F_Inputs_Formatted!AA18)</f>
        <v>##BLANK</v>
      </c>
      <c r="AB18" s="57" t="str">
        <f>IF(Overrides!AB18&lt;&gt;"",Overrides!AB18,F_Inputs_Formatted!AB18)</f>
        <v>##BLANK</v>
      </c>
      <c r="AC18" s="57" t="str">
        <f>IF(Overrides!AC18&lt;&gt;"",Overrides!AC18,F_Inputs_Formatted!AC18)</f>
        <v>##BLANK</v>
      </c>
      <c r="AD18" s="57" t="str">
        <f>IF(Overrides!AD18&lt;&gt;"",Overrides!AD18,F_Inputs_Formatted!AD18)</f>
        <v>##BLANK</v>
      </c>
      <c r="AE18" s="57" t="str">
        <f>IF(Overrides!AE18&lt;&gt;"",Overrides!AE18,F_Inputs_Formatted!AE18)</f>
        <v>##BLANK</v>
      </c>
      <c r="AF18" s="57" t="str">
        <f>IF(Overrides!AF18&lt;&gt;"",Overrides!AF18,F_Inputs_Formatted!AF18)</f>
        <v>##BLANK</v>
      </c>
      <c r="AG18" s="57" t="str">
        <f>IF(Overrides!AG18&lt;&gt;"",Overrides!AG18,F_Inputs_Formatted!AG18)</f>
        <v>##BLANK</v>
      </c>
      <c r="AH18" s="57" t="str">
        <f>IF(Overrides!AH18&lt;&gt;"",Overrides!AH18,F_Inputs_Formatted!AH18)</f>
        <v>##BLANK</v>
      </c>
      <c r="AI18" s="57" t="str">
        <f>IF(Overrides!AI18&lt;&gt;"",Overrides!AI18,F_Inputs_Formatted!AI18)</f>
        <v>##BLANK</v>
      </c>
      <c r="AJ18" s="57" t="str">
        <f>IF(Overrides!AJ18&lt;&gt;"",Overrides!AJ18,F_Inputs_Formatted!AJ18)</f>
        <v>##BLANK</v>
      </c>
      <c r="AK18" s="57" t="str">
        <f>IF(Overrides!AK18&lt;&gt;"",Overrides!AK18,F_Inputs_Formatted!AK18)</f>
        <v>##BLANK</v>
      </c>
      <c r="AL18" s="57" t="str">
        <f>IF(Overrides!AL18&lt;&gt;"",Overrides!AL18,F_Inputs_Formatted!AL18)</f>
        <v>##BLANK</v>
      </c>
      <c r="AM18" s="57" t="str">
        <f>IF(Overrides!AM18&lt;&gt;"",Overrides!AM18,F_Inputs_Formatted!AM18)</f>
        <v>##BLANK</v>
      </c>
    </row>
    <row r="19" spans="1:39" s="5" customFormat="1" ht="15">
      <c r="A19" s="1"/>
      <c r="B19" s="19" t="s">
        <v>146</v>
      </c>
      <c r="C19" s="19" t="s">
        <v>176</v>
      </c>
      <c r="D19" s="19" t="s">
        <v>156</v>
      </c>
      <c r="E19" s="19" t="s">
        <v>122</v>
      </c>
      <c r="F19" s="19" t="s">
        <v>172</v>
      </c>
      <c r="G19" s="18" t="s">
        <v>136</v>
      </c>
      <c r="H19" s="135" t="s">
        <v>81</v>
      </c>
      <c r="I19" s="55" t="str">
        <f t="shared" si="0"/>
        <v>SESOUT5_05_PR24</v>
      </c>
      <c r="J19" s="55" t="s">
        <v>137</v>
      </c>
      <c r="K19" s="55" t="s">
        <v>159</v>
      </c>
      <c r="L19" s="55" t="s">
        <v>139</v>
      </c>
      <c r="M19" s="151" t="s">
        <v>140</v>
      </c>
      <c r="N19" s="55" t="s">
        <v>83</v>
      </c>
      <c r="O19" s="55">
        <v>2</v>
      </c>
      <c r="P19" s="57" t="str">
        <f>IF(Overrides!P19&lt;&gt;"",Overrides!P19,F_Inputs_Formatted!P19)</f>
        <v>##BLANK</v>
      </c>
      <c r="Q19" s="57" t="str">
        <f>IF(Overrides!Q19&lt;&gt;"",Overrides!Q19,F_Inputs_Formatted!Q19)</f>
        <v>##BLANK</v>
      </c>
      <c r="R19" s="57" t="str">
        <f>IF(Overrides!R19&lt;&gt;"",Overrides!R19,F_Inputs_Formatted!R19)</f>
        <v>##BLANK</v>
      </c>
      <c r="S19" s="57" t="str">
        <f>IF(Overrides!S19&lt;&gt;"",Overrides!S19,F_Inputs_Formatted!S19)</f>
        <v>##BLANK</v>
      </c>
      <c r="T19" s="57" t="str">
        <f>IF(Overrides!T19&lt;&gt;"",Overrides!T19,F_Inputs_Formatted!T19)</f>
        <v>##BLANK</v>
      </c>
      <c r="U19" s="57" t="str">
        <f>IF(Overrides!U19&lt;&gt;"",Overrides!U19,F_Inputs_Formatted!U19)</f>
        <v>##BLANK</v>
      </c>
      <c r="V19" s="57" t="str">
        <f>IF(Overrides!V19&lt;&gt;"",Overrides!V19,F_Inputs_Formatted!V19)</f>
        <v>##BLANK</v>
      </c>
      <c r="W19" s="57" t="str">
        <f>IF(Overrides!W19&lt;&gt;"",Overrides!W19,F_Inputs_Formatted!W19)</f>
        <v>##BLANK</v>
      </c>
      <c r="X19" s="57" t="str">
        <f>IF(Overrides!X19&lt;&gt;"",Overrides!X19,F_Inputs_Formatted!X19)</f>
        <v>##BLANK</v>
      </c>
      <c r="Y19" s="57" t="str">
        <f>IF(Overrides!Y19&lt;&gt;"",Overrides!Y19,F_Inputs_Formatted!Y19)</f>
        <v>##BLANK</v>
      </c>
      <c r="Z19" s="57" t="str">
        <f>IF(Overrides!Z19&lt;&gt;"",Overrides!Z19,F_Inputs_Formatted!Z19)</f>
        <v>##BLANK</v>
      </c>
      <c r="AA19" s="57" t="str">
        <f>IF(Overrides!AA19&lt;&gt;"",Overrides!AA19,F_Inputs_Formatted!AA19)</f>
        <v>##BLANK</v>
      </c>
      <c r="AB19" s="57" t="str">
        <f>IF(Overrides!AB19&lt;&gt;"",Overrides!AB19,F_Inputs_Formatted!AB19)</f>
        <v>##BLANK</v>
      </c>
      <c r="AC19" s="57" t="str">
        <f>IF(Overrides!AC19&lt;&gt;"",Overrides!AC19,F_Inputs_Formatted!AC19)</f>
        <v>##BLANK</v>
      </c>
      <c r="AD19" s="57" t="str">
        <f>IF(Overrides!AD19&lt;&gt;"",Overrides!AD19,F_Inputs_Formatted!AD19)</f>
        <v>##BLANK</v>
      </c>
      <c r="AE19" s="57" t="str">
        <f>IF(Overrides!AE19&lt;&gt;"",Overrides!AE19,F_Inputs_Formatted!AE19)</f>
        <v>##BLANK</v>
      </c>
      <c r="AF19" s="57" t="str">
        <f>IF(Overrides!AF19&lt;&gt;"",Overrides!AF19,F_Inputs_Formatted!AF19)</f>
        <v>##BLANK</v>
      </c>
      <c r="AG19" s="57" t="str">
        <f>IF(Overrides!AG19&lt;&gt;"",Overrides!AG19,F_Inputs_Formatted!AG19)</f>
        <v>##BLANK</v>
      </c>
      <c r="AH19" s="57" t="str">
        <f>IF(Overrides!AH19&lt;&gt;"",Overrides!AH19,F_Inputs_Formatted!AH19)</f>
        <v>##BLANK</v>
      </c>
      <c r="AI19" s="57" t="str">
        <f>IF(Overrides!AI19&lt;&gt;"",Overrides!AI19,F_Inputs_Formatted!AI19)</f>
        <v>##BLANK</v>
      </c>
      <c r="AJ19" s="57" t="str">
        <f>IF(Overrides!AJ19&lt;&gt;"",Overrides!AJ19,F_Inputs_Formatted!AJ19)</f>
        <v>##BLANK</v>
      </c>
      <c r="AK19" s="57" t="str">
        <f>IF(Overrides!AK19&lt;&gt;"",Overrides!AK19,F_Inputs_Formatted!AK19)</f>
        <v>##BLANK</v>
      </c>
      <c r="AL19" s="57" t="str">
        <f>IF(Overrides!AL19&lt;&gt;"",Overrides!AL19,F_Inputs_Formatted!AL19)</f>
        <v>##BLANK</v>
      </c>
      <c r="AM19" s="57" t="str">
        <f>IF(Overrides!AM19&lt;&gt;"",Overrides!AM19,F_Inputs_Formatted!AM19)</f>
        <v>##BLANK</v>
      </c>
    </row>
    <row r="20" spans="1:39" s="5" customFormat="1" ht="15">
      <c r="A20" s="1"/>
      <c r="B20" s="19" t="s">
        <v>114</v>
      </c>
      <c r="C20" s="19" t="s">
        <v>177</v>
      </c>
      <c r="D20" s="19" t="s">
        <v>156</v>
      </c>
      <c r="E20" s="19" t="s">
        <v>122</v>
      </c>
      <c r="F20" s="19" t="s">
        <v>157</v>
      </c>
      <c r="G20" s="18" t="s">
        <v>136</v>
      </c>
      <c r="H20" s="135" t="s">
        <v>81</v>
      </c>
      <c r="I20" s="55" t="str">
        <f t="shared" si="0"/>
        <v>SWBOUT5_05_PR24</v>
      </c>
      <c r="J20" s="55" t="s">
        <v>137</v>
      </c>
      <c r="K20" s="55" t="s">
        <v>159</v>
      </c>
      <c r="L20" s="55" t="s">
        <v>139</v>
      </c>
      <c r="M20" s="151" t="s">
        <v>140</v>
      </c>
      <c r="N20" s="55" t="s">
        <v>83</v>
      </c>
      <c r="O20" s="55">
        <v>2</v>
      </c>
      <c r="P20" s="57">
        <f>IF(Overrides!P20&lt;&gt;"",Overrides!P20,F_Inputs_Formatted!P20)</f>
        <v>84.29</v>
      </c>
      <c r="Q20" s="57">
        <f>IF(Overrides!Q20&lt;&gt;"",Overrides!Q20,F_Inputs_Formatted!Q20)</f>
        <v>118.12</v>
      </c>
      <c r="R20" s="57">
        <f>IF(Overrides!R20&lt;&gt;"",Overrides!R20,F_Inputs_Formatted!R20)</f>
        <v>141.06</v>
      </c>
      <c r="S20" s="57">
        <f>IF(Overrides!S20&lt;&gt;"",Overrides!S20,F_Inputs_Formatted!S20)</f>
        <v>89.45</v>
      </c>
      <c r="T20" s="57">
        <f>IF(Overrides!T20&lt;&gt;"",Overrides!T20,F_Inputs_Formatted!T20)</f>
        <v>90.6</v>
      </c>
      <c r="U20" s="57">
        <f>IF(Overrides!U20&lt;&gt;"",Overrides!U20,F_Inputs_Formatted!U20)</f>
        <v>102.64</v>
      </c>
      <c r="V20" s="57">
        <f>IF(Overrides!V20&lt;&gt;"",Overrides!V20,F_Inputs_Formatted!V20)</f>
        <v>74.41</v>
      </c>
      <c r="W20" s="57">
        <f>IF(Overrides!W20&lt;&gt;"",Overrides!W20,F_Inputs_Formatted!W20)</f>
        <v>73.97</v>
      </c>
      <c r="X20" s="57">
        <f>IF(Overrides!X20&lt;&gt;"",Overrides!X20,F_Inputs_Formatted!X20)</f>
        <v>79.25</v>
      </c>
      <c r="Y20" s="57">
        <f>IF(Overrides!Y20&lt;&gt;"",Overrides!Y20,F_Inputs_Formatted!Y20)</f>
        <v>99.07</v>
      </c>
      <c r="Z20" s="57">
        <f>IF(Overrides!Z20&lt;&gt;"",Overrides!Z20,F_Inputs_Formatted!Z20)</f>
        <v>66.48</v>
      </c>
      <c r="AA20" s="57">
        <f>IF(Overrides!AA20&lt;&gt;"",Overrides!AA20,F_Inputs_Formatted!AA20)</f>
        <v>47.55</v>
      </c>
      <c r="AB20" s="57">
        <f>IF(Overrides!AB20&lt;&gt;"",Overrides!AB20,F_Inputs_Formatted!AB20)</f>
        <v>85.42</v>
      </c>
      <c r="AC20" s="57">
        <f>IF(Overrides!AC20&lt;&gt;"",Overrides!AC20,F_Inputs_Formatted!AC20)</f>
        <v>86.01</v>
      </c>
      <c r="AD20" s="57">
        <f>IF(Overrides!AD20&lt;&gt;"",Overrides!AD20,F_Inputs_Formatted!AD20)</f>
        <v>53.9</v>
      </c>
      <c r="AE20" s="57">
        <f>IF(Overrides!AE20&lt;&gt;"",Overrides!AE20,F_Inputs_Formatted!AE20)</f>
        <v>40.85</v>
      </c>
      <c r="AF20" s="57">
        <f>IF(Overrides!AF20&lt;&gt;"",Overrides!AF20,F_Inputs_Formatted!AF20)</f>
        <v>40.85</v>
      </c>
      <c r="AG20" s="57">
        <f>IF(Overrides!AG20&lt;&gt;"",Overrides!AG20,F_Inputs_Formatted!AG20)</f>
        <v>40.85</v>
      </c>
      <c r="AH20" s="57">
        <f>IF(Overrides!AH20&lt;&gt;"",Overrides!AH20,F_Inputs_Formatted!AH20)</f>
        <v>40.85</v>
      </c>
      <c r="AI20" s="57">
        <f>IF(Overrides!AI20&lt;&gt;"",Overrides!AI20,F_Inputs_Formatted!AI20)</f>
        <v>40.85</v>
      </c>
      <c r="AJ20" s="57">
        <f>IF(Overrides!AJ20&lt;&gt;"",Overrides!AJ20,F_Inputs_Formatted!AJ20)</f>
        <v>40.89</v>
      </c>
      <c r="AK20" s="57">
        <f>IF(Overrides!AK20&lt;&gt;"",Overrides!AK20,F_Inputs_Formatted!AK20)</f>
        <v>40.89</v>
      </c>
      <c r="AL20" s="57">
        <f>IF(Overrides!AL20&lt;&gt;"",Overrides!AL20,F_Inputs_Formatted!AL20)</f>
        <v>40.89</v>
      </c>
      <c r="AM20" s="57">
        <f>IF(Overrides!AM20&lt;&gt;"",Overrides!AM20,F_Inputs_Formatted!AM20)</f>
        <v>40.89</v>
      </c>
    </row>
    <row r="21" spans="1:39" s="5" customFormat="1" ht="15">
      <c r="A21" s="1"/>
      <c r="B21" s="19" t="s">
        <v>147</v>
      </c>
      <c r="C21" s="19" t="s">
        <v>178</v>
      </c>
      <c r="D21" s="19" t="s">
        <v>156</v>
      </c>
      <c r="E21" s="19" t="s">
        <v>122</v>
      </c>
      <c r="F21" s="19" t="s">
        <v>172</v>
      </c>
      <c r="G21" s="18" t="s">
        <v>136</v>
      </c>
      <c r="H21" s="135" t="s">
        <v>81</v>
      </c>
      <c r="I21" s="55" t="str">
        <f t="shared" si="0"/>
        <v>BRLOUT5_05_PR24</v>
      </c>
      <c r="J21" s="55" t="s">
        <v>137</v>
      </c>
      <c r="K21" s="55" t="s">
        <v>159</v>
      </c>
      <c r="L21" s="55" t="s">
        <v>139</v>
      </c>
      <c r="M21" s="151" t="s">
        <v>140</v>
      </c>
      <c r="N21" s="55" t="s">
        <v>83</v>
      </c>
      <c r="O21" s="55">
        <v>2</v>
      </c>
      <c r="P21" s="57" t="str">
        <f>IF(Overrides!P21&lt;&gt;"",Overrides!P21,F_Inputs_Formatted!P21)</f>
        <v>##BLANK</v>
      </c>
      <c r="Q21" s="57" t="str">
        <f>IF(Overrides!Q21&lt;&gt;"",Overrides!Q21,F_Inputs_Formatted!Q21)</f>
        <v>##BLANK</v>
      </c>
      <c r="R21" s="57" t="str">
        <f>IF(Overrides!R21&lt;&gt;"",Overrides!R21,F_Inputs_Formatted!R21)</f>
        <v>##BLANK</v>
      </c>
      <c r="S21" s="57" t="str">
        <f>IF(Overrides!S21&lt;&gt;"",Overrides!S21,F_Inputs_Formatted!S21)</f>
        <v>##BLANK</v>
      </c>
      <c r="T21" s="57" t="str">
        <f>IF(Overrides!T21&lt;&gt;"",Overrides!T21,F_Inputs_Formatted!T21)</f>
        <v>##BLANK</v>
      </c>
      <c r="U21" s="57" t="str">
        <f>IF(Overrides!U21&lt;&gt;"",Overrides!U21,F_Inputs_Formatted!U21)</f>
        <v>##BLANK</v>
      </c>
      <c r="V21" s="57" t="str">
        <f>IF(Overrides!V21&lt;&gt;"",Overrides!V21,F_Inputs_Formatted!V21)</f>
        <v>##BLANK</v>
      </c>
      <c r="W21" s="57" t="str">
        <f>IF(Overrides!W21&lt;&gt;"",Overrides!W21,F_Inputs_Formatted!W21)</f>
        <v>##BLANK</v>
      </c>
      <c r="X21" s="57" t="str">
        <f>IF(Overrides!X21&lt;&gt;"",Overrides!X21,F_Inputs_Formatted!X21)</f>
        <v>##BLANK</v>
      </c>
      <c r="Y21" s="57" t="str">
        <f>IF(Overrides!Y21&lt;&gt;"",Overrides!Y21,F_Inputs_Formatted!Y21)</f>
        <v>##BLANK</v>
      </c>
      <c r="Z21" s="57" t="str">
        <f>IF(Overrides!Z21&lt;&gt;"",Overrides!Z21,F_Inputs_Formatted!Z21)</f>
        <v>##BLANK</v>
      </c>
      <c r="AA21" s="57" t="str">
        <f>IF(Overrides!AA21&lt;&gt;"",Overrides!AA21,F_Inputs_Formatted!AA21)</f>
        <v>##BLANK</v>
      </c>
      <c r="AB21" s="57" t="str">
        <f>IF(Overrides!AB21&lt;&gt;"",Overrides!AB21,F_Inputs_Formatted!AB21)</f>
        <v>##BLANK</v>
      </c>
      <c r="AC21" s="57" t="str">
        <f>IF(Overrides!AC21&lt;&gt;"",Overrides!AC21,F_Inputs_Formatted!AC21)</f>
        <v>##BLANK</v>
      </c>
      <c r="AD21" s="57" t="str">
        <f>IF(Overrides!AD21&lt;&gt;"",Overrides!AD21,F_Inputs_Formatted!AD21)</f>
        <v>##BLANK</v>
      </c>
      <c r="AE21" s="57" t="str">
        <f>IF(Overrides!AE21&lt;&gt;"",Overrides!AE21,F_Inputs_Formatted!AE21)</f>
        <v>##BLANK</v>
      </c>
      <c r="AF21" s="57" t="str">
        <f>IF(Overrides!AF21&lt;&gt;"",Overrides!AF21,F_Inputs_Formatted!AF21)</f>
        <v>##BLANK</v>
      </c>
      <c r="AG21" s="57" t="str">
        <f>IF(Overrides!AG21&lt;&gt;"",Overrides!AG21,F_Inputs_Formatted!AG21)</f>
        <v>##BLANK</v>
      </c>
      <c r="AH21" s="57" t="str">
        <f>IF(Overrides!AH21&lt;&gt;"",Overrides!AH21,F_Inputs_Formatted!AH21)</f>
        <v>##BLANK</v>
      </c>
      <c r="AI21" s="57" t="str">
        <f>IF(Overrides!AI21&lt;&gt;"",Overrides!AI21,F_Inputs_Formatted!AI21)</f>
        <v>##BLANK</v>
      </c>
      <c r="AJ21" s="57" t="str">
        <f>IF(Overrides!AJ21&lt;&gt;"",Overrides!AJ21,F_Inputs_Formatted!AJ21)</f>
        <v>##BLANK</v>
      </c>
      <c r="AK21" s="57" t="str">
        <f>IF(Overrides!AK21&lt;&gt;"",Overrides!AK21,F_Inputs_Formatted!AK21)</f>
        <v>##BLANK</v>
      </c>
      <c r="AL21" s="57" t="str">
        <f>IF(Overrides!AL21&lt;&gt;"",Overrides!AL21,F_Inputs_Formatted!AL21)</f>
        <v>##BLANK</v>
      </c>
      <c r="AM21" s="57" t="str">
        <f>IF(Overrides!AM21&lt;&gt;"",Overrides!AM21,F_Inputs_Formatted!AM21)</f>
        <v>##BLANK</v>
      </c>
    </row>
    <row r="22" spans="1:39" s="5" customFormat="1" ht="20.25" customHeight="1">
      <c r="A22" s="1"/>
      <c r="B22" s="129" t="s">
        <v>80</v>
      </c>
      <c r="C22" s="19" t="s">
        <v>155</v>
      </c>
      <c r="D22" s="19" t="s">
        <v>156</v>
      </c>
      <c r="E22" s="19" t="s">
        <v>122</v>
      </c>
      <c r="F22" s="19" t="s">
        <v>157</v>
      </c>
      <c r="G22" s="56" t="s">
        <v>127</v>
      </c>
      <c r="H22" s="55" t="s">
        <v>85</v>
      </c>
      <c r="I22" s="55" t="str">
        <f t="shared" si="0"/>
        <v>ANHOUT5_05_B_PR24</v>
      </c>
      <c r="J22" s="55" t="s">
        <v>137</v>
      </c>
      <c r="K22" s="55" t="s">
        <v>159</v>
      </c>
      <c r="L22" s="55" t="s">
        <v>139</v>
      </c>
      <c r="M22" s="136" t="s">
        <v>148</v>
      </c>
      <c r="N22" s="55" t="s">
        <v>83</v>
      </c>
      <c r="O22" s="55">
        <v>0</v>
      </c>
      <c r="P22" s="61">
        <f>IF(Overrides!P22&lt;&gt;"",Overrides!P22,F_Inputs_Formatted!P22)</f>
        <v>2</v>
      </c>
      <c r="Q22" s="61">
        <f>IF(Overrides!Q22&lt;&gt;"",Overrides!Q22,F_Inputs_Formatted!Q22)</f>
        <v>0</v>
      </c>
      <c r="R22" s="61">
        <f>IF(Overrides!R22&lt;&gt;"",Overrides!R22,F_Inputs_Formatted!R22)</f>
        <v>1</v>
      </c>
      <c r="S22" s="61">
        <f>IF(Overrides!S22&lt;&gt;"",Overrides!S22,F_Inputs_Formatted!S22)</f>
        <v>2</v>
      </c>
      <c r="T22" s="61">
        <f>IF(Overrides!T22&lt;&gt;"",Overrides!T22,F_Inputs_Formatted!T22)</f>
        <v>0</v>
      </c>
      <c r="U22" s="61">
        <f>IF(Overrides!U22&lt;&gt;"",Overrides!U22,F_Inputs_Formatted!U22)</f>
        <v>1</v>
      </c>
      <c r="V22" s="61">
        <f>IF(Overrides!V22&lt;&gt;"",Overrides!V22,F_Inputs_Formatted!V22)</f>
        <v>1</v>
      </c>
      <c r="W22" s="61">
        <f>IF(Overrides!W22&lt;&gt;"",Overrides!W22,F_Inputs_Formatted!W22)</f>
        <v>1</v>
      </c>
      <c r="X22" s="61">
        <f>IF(Overrides!X22&lt;&gt;"",Overrides!X22,F_Inputs_Formatted!X22)</f>
        <v>2</v>
      </c>
      <c r="Y22" s="61">
        <f>IF(Overrides!Y22&lt;&gt;"",Overrides!Y22,F_Inputs_Formatted!Y22)</f>
        <v>0</v>
      </c>
      <c r="Z22" s="61">
        <f>IF(Overrides!Z22&lt;&gt;"",Overrides!Z22,F_Inputs_Formatted!Z22)</f>
        <v>1</v>
      </c>
      <c r="AA22" s="61">
        <f>IF(Overrides!AA22&lt;&gt;"",Overrides!AA22,F_Inputs_Formatted!AA22)</f>
        <v>0</v>
      </c>
      <c r="AB22" s="61">
        <f>IF(Overrides!AB22&lt;&gt;"",Overrides!AB22,F_Inputs_Formatted!AB22)</f>
        <v>0</v>
      </c>
      <c r="AC22" s="61">
        <f>IF(Overrides!AC22&lt;&gt;"",Overrides!AC22,F_Inputs_Formatted!AC22)</f>
        <v>0</v>
      </c>
      <c r="AD22" s="61">
        <f>IF(Overrides!AD22&lt;&gt;"",Overrides!AD22,F_Inputs_Formatted!AD22)</f>
        <v>0</v>
      </c>
      <c r="AE22" s="61">
        <f>IF(Overrides!AE22&lt;&gt;"",Overrides!AE22,F_Inputs_Formatted!AE22)</f>
        <v>0</v>
      </c>
      <c r="AF22" s="61">
        <f>IF(Overrides!AF22&lt;&gt;"",Overrides!AF22,F_Inputs_Formatted!AF22)</f>
        <v>0</v>
      </c>
      <c r="AG22" s="61">
        <f>IF(Overrides!AG22&lt;&gt;"",Overrides!AG22,F_Inputs_Formatted!AG22)</f>
        <v>0</v>
      </c>
      <c r="AH22" s="61">
        <f>IF(Overrides!AH22&lt;&gt;"",Overrides!AH22,F_Inputs_Formatted!AH22)</f>
        <v>0</v>
      </c>
      <c r="AI22" s="61">
        <f>IF(Overrides!AI22&lt;&gt;"",Overrides!AI22,F_Inputs_Formatted!AI22)</f>
        <v>0</v>
      </c>
      <c r="AJ22" s="61">
        <f>IF(Overrides!AJ22&lt;&gt;"",Overrides!AJ22,F_Inputs_Formatted!AJ22)</f>
        <v>0</v>
      </c>
      <c r="AK22" s="61">
        <f>IF(Overrides!AK22&lt;&gt;"",Overrides!AK22,F_Inputs_Formatted!AK22)</f>
        <v>0</v>
      </c>
      <c r="AL22" s="61">
        <f>IF(Overrides!AL22&lt;&gt;"",Overrides!AL22,F_Inputs_Formatted!AL22)</f>
        <v>0</v>
      </c>
      <c r="AM22" s="61">
        <f>IF(Overrides!AM22&lt;&gt;"",Overrides!AM22,F_Inputs_Formatted!AM22)</f>
        <v>0</v>
      </c>
    </row>
    <row r="23" spans="1:39" s="5" customFormat="1" ht="20.25" customHeight="1">
      <c r="A23" s="1"/>
      <c r="B23" s="19" t="s">
        <v>110</v>
      </c>
      <c r="C23" s="19" t="s">
        <v>161</v>
      </c>
      <c r="D23" s="19" t="s">
        <v>162</v>
      </c>
      <c r="E23" s="19" t="s">
        <v>122</v>
      </c>
      <c r="F23" s="19" t="s">
        <v>157</v>
      </c>
      <c r="G23" s="56" t="s">
        <v>127</v>
      </c>
      <c r="H23" s="55" t="s">
        <v>85</v>
      </c>
      <c r="I23" s="55" t="str">
        <f t="shared" si="0"/>
        <v>WSHOUT5_05_B_PR24</v>
      </c>
      <c r="J23" s="55" t="s">
        <v>137</v>
      </c>
      <c r="K23" s="55" t="s">
        <v>159</v>
      </c>
      <c r="L23" s="55" t="s">
        <v>139</v>
      </c>
      <c r="M23" s="136" t="s">
        <v>148</v>
      </c>
      <c r="N23" s="55" t="s">
        <v>83</v>
      </c>
      <c r="O23" s="55">
        <v>0</v>
      </c>
      <c r="P23" s="61">
        <f>IF(Overrides!P23&lt;&gt;"",Overrides!P23,F_Inputs_Formatted!P23)</f>
        <v>1</v>
      </c>
      <c r="Q23" s="61">
        <f>IF(Overrides!Q23&lt;&gt;"",Overrides!Q23,F_Inputs_Formatted!Q23)</f>
        <v>0</v>
      </c>
      <c r="R23" s="61">
        <f>IF(Overrides!R23&lt;&gt;"",Overrides!R23,F_Inputs_Formatted!R23)</f>
        <v>0</v>
      </c>
      <c r="S23" s="61">
        <f>IF(Overrides!S23&lt;&gt;"",Overrides!S23,F_Inputs_Formatted!S23)</f>
        <v>1</v>
      </c>
      <c r="T23" s="61">
        <f>IF(Overrides!T23&lt;&gt;"",Overrides!T23,F_Inputs_Formatted!T23)</f>
        <v>0</v>
      </c>
      <c r="U23" s="61">
        <f>IF(Overrides!U23&lt;&gt;"",Overrides!U23,F_Inputs_Formatted!U23)</f>
        <v>0</v>
      </c>
      <c r="V23" s="61">
        <f>IF(Overrides!V23&lt;&gt;"",Overrides!V23,F_Inputs_Formatted!V23)</f>
        <v>0</v>
      </c>
      <c r="W23" s="61">
        <f>IF(Overrides!W23&lt;&gt;"",Overrides!W23,F_Inputs_Formatted!W23)</f>
        <v>1</v>
      </c>
      <c r="X23" s="61">
        <f>IF(Overrides!X23&lt;&gt;"",Overrides!X23,F_Inputs_Formatted!X23)</f>
        <v>0</v>
      </c>
      <c r="Y23" s="61">
        <f>IF(Overrides!Y23&lt;&gt;"",Overrides!Y23,F_Inputs_Formatted!Y23)</f>
        <v>0</v>
      </c>
      <c r="Z23" s="61">
        <f>IF(Overrides!Z23&lt;&gt;"",Overrides!Z23,F_Inputs_Formatted!Z23)</f>
        <v>0</v>
      </c>
      <c r="AA23" s="61">
        <f>IF(Overrides!AA23&lt;&gt;"",Overrides!AA23,F_Inputs_Formatted!AA23)</f>
        <v>0</v>
      </c>
      <c r="AB23" s="61">
        <f>IF(Overrides!AB23&lt;&gt;"",Overrides!AB23,F_Inputs_Formatted!AB23)</f>
        <v>1</v>
      </c>
      <c r="AC23" s="61">
        <f>IF(Overrides!AC23&lt;&gt;"",Overrides!AC23,F_Inputs_Formatted!AC23)</f>
        <v>0</v>
      </c>
      <c r="AD23" s="61">
        <f>IF(Overrides!AD23&lt;&gt;"",Overrides!AD23,F_Inputs_Formatted!AD23)</f>
        <v>0</v>
      </c>
      <c r="AE23" s="61">
        <f>IF(Overrides!AE23&lt;&gt;"",Overrides!AE23,F_Inputs_Formatted!AE23)</f>
        <v>0</v>
      </c>
      <c r="AF23" s="61">
        <f>IF(Overrides!AF23&lt;&gt;"",Overrides!AF23,F_Inputs_Formatted!AF23)</f>
        <v>0</v>
      </c>
      <c r="AG23" s="61">
        <f>IF(Overrides!AG23&lt;&gt;"",Overrides!AG23,F_Inputs_Formatted!AG23)</f>
        <v>0</v>
      </c>
      <c r="AH23" s="61">
        <f>IF(Overrides!AH23&lt;&gt;"",Overrides!AH23,F_Inputs_Formatted!AH23)</f>
        <v>0</v>
      </c>
      <c r="AI23" s="61">
        <f>IF(Overrides!AI23&lt;&gt;"",Overrides!AI23,F_Inputs_Formatted!AI23)</f>
        <v>0</v>
      </c>
      <c r="AJ23" s="61">
        <f>IF(Overrides!AJ23&lt;&gt;"",Overrides!AJ23,F_Inputs_Formatted!AJ23)</f>
        <v>0</v>
      </c>
      <c r="AK23" s="61">
        <f>IF(Overrides!AK23&lt;&gt;"",Overrides!AK23,F_Inputs_Formatted!AK23)</f>
        <v>0</v>
      </c>
      <c r="AL23" s="61">
        <f>IF(Overrides!AL23&lt;&gt;"",Overrides!AL23,F_Inputs_Formatted!AL23)</f>
        <v>0</v>
      </c>
      <c r="AM23" s="61">
        <f>IF(Overrides!AM23&lt;&gt;"",Overrides!AM23,F_Inputs_Formatted!AM23)</f>
        <v>0</v>
      </c>
    </row>
    <row r="24" spans="1:39" s="5" customFormat="1" ht="20.25" customHeight="1">
      <c r="A24" s="1"/>
      <c r="B24" s="19" t="s">
        <v>111</v>
      </c>
      <c r="C24" s="19" t="s">
        <v>163</v>
      </c>
      <c r="D24" s="19" t="s">
        <v>162</v>
      </c>
      <c r="E24" s="19" t="s">
        <v>122</v>
      </c>
      <c r="F24" s="19" t="s">
        <v>157</v>
      </c>
      <c r="G24" s="56" t="s">
        <v>127</v>
      </c>
      <c r="H24" s="55" t="s">
        <v>85</v>
      </c>
      <c r="I24" s="55" t="str">
        <f t="shared" si="0"/>
        <v>HDDOUT5_05_B_PR24</v>
      </c>
      <c r="J24" s="55" t="s">
        <v>137</v>
      </c>
      <c r="K24" s="55" t="s">
        <v>159</v>
      </c>
      <c r="L24" s="55" t="s">
        <v>139</v>
      </c>
      <c r="M24" s="136" t="s">
        <v>148</v>
      </c>
      <c r="N24" s="55" t="s">
        <v>83</v>
      </c>
      <c r="O24" s="55">
        <v>0</v>
      </c>
      <c r="P24" s="61">
        <f>IF(Overrides!P24&lt;&gt;"",Overrides!P24,F_Inputs_Formatted!P24)</f>
        <v>0</v>
      </c>
      <c r="Q24" s="61">
        <f>IF(Overrides!Q24&lt;&gt;"",Overrides!Q24,F_Inputs_Formatted!Q24)</f>
        <v>0</v>
      </c>
      <c r="R24" s="61">
        <f>IF(Overrides!R24&lt;&gt;"",Overrides!R24,F_Inputs_Formatted!R24)</f>
        <v>0</v>
      </c>
      <c r="S24" s="61">
        <f>IF(Overrides!S24&lt;&gt;"",Overrides!S24,F_Inputs_Formatted!S24)</f>
        <v>0</v>
      </c>
      <c r="T24" s="61">
        <f>IF(Overrides!T24&lt;&gt;"",Overrides!T24,F_Inputs_Formatted!T24)</f>
        <v>0</v>
      </c>
      <c r="U24" s="61">
        <f>IF(Overrides!U24&lt;&gt;"",Overrides!U24,F_Inputs_Formatted!U24)</f>
        <v>0</v>
      </c>
      <c r="V24" s="61">
        <f>IF(Overrides!V24&lt;&gt;"",Overrides!V24,F_Inputs_Formatted!V24)</f>
        <v>0</v>
      </c>
      <c r="W24" s="61">
        <f>IF(Overrides!W24&lt;&gt;"",Overrides!W24,F_Inputs_Formatted!W24)</f>
        <v>0</v>
      </c>
      <c r="X24" s="61">
        <f>IF(Overrides!X24&lt;&gt;"",Overrides!X24,F_Inputs_Formatted!X24)</f>
        <v>0</v>
      </c>
      <c r="Y24" s="61">
        <f>IF(Overrides!Y24&lt;&gt;"",Overrides!Y24,F_Inputs_Formatted!Y24)</f>
        <v>0</v>
      </c>
      <c r="Z24" s="61">
        <f>IF(Overrides!Z24&lt;&gt;"",Overrides!Z24,F_Inputs_Formatted!Z24)</f>
        <v>0</v>
      </c>
      <c r="AA24" s="61">
        <f>IF(Overrides!AA24&lt;&gt;"",Overrides!AA24,F_Inputs_Formatted!AA24)</f>
        <v>0</v>
      </c>
      <c r="AB24" s="61">
        <f>IF(Overrides!AB24&lt;&gt;"",Overrides!AB24,F_Inputs_Formatted!AB24)</f>
        <v>0</v>
      </c>
      <c r="AC24" s="61">
        <f>IF(Overrides!AC24&lt;&gt;"",Overrides!AC24,F_Inputs_Formatted!AC24)</f>
        <v>0</v>
      </c>
      <c r="AD24" s="61">
        <f>IF(Overrides!AD24&lt;&gt;"",Overrides!AD24,F_Inputs_Formatted!AD24)</f>
        <v>0</v>
      </c>
      <c r="AE24" s="61">
        <f>IF(Overrides!AE24&lt;&gt;"",Overrides!AE24,F_Inputs_Formatted!AE24)</f>
        <v>0</v>
      </c>
      <c r="AF24" s="61">
        <f>IF(Overrides!AF24&lt;&gt;"",Overrides!AF24,F_Inputs_Formatted!AF24)</f>
        <v>0</v>
      </c>
      <c r="AG24" s="61">
        <f>IF(Overrides!AG24&lt;&gt;"",Overrides!AG24,F_Inputs_Formatted!AG24)</f>
        <v>0</v>
      </c>
      <c r="AH24" s="61">
        <f>IF(Overrides!AH24&lt;&gt;"",Overrides!AH24,F_Inputs_Formatted!AH24)</f>
        <v>0</v>
      </c>
      <c r="AI24" s="61">
        <f>IF(Overrides!AI24&lt;&gt;"",Overrides!AI24,F_Inputs_Formatted!AI24)</f>
        <v>0</v>
      </c>
      <c r="AJ24" s="61">
        <f>IF(Overrides!AJ24&lt;&gt;"",Overrides!AJ24,F_Inputs_Formatted!AJ24)</f>
        <v>0</v>
      </c>
      <c r="AK24" s="61">
        <f>IF(Overrides!AK24&lt;&gt;"",Overrides!AK24,F_Inputs_Formatted!AK24)</f>
        <v>0</v>
      </c>
      <c r="AL24" s="61">
        <f>IF(Overrides!AL24&lt;&gt;"",Overrides!AL24,F_Inputs_Formatted!AL24)</f>
        <v>0</v>
      </c>
      <c r="AM24" s="61">
        <f>IF(Overrides!AM24&lt;&gt;"",Overrides!AM24,F_Inputs_Formatted!AM24)</f>
        <v>0</v>
      </c>
    </row>
    <row r="25" spans="1:39" s="5" customFormat="1" ht="20.25" customHeight="1">
      <c r="A25" s="1"/>
      <c r="B25" s="19" t="s">
        <v>112</v>
      </c>
      <c r="C25" s="19" t="s">
        <v>164</v>
      </c>
      <c r="D25" s="19" t="s">
        <v>156</v>
      </c>
      <c r="E25" s="19" t="s">
        <v>122</v>
      </c>
      <c r="F25" s="19" t="s">
        <v>157</v>
      </c>
      <c r="G25" s="56" t="s">
        <v>127</v>
      </c>
      <c r="H25" s="55" t="s">
        <v>85</v>
      </c>
      <c r="I25" s="55" t="str">
        <f t="shared" si="0"/>
        <v>NESOUT5_05_B_PR24</v>
      </c>
      <c r="J25" s="55" t="s">
        <v>137</v>
      </c>
      <c r="K25" s="55" t="s">
        <v>159</v>
      </c>
      <c r="L25" s="55" t="s">
        <v>139</v>
      </c>
      <c r="M25" s="136" t="s">
        <v>148</v>
      </c>
      <c r="N25" s="55" t="s">
        <v>83</v>
      </c>
      <c r="O25" s="55">
        <v>0</v>
      </c>
      <c r="P25" s="61">
        <f>IF(Overrides!P25&lt;&gt;"",Overrides!P25,F_Inputs_Formatted!P25)</f>
        <v>1</v>
      </c>
      <c r="Q25" s="61">
        <f>IF(Overrides!Q25&lt;&gt;"",Overrides!Q25,F_Inputs_Formatted!Q25)</f>
        <v>1</v>
      </c>
      <c r="R25" s="61">
        <f>IF(Overrides!R25&lt;&gt;"",Overrides!R25,F_Inputs_Formatted!R25)</f>
        <v>2</v>
      </c>
      <c r="S25" s="61">
        <f>IF(Overrides!S25&lt;&gt;"",Overrides!S25,F_Inputs_Formatted!S25)</f>
        <v>0</v>
      </c>
      <c r="T25" s="61">
        <f>IF(Overrides!T25&lt;&gt;"",Overrides!T25,F_Inputs_Formatted!T25)</f>
        <v>0</v>
      </c>
      <c r="U25" s="61">
        <f>IF(Overrides!U25&lt;&gt;"",Overrides!U25,F_Inputs_Formatted!U25)</f>
        <v>2</v>
      </c>
      <c r="V25" s="61">
        <f>IF(Overrides!V25&lt;&gt;"",Overrides!V25,F_Inputs_Formatted!V25)</f>
        <v>2</v>
      </c>
      <c r="W25" s="61">
        <f>IF(Overrides!W25&lt;&gt;"",Overrides!W25,F_Inputs_Formatted!W25)</f>
        <v>0</v>
      </c>
      <c r="X25" s="61">
        <f>IF(Overrides!X25&lt;&gt;"",Overrides!X25,F_Inputs_Formatted!X25)</f>
        <v>1</v>
      </c>
      <c r="Y25" s="61">
        <f>IF(Overrides!Y25&lt;&gt;"",Overrides!Y25,F_Inputs_Formatted!Y25)</f>
        <v>1</v>
      </c>
      <c r="Z25" s="61">
        <f>IF(Overrides!Z25&lt;&gt;"",Overrides!Z25,F_Inputs_Formatted!Z25)</f>
        <v>0</v>
      </c>
      <c r="AA25" s="61">
        <f>IF(Overrides!AA25&lt;&gt;"",Overrides!AA25,F_Inputs_Formatted!AA25)</f>
        <v>0</v>
      </c>
      <c r="AB25" s="61">
        <f>IF(Overrides!AB25&lt;&gt;"",Overrides!AB25,F_Inputs_Formatted!AB25)</f>
        <v>0</v>
      </c>
      <c r="AC25" s="61">
        <f>IF(Overrides!AC25&lt;&gt;"",Overrides!AC25,F_Inputs_Formatted!AC25)</f>
        <v>0</v>
      </c>
      <c r="AD25" s="61">
        <f>IF(Overrides!AD25&lt;&gt;"",Overrides!AD25,F_Inputs_Formatted!AD25)</f>
        <v>0</v>
      </c>
      <c r="AE25" s="61">
        <f>IF(Overrides!AE25&lt;&gt;"",Overrides!AE25,F_Inputs_Formatted!AE25)</f>
        <v>0</v>
      </c>
      <c r="AF25" s="61">
        <f>IF(Overrides!AF25&lt;&gt;"",Overrides!AF25,F_Inputs_Formatted!AF25)</f>
        <v>0</v>
      </c>
      <c r="AG25" s="61">
        <f>IF(Overrides!AG25&lt;&gt;"",Overrides!AG25,F_Inputs_Formatted!AG25)</f>
        <v>0</v>
      </c>
      <c r="AH25" s="61">
        <f>IF(Overrides!AH25&lt;&gt;"",Overrides!AH25,F_Inputs_Formatted!AH25)</f>
        <v>0</v>
      </c>
      <c r="AI25" s="61">
        <f>IF(Overrides!AI25&lt;&gt;"",Overrides!AI25,F_Inputs_Formatted!AI25)</f>
        <v>0</v>
      </c>
      <c r="AJ25" s="61">
        <f>IF(Overrides!AJ25&lt;&gt;"",Overrides!AJ25,F_Inputs_Formatted!AJ25)</f>
        <v>0</v>
      </c>
      <c r="AK25" s="61">
        <f>IF(Overrides!AK25&lt;&gt;"",Overrides!AK25,F_Inputs_Formatted!AK25)</f>
        <v>0</v>
      </c>
      <c r="AL25" s="61">
        <f>IF(Overrides!AL25&lt;&gt;"",Overrides!AL25,F_Inputs_Formatted!AL25)</f>
        <v>0</v>
      </c>
      <c r="AM25" s="61">
        <f>IF(Overrides!AM25&lt;&gt;"",Overrides!AM25,F_Inputs_Formatted!AM25)</f>
        <v>0</v>
      </c>
    </row>
    <row r="26" spans="1:39" s="5" customFormat="1" ht="20.25" customHeight="1">
      <c r="A26" s="1"/>
      <c r="B26" s="19" t="s">
        <v>113</v>
      </c>
      <c r="C26" s="19" t="s">
        <v>165</v>
      </c>
      <c r="D26" s="19" t="s">
        <v>156</v>
      </c>
      <c r="E26" s="19" t="s">
        <v>122</v>
      </c>
      <c r="F26" s="19" t="s">
        <v>157</v>
      </c>
      <c r="G26" s="56" t="s">
        <v>127</v>
      </c>
      <c r="H26" s="55" t="s">
        <v>85</v>
      </c>
      <c r="I26" s="55" t="str">
        <f t="shared" si="0"/>
        <v>SVEOUT5_05_B_PR24</v>
      </c>
      <c r="J26" s="55" t="s">
        <v>137</v>
      </c>
      <c r="K26" s="55" t="s">
        <v>159</v>
      </c>
      <c r="L26" s="55" t="s">
        <v>139</v>
      </c>
      <c r="M26" s="136" t="s">
        <v>148</v>
      </c>
      <c r="N26" s="55" t="s">
        <v>83</v>
      </c>
      <c r="O26" s="55">
        <v>0</v>
      </c>
      <c r="P26" s="61">
        <f>IF(Overrides!P26&lt;&gt;"",Overrides!P26,F_Inputs_Formatted!P26)</f>
        <v>2</v>
      </c>
      <c r="Q26" s="61">
        <f>IF(Overrides!Q26&lt;&gt;"",Overrides!Q26,F_Inputs_Formatted!Q26)</f>
        <v>1</v>
      </c>
      <c r="R26" s="61">
        <f>IF(Overrides!R26&lt;&gt;"",Overrides!R26,F_Inputs_Formatted!R26)</f>
        <v>0</v>
      </c>
      <c r="S26" s="61">
        <f>IF(Overrides!S26&lt;&gt;"",Overrides!S26,F_Inputs_Formatted!S26)</f>
        <v>1</v>
      </c>
      <c r="T26" s="61">
        <f>IF(Overrides!T26&lt;&gt;"",Overrides!T26,F_Inputs_Formatted!T26)</f>
        <v>0</v>
      </c>
      <c r="U26" s="61">
        <f>IF(Overrides!U26&lt;&gt;"",Overrides!U26,F_Inputs_Formatted!U26)</f>
        <v>2</v>
      </c>
      <c r="V26" s="61">
        <f>IF(Overrides!V26&lt;&gt;"",Overrides!V26,F_Inputs_Formatted!V26)</f>
        <v>1</v>
      </c>
      <c r="W26" s="61">
        <f>IF(Overrides!W26&lt;&gt;"",Overrides!W26,F_Inputs_Formatted!W26)</f>
        <v>0</v>
      </c>
      <c r="X26" s="61">
        <f>IF(Overrides!X26&lt;&gt;"",Overrides!X26,F_Inputs_Formatted!X26)</f>
        <v>1</v>
      </c>
      <c r="Y26" s="61">
        <f>IF(Overrides!Y26&lt;&gt;"",Overrides!Y26,F_Inputs_Formatted!Y26)</f>
        <v>0</v>
      </c>
      <c r="Z26" s="61">
        <f>IF(Overrides!Z26&lt;&gt;"",Overrides!Z26,F_Inputs_Formatted!Z26)</f>
        <v>1</v>
      </c>
      <c r="AA26" s="61">
        <f>IF(Overrides!AA26&lt;&gt;"",Overrides!AA26,F_Inputs_Formatted!AA26)</f>
        <v>0</v>
      </c>
      <c r="AB26" s="61">
        <f>IF(Overrides!AB26&lt;&gt;"",Overrides!AB26,F_Inputs_Formatted!AB26)</f>
        <v>0</v>
      </c>
      <c r="AC26" s="61">
        <f>IF(Overrides!AC26&lt;&gt;"",Overrides!AC26,F_Inputs_Formatted!AC26)</f>
        <v>0</v>
      </c>
      <c r="AD26" s="61">
        <f>IF(Overrides!AD26&lt;&gt;"",Overrides!AD26,F_Inputs_Formatted!AD26)</f>
        <v>0</v>
      </c>
      <c r="AE26" s="61">
        <f>IF(Overrides!AE26&lt;&gt;"",Overrides!AE26,F_Inputs_Formatted!AE26)</f>
        <v>0</v>
      </c>
      <c r="AF26" s="61">
        <f>IF(Overrides!AF26&lt;&gt;"",Overrides!AF26,F_Inputs_Formatted!AF26)</f>
        <v>0</v>
      </c>
      <c r="AG26" s="61">
        <f>IF(Overrides!AG26&lt;&gt;"",Overrides!AG26,F_Inputs_Formatted!AG26)</f>
        <v>0</v>
      </c>
      <c r="AH26" s="61">
        <f>IF(Overrides!AH26&lt;&gt;"",Overrides!AH26,F_Inputs_Formatted!AH26)</f>
        <v>0</v>
      </c>
      <c r="AI26" s="61">
        <f>IF(Overrides!AI26&lt;&gt;"",Overrides!AI26,F_Inputs_Formatted!AI26)</f>
        <v>0</v>
      </c>
      <c r="AJ26" s="61">
        <f>IF(Overrides!AJ26&lt;&gt;"",Overrides!AJ26,F_Inputs_Formatted!AJ26)</f>
        <v>0</v>
      </c>
      <c r="AK26" s="61">
        <f>IF(Overrides!AK26&lt;&gt;"",Overrides!AK26,F_Inputs_Formatted!AK26)</f>
        <v>0</v>
      </c>
      <c r="AL26" s="61">
        <f>IF(Overrides!AL26&lt;&gt;"",Overrides!AL26,F_Inputs_Formatted!AL26)</f>
        <v>0</v>
      </c>
      <c r="AM26" s="61">
        <f>IF(Overrides!AM26&lt;&gt;"",Overrides!AM26,F_Inputs_Formatted!AM26)</f>
        <v>0</v>
      </c>
    </row>
    <row r="27" spans="1:39" s="5" customFormat="1" ht="20.25" customHeight="1">
      <c r="A27" s="1"/>
      <c r="B27" s="19" t="s">
        <v>116</v>
      </c>
      <c r="C27" s="19" t="s">
        <v>166</v>
      </c>
      <c r="D27" s="19" t="s">
        <v>156</v>
      </c>
      <c r="E27" s="19" t="s">
        <v>122</v>
      </c>
      <c r="F27" s="19" t="s">
        <v>157</v>
      </c>
      <c r="G27" s="56" t="s">
        <v>127</v>
      </c>
      <c r="H27" s="55" t="s">
        <v>85</v>
      </c>
      <c r="I27" s="55" t="str">
        <f t="shared" si="0"/>
        <v>SRNOUT5_05_B_PR24</v>
      </c>
      <c r="J27" s="55" t="s">
        <v>137</v>
      </c>
      <c r="K27" s="55" t="s">
        <v>159</v>
      </c>
      <c r="L27" s="55" t="s">
        <v>139</v>
      </c>
      <c r="M27" s="136" t="s">
        <v>148</v>
      </c>
      <c r="N27" s="55" t="s">
        <v>83</v>
      </c>
      <c r="O27" s="55">
        <v>0</v>
      </c>
      <c r="P27" s="61">
        <f>IF(Overrides!P27&lt;&gt;"",Overrides!P27,F_Inputs_Formatted!P27)</f>
        <v>4</v>
      </c>
      <c r="Q27" s="61">
        <f>IF(Overrides!Q27&lt;&gt;"",Overrides!Q27,F_Inputs_Formatted!Q27)</f>
        <v>3</v>
      </c>
      <c r="R27" s="61">
        <f>IF(Overrides!R27&lt;&gt;"",Overrides!R27,F_Inputs_Formatted!R27)</f>
        <v>2</v>
      </c>
      <c r="S27" s="61">
        <f>IF(Overrides!S27&lt;&gt;"",Overrides!S27,F_Inputs_Formatted!S27)</f>
        <v>0</v>
      </c>
      <c r="T27" s="61">
        <f>IF(Overrides!T27&lt;&gt;"",Overrides!T27,F_Inputs_Formatted!T27)</f>
        <v>1</v>
      </c>
      <c r="U27" s="61">
        <f>IF(Overrides!U27&lt;&gt;"",Overrides!U27,F_Inputs_Formatted!U27)</f>
        <v>0</v>
      </c>
      <c r="V27" s="61">
        <f>IF(Overrides!V27&lt;&gt;"",Overrides!V27,F_Inputs_Formatted!V27)</f>
        <v>0</v>
      </c>
      <c r="W27" s="61">
        <f>IF(Overrides!W27&lt;&gt;"",Overrides!W27,F_Inputs_Formatted!W27)</f>
        <v>1</v>
      </c>
      <c r="X27" s="61">
        <f>IF(Overrides!X27&lt;&gt;"",Overrides!X27,F_Inputs_Formatted!X27)</f>
        <v>3</v>
      </c>
      <c r="Y27" s="61">
        <f>IF(Overrides!Y27&lt;&gt;"",Overrides!Y27,F_Inputs_Formatted!Y27)</f>
        <v>0</v>
      </c>
      <c r="Z27" s="61">
        <f>IF(Overrides!Z27&lt;&gt;"",Overrides!Z27,F_Inputs_Formatted!Z27)</f>
        <v>3</v>
      </c>
      <c r="AA27" s="61">
        <f>IF(Overrides!AA27&lt;&gt;"",Overrides!AA27,F_Inputs_Formatted!AA27)</f>
        <v>2</v>
      </c>
      <c r="AB27" s="61">
        <f>IF(Overrides!AB27&lt;&gt;"",Overrides!AB27,F_Inputs_Formatted!AB27)</f>
        <v>4</v>
      </c>
      <c r="AC27" s="61">
        <f>IF(Overrides!AC27&lt;&gt;"",Overrides!AC27,F_Inputs_Formatted!AC27)</f>
        <v>3</v>
      </c>
      <c r="AD27" s="61">
        <f>IF(Overrides!AD27&lt;&gt;"",Overrides!AD27,F_Inputs_Formatted!AD27)</f>
        <v>0</v>
      </c>
      <c r="AE27" s="61">
        <f>IF(Overrides!AE27&lt;&gt;"",Overrides!AE27,F_Inputs_Formatted!AE27)</f>
        <v>0</v>
      </c>
      <c r="AF27" s="61">
        <f>IF(Overrides!AF27&lt;&gt;"",Overrides!AF27,F_Inputs_Formatted!AF27)</f>
        <v>0</v>
      </c>
      <c r="AG27" s="61">
        <f>IF(Overrides!AG27&lt;&gt;"",Overrides!AG27,F_Inputs_Formatted!AG27)</f>
        <v>0</v>
      </c>
      <c r="AH27" s="61">
        <f>IF(Overrides!AH27&lt;&gt;"",Overrides!AH27,F_Inputs_Formatted!AH27)</f>
        <v>0</v>
      </c>
      <c r="AI27" s="61">
        <f>IF(Overrides!AI27&lt;&gt;"",Overrides!AI27,F_Inputs_Formatted!AI27)</f>
        <v>0</v>
      </c>
      <c r="AJ27" s="61">
        <f>IF(Overrides!AJ27&lt;&gt;"",Overrides!AJ27,F_Inputs_Formatted!AJ27)</f>
        <v>0</v>
      </c>
      <c r="AK27" s="61">
        <f>IF(Overrides!AK27&lt;&gt;"",Overrides!AK27,F_Inputs_Formatted!AK27)</f>
        <v>0</v>
      </c>
      <c r="AL27" s="61">
        <f>IF(Overrides!AL27&lt;&gt;"",Overrides!AL27,F_Inputs_Formatted!AL27)</f>
        <v>0</v>
      </c>
      <c r="AM27" s="61">
        <f>IF(Overrides!AM27&lt;&gt;"",Overrides!AM27,F_Inputs_Formatted!AM27)</f>
        <v>0</v>
      </c>
    </row>
    <row r="28" spans="1:39" s="5" customFormat="1" ht="20.25" customHeight="1">
      <c r="A28" s="1"/>
      <c r="B28" s="19" t="s">
        <v>117</v>
      </c>
      <c r="C28" s="19" t="s">
        <v>167</v>
      </c>
      <c r="D28" s="19" t="s">
        <v>156</v>
      </c>
      <c r="E28" s="19" t="s">
        <v>122</v>
      </c>
      <c r="F28" s="19" t="s">
        <v>157</v>
      </c>
      <c r="G28" s="56" t="s">
        <v>127</v>
      </c>
      <c r="H28" s="55" t="s">
        <v>85</v>
      </c>
      <c r="I28" s="55" t="str">
        <f t="shared" si="0"/>
        <v>TMSOUT5_05_B_PR24</v>
      </c>
      <c r="J28" s="55" t="s">
        <v>137</v>
      </c>
      <c r="K28" s="55" t="s">
        <v>159</v>
      </c>
      <c r="L28" s="55" t="s">
        <v>139</v>
      </c>
      <c r="M28" s="136" t="s">
        <v>148</v>
      </c>
      <c r="N28" s="55" t="s">
        <v>83</v>
      </c>
      <c r="O28" s="55">
        <v>0</v>
      </c>
      <c r="P28" s="61">
        <f>IF(Overrides!P28&lt;&gt;"",Overrides!P28,F_Inputs_Formatted!P28)</f>
        <v>3</v>
      </c>
      <c r="Q28" s="61">
        <f>IF(Overrides!Q28&lt;&gt;"",Overrides!Q28,F_Inputs_Formatted!Q28)</f>
        <v>1</v>
      </c>
      <c r="R28" s="61">
        <f>IF(Overrides!R28&lt;&gt;"",Overrides!R28,F_Inputs_Formatted!R28)</f>
        <v>3</v>
      </c>
      <c r="S28" s="61">
        <f>IF(Overrides!S28&lt;&gt;"",Overrides!S28,F_Inputs_Formatted!S28)</f>
        <v>1</v>
      </c>
      <c r="T28" s="61">
        <f>IF(Overrides!T28&lt;&gt;"",Overrides!T28,F_Inputs_Formatted!T28)</f>
        <v>2</v>
      </c>
      <c r="U28" s="61">
        <f>IF(Overrides!U28&lt;&gt;"",Overrides!U28,F_Inputs_Formatted!U28)</f>
        <v>2</v>
      </c>
      <c r="V28" s="61">
        <f>IF(Overrides!V28&lt;&gt;"",Overrides!V28,F_Inputs_Formatted!V28)</f>
        <v>3</v>
      </c>
      <c r="W28" s="61">
        <f>IF(Overrides!W28&lt;&gt;"",Overrides!W28,F_Inputs_Formatted!W28)</f>
        <v>0</v>
      </c>
      <c r="X28" s="61">
        <f>IF(Overrides!X28&lt;&gt;"",Overrides!X28,F_Inputs_Formatted!X28)</f>
        <v>2</v>
      </c>
      <c r="Y28" s="61">
        <f>IF(Overrides!Y28&lt;&gt;"",Overrides!Y28,F_Inputs_Formatted!Y28)</f>
        <v>2</v>
      </c>
      <c r="Z28" s="61">
        <f>IF(Overrides!Z28&lt;&gt;"",Overrides!Z28,F_Inputs_Formatted!Z28)</f>
        <v>1</v>
      </c>
      <c r="AA28" s="61">
        <f>IF(Overrides!AA28&lt;&gt;"",Overrides!AA28,F_Inputs_Formatted!AA28)</f>
        <v>3</v>
      </c>
      <c r="AB28" s="61">
        <f>IF(Overrides!AB28&lt;&gt;"",Overrides!AB28,F_Inputs_Formatted!AB28)</f>
        <v>1</v>
      </c>
      <c r="AC28" s="61">
        <f>IF(Overrides!AC28&lt;&gt;"",Overrides!AC28,F_Inputs_Formatted!AC28)</f>
        <v>5</v>
      </c>
      <c r="AD28" s="61">
        <f>IF(Overrides!AD28&lt;&gt;"",Overrides!AD28,F_Inputs_Formatted!AD28)</f>
        <v>0</v>
      </c>
      <c r="AE28" s="61">
        <f>IF(Overrides!AE28&lt;&gt;"",Overrides!AE28,F_Inputs_Formatted!AE28)</f>
        <v>0</v>
      </c>
      <c r="AF28" s="61">
        <f>IF(Overrides!AF28&lt;&gt;"",Overrides!AF28,F_Inputs_Formatted!AF28)</f>
        <v>0</v>
      </c>
      <c r="AG28" s="61">
        <f>IF(Overrides!AG28&lt;&gt;"",Overrides!AG28,F_Inputs_Formatted!AG28)</f>
        <v>0</v>
      </c>
      <c r="AH28" s="61">
        <f>IF(Overrides!AH28&lt;&gt;"",Overrides!AH28,F_Inputs_Formatted!AH28)</f>
        <v>0</v>
      </c>
      <c r="AI28" s="61">
        <f>IF(Overrides!AI28&lt;&gt;"",Overrides!AI28,F_Inputs_Formatted!AI28)</f>
        <v>0</v>
      </c>
      <c r="AJ28" s="61">
        <f>IF(Overrides!AJ28&lt;&gt;"",Overrides!AJ28,F_Inputs_Formatted!AJ28)</f>
        <v>0</v>
      </c>
      <c r="AK28" s="61">
        <f>IF(Overrides!AK28&lt;&gt;"",Overrides!AK28,F_Inputs_Formatted!AK28)</f>
        <v>0</v>
      </c>
      <c r="AL28" s="61">
        <f>IF(Overrides!AL28&lt;&gt;"",Overrides!AL28,F_Inputs_Formatted!AL28)</f>
        <v>0</v>
      </c>
      <c r="AM28" s="61">
        <f>IF(Overrides!AM28&lt;&gt;"",Overrides!AM28,F_Inputs_Formatted!AM28)</f>
        <v>0</v>
      </c>
    </row>
    <row r="29" spans="1:39" s="5" customFormat="1" ht="15">
      <c r="A29" s="12" t="s">
        <v>141</v>
      </c>
      <c r="B29" s="19" t="s">
        <v>118</v>
      </c>
      <c r="C29" s="19" t="s">
        <v>168</v>
      </c>
      <c r="D29" s="19" t="s">
        <v>156</v>
      </c>
      <c r="E29" s="19" t="s">
        <v>122</v>
      </c>
      <c r="F29" s="19" t="s">
        <v>157</v>
      </c>
      <c r="G29" s="56" t="s">
        <v>127</v>
      </c>
      <c r="H29" s="55" t="s">
        <v>85</v>
      </c>
      <c r="I29" s="55" t="str">
        <f t="shared" si="0"/>
        <v>NWTOUT5_05_B_PR24</v>
      </c>
      <c r="J29" s="55" t="s">
        <v>137</v>
      </c>
      <c r="K29" s="55" t="s">
        <v>159</v>
      </c>
      <c r="L29" s="55" t="s">
        <v>139</v>
      </c>
      <c r="M29" s="136" t="s">
        <v>148</v>
      </c>
      <c r="N29" s="55" t="s">
        <v>83</v>
      </c>
      <c r="O29" s="55">
        <v>0</v>
      </c>
      <c r="P29" s="61">
        <f>IF(Overrides!P29&lt;&gt;"",Overrides!P29,F_Inputs_Formatted!P29)</f>
        <v>0</v>
      </c>
      <c r="Q29" s="61">
        <f>IF(Overrides!Q29&lt;&gt;"",Overrides!Q29,F_Inputs_Formatted!Q29)</f>
        <v>1</v>
      </c>
      <c r="R29" s="61">
        <f>IF(Overrides!R29&lt;&gt;"",Overrides!R29,F_Inputs_Formatted!R29)</f>
        <v>0</v>
      </c>
      <c r="S29" s="61">
        <f>IF(Overrides!S29&lt;&gt;"",Overrides!S29,F_Inputs_Formatted!S29)</f>
        <v>0</v>
      </c>
      <c r="T29" s="61">
        <f>IF(Overrides!T29&lt;&gt;"",Overrides!T29,F_Inputs_Formatted!T29)</f>
        <v>0</v>
      </c>
      <c r="U29" s="61">
        <f>IF(Overrides!U29&lt;&gt;"",Overrides!U29,F_Inputs_Formatted!U29)</f>
        <v>0</v>
      </c>
      <c r="V29" s="61">
        <f>IF(Overrides!V29&lt;&gt;"",Overrides!V29,F_Inputs_Formatted!V29)</f>
        <v>0</v>
      </c>
      <c r="W29" s="61">
        <f>IF(Overrides!W29&lt;&gt;"",Overrides!W29,F_Inputs_Formatted!W29)</f>
        <v>1</v>
      </c>
      <c r="X29" s="61">
        <f>IF(Overrides!X29&lt;&gt;"",Overrides!X29,F_Inputs_Formatted!X29)</f>
        <v>0</v>
      </c>
      <c r="Y29" s="61">
        <f>IF(Overrides!Y29&lt;&gt;"",Overrides!Y29,F_Inputs_Formatted!Y29)</f>
        <v>0</v>
      </c>
      <c r="Z29" s="61">
        <f>IF(Overrides!Z29&lt;&gt;"",Overrides!Z29,F_Inputs_Formatted!Z29)</f>
        <v>1</v>
      </c>
      <c r="AA29" s="61">
        <f>IF(Overrides!AA29&lt;&gt;"",Overrides!AA29,F_Inputs_Formatted!AA29)</f>
        <v>0</v>
      </c>
      <c r="AB29" s="61">
        <f>IF(Overrides!AB29&lt;&gt;"",Overrides!AB29,F_Inputs_Formatted!AB29)</f>
        <v>1</v>
      </c>
      <c r="AC29" s="61">
        <f>IF(Overrides!AC29&lt;&gt;"",Overrides!AC29,F_Inputs_Formatted!AC29)</f>
        <v>0</v>
      </c>
      <c r="AD29" s="61">
        <f>IF(Overrides!AD29&lt;&gt;"",Overrides!AD29,F_Inputs_Formatted!AD29)</f>
        <v>0</v>
      </c>
      <c r="AE29" s="61">
        <f>IF(Overrides!AE29&lt;&gt;"",Overrides!AE29,F_Inputs_Formatted!AE29)</f>
        <v>0</v>
      </c>
      <c r="AF29" s="61">
        <f>IF(Overrides!AF29&lt;&gt;"",Overrides!AF29,F_Inputs_Formatted!AF29)</f>
        <v>0</v>
      </c>
      <c r="AG29" s="61">
        <f>IF(Overrides!AG29&lt;&gt;"",Overrides!AG29,F_Inputs_Formatted!AG29)</f>
        <v>0</v>
      </c>
      <c r="AH29" s="61">
        <f>IF(Overrides!AH29&lt;&gt;"",Overrides!AH29,F_Inputs_Formatted!AH29)</f>
        <v>0</v>
      </c>
      <c r="AI29" s="61">
        <f>IF(Overrides!AI29&lt;&gt;"",Overrides!AI29,F_Inputs_Formatted!AI29)</f>
        <v>0</v>
      </c>
      <c r="AJ29" s="61">
        <f>IF(Overrides!AJ29&lt;&gt;"",Overrides!AJ29,F_Inputs_Formatted!AJ29)</f>
        <v>0</v>
      </c>
      <c r="AK29" s="61">
        <f>IF(Overrides!AK29&lt;&gt;"",Overrides!AK29,F_Inputs_Formatted!AK29)</f>
        <v>0</v>
      </c>
      <c r="AL29" s="61">
        <f>IF(Overrides!AL29&lt;&gt;"",Overrides!AL29,F_Inputs_Formatted!AL29)</f>
        <v>0</v>
      </c>
      <c r="AM29" s="61">
        <f>IF(Overrides!AM29&lt;&gt;"",Overrides!AM29,F_Inputs_Formatted!AM29)</f>
        <v>0</v>
      </c>
    </row>
    <row r="30" spans="1:39" s="5" customFormat="1" ht="20.25" customHeight="1">
      <c r="A30" s="1"/>
      <c r="B30" s="19" t="s">
        <v>119</v>
      </c>
      <c r="C30" s="19" t="s">
        <v>169</v>
      </c>
      <c r="D30" s="19" t="s">
        <v>156</v>
      </c>
      <c r="E30" s="19" t="s">
        <v>122</v>
      </c>
      <c r="F30" s="19" t="s">
        <v>157</v>
      </c>
      <c r="G30" s="56" t="s">
        <v>127</v>
      </c>
      <c r="H30" s="55" t="s">
        <v>85</v>
      </c>
      <c r="I30" s="55" t="str">
        <f t="shared" si="0"/>
        <v>WSXOUT5_05_B_PR24</v>
      </c>
      <c r="J30" s="55" t="s">
        <v>137</v>
      </c>
      <c r="K30" s="55" t="s">
        <v>159</v>
      </c>
      <c r="L30" s="55" t="s">
        <v>139</v>
      </c>
      <c r="M30" s="136" t="s">
        <v>148</v>
      </c>
      <c r="N30" s="55" t="s">
        <v>83</v>
      </c>
      <c r="O30" s="55">
        <v>0</v>
      </c>
      <c r="P30" s="61">
        <f>IF(Overrides!P30&lt;&gt;"",Overrides!P30,F_Inputs_Formatted!P30)</f>
        <v>0</v>
      </c>
      <c r="Q30" s="61">
        <f>IF(Overrides!Q30&lt;&gt;"",Overrides!Q30,F_Inputs_Formatted!Q30)</f>
        <v>0</v>
      </c>
      <c r="R30" s="61">
        <f>IF(Overrides!R30&lt;&gt;"",Overrides!R30,F_Inputs_Formatted!R30)</f>
        <v>1</v>
      </c>
      <c r="S30" s="61">
        <f>IF(Overrides!S30&lt;&gt;"",Overrides!S30,F_Inputs_Formatted!S30)</f>
        <v>0</v>
      </c>
      <c r="T30" s="61">
        <f>IF(Overrides!T30&lt;&gt;"",Overrides!T30,F_Inputs_Formatted!T30)</f>
        <v>0</v>
      </c>
      <c r="U30" s="61">
        <f>IF(Overrides!U30&lt;&gt;"",Overrides!U30,F_Inputs_Formatted!U30)</f>
        <v>0</v>
      </c>
      <c r="V30" s="61">
        <f>IF(Overrides!V30&lt;&gt;"",Overrides!V30,F_Inputs_Formatted!V30)</f>
        <v>1</v>
      </c>
      <c r="W30" s="61">
        <f>IF(Overrides!W30&lt;&gt;"",Overrides!W30,F_Inputs_Formatted!W30)</f>
        <v>2</v>
      </c>
      <c r="X30" s="61">
        <f>IF(Overrides!X30&lt;&gt;"",Overrides!X30,F_Inputs_Formatted!X30)</f>
        <v>1</v>
      </c>
      <c r="Y30" s="61">
        <f>IF(Overrides!Y30&lt;&gt;"",Overrides!Y30,F_Inputs_Formatted!Y30)</f>
        <v>0</v>
      </c>
      <c r="Z30" s="61">
        <f>IF(Overrides!Z30&lt;&gt;"",Overrides!Z30,F_Inputs_Formatted!Z30)</f>
        <v>1</v>
      </c>
      <c r="AA30" s="61">
        <f>IF(Overrides!AA30&lt;&gt;"",Overrides!AA30,F_Inputs_Formatted!AA30)</f>
        <v>1</v>
      </c>
      <c r="AB30" s="61">
        <f>IF(Overrides!AB30&lt;&gt;"",Overrides!AB30,F_Inputs_Formatted!AB30)</f>
        <v>0</v>
      </c>
      <c r="AC30" s="61">
        <f>IF(Overrides!AC30&lt;&gt;"",Overrides!AC30,F_Inputs_Formatted!AC30)</f>
        <v>1</v>
      </c>
      <c r="AD30" s="61">
        <f>IF(Overrides!AD30&lt;&gt;"",Overrides!AD30,F_Inputs_Formatted!AD30)</f>
        <v>0</v>
      </c>
      <c r="AE30" s="61">
        <f>IF(Overrides!AE30&lt;&gt;"",Overrides!AE30,F_Inputs_Formatted!AE30)</f>
        <v>0</v>
      </c>
      <c r="AF30" s="61">
        <f>IF(Overrides!AF30&lt;&gt;"",Overrides!AF30,F_Inputs_Formatted!AF30)</f>
        <v>0</v>
      </c>
      <c r="AG30" s="61">
        <f>IF(Overrides!AG30&lt;&gt;"",Overrides!AG30,F_Inputs_Formatted!AG30)</f>
        <v>0</v>
      </c>
      <c r="AH30" s="61">
        <f>IF(Overrides!AH30&lt;&gt;"",Overrides!AH30,F_Inputs_Formatted!AH30)</f>
        <v>0</v>
      </c>
      <c r="AI30" s="61">
        <f>IF(Overrides!AI30&lt;&gt;"",Overrides!AI30,F_Inputs_Formatted!AI30)</f>
        <v>0</v>
      </c>
      <c r="AJ30" s="61">
        <f>IF(Overrides!AJ30&lt;&gt;"",Overrides!AJ30,F_Inputs_Formatted!AJ30)</f>
        <v>0</v>
      </c>
      <c r="AK30" s="61">
        <f>IF(Overrides!AK30&lt;&gt;"",Overrides!AK30,F_Inputs_Formatted!AK30)</f>
        <v>0</v>
      </c>
      <c r="AL30" s="61">
        <f>IF(Overrides!AL30&lt;&gt;"",Overrides!AL30,F_Inputs_Formatted!AL30)</f>
        <v>0</v>
      </c>
      <c r="AM30" s="61">
        <f>IF(Overrides!AM30&lt;&gt;"",Overrides!AM30,F_Inputs_Formatted!AM30)</f>
        <v>0</v>
      </c>
    </row>
    <row r="31" spans="1:39" s="5" customFormat="1" ht="20.25" customHeight="1">
      <c r="A31" s="1"/>
      <c r="B31" s="19" t="s">
        <v>120</v>
      </c>
      <c r="C31" s="19" t="s">
        <v>170</v>
      </c>
      <c r="D31" s="19" t="s">
        <v>156</v>
      </c>
      <c r="E31" s="19" t="s">
        <v>122</v>
      </c>
      <c r="F31" s="19" t="s">
        <v>157</v>
      </c>
      <c r="G31" s="56" t="s">
        <v>127</v>
      </c>
      <c r="H31" s="55" t="s">
        <v>85</v>
      </c>
      <c r="I31" s="55" t="str">
        <f t="shared" si="0"/>
        <v>YKYOUT5_05_B_PR24</v>
      </c>
      <c r="J31" s="55" t="s">
        <v>137</v>
      </c>
      <c r="K31" s="55" t="s">
        <v>159</v>
      </c>
      <c r="L31" s="55" t="s">
        <v>139</v>
      </c>
      <c r="M31" s="136" t="s">
        <v>148</v>
      </c>
      <c r="N31" s="55" t="s">
        <v>83</v>
      </c>
      <c r="O31" s="55">
        <v>0</v>
      </c>
      <c r="P31" s="61">
        <f>IF(Overrides!P31&lt;&gt;"",Overrides!P31,F_Inputs_Formatted!P31)</f>
        <v>0</v>
      </c>
      <c r="Q31" s="61">
        <f>IF(Overrides!Q31&lt;&gt;"",Overrides!Q31,F_Inputs_Formatted!Q31)</f>
        <v>0</v>
      </c>
      <c r="R31" s="61">
        <f>IF(Overrides!R31&lt;&gt;"",Overrides!R31,F_Inputs_Formatted!R31)</f>
        <v>3</v>
      </c>
      <c r="S31" s="61">
        <f>IF(Overrides!S31&lt;&gt;"",Overrides!S31,F_Inputs_Formatted!S31)</f>
        <v>0</v>
      </c>
      <c r="T31" s="61">
        <f>IF(Overrides!T31&lt;&gt;"",Overrides!T31,F_Inputs_Formatted!T31)</f>
        <v>0</v>
      </c>
      <c r="U31" s="61">
        <f>IF(Overrides!U31&lt;&gt;"",Overrides!U31,F_Inputs_Formatted!U31)</f>
        <v>1</v>
      </c>
      <c r="V31" s="61">
        <f>IF(Overrides!V31&lt;&gt;"",Overrides!V31,F_Inputs_Formatted!V31)</f>
        <v>1</v>
      </c>
      <c r="W31" s="61">
        <f>IF(Overrides!W31&lt;&gt;"",Overrides!W31,F_Inputs_Formatted!W31)</f>
        <v>3</v>
      </c>
      <c r="X31" s="61">
        <f>IF(Overrides!X31&lt;&gt;"",Overrides!X31,F_Inputs_Formatted!X31)</f>
        <v>0</v>
      </c>
      <c r="Y31" s="61">
        <f>IF(Overrides!Y31&lt;&gt;"",Overrides!Y31,F_Inputs_Formatted!Y31)</f>
        <v>0</v>
      </c>
      <c r="Z31" s="61">
        <f>IF(Overrides!Z31&lt;&gt;"",Overrides!Z31,F_Inputs_Formatted!Z31)</f>
        <v>0</v>
      </c>
      <c r="AA31" s="61">
        <f>IF(Overrides!AA31&lt;&gt;"",Overrides!AA31,F_Inputs_Formatted!AA31)</f>
        <v>0</v>
      </c>
      <c r="AB31" s="61">
        <f>IF(Overrides!AB31&lt;&gt;"",Overrides!AB31,F_Inputs_Formatted!AB31)</f>
        <v>1</v>
      </c>
      <c r="AC31" s="61">
        <f>IF(Overrides!AC31&lt;&gt;"",Overrides!AC31,F_Inputs_Formatted!AC31)</f>
        <v>0</v>
      </c>
      <c r="AD31" s="61">
        <f>IF(Overrides!AD31&lt;&gt;"",Overrides!AD31,F_Inputs_Formatted!AD31)</f>
        <v>0</v>
      </c>
      <c r="AE31" s="61">
        <f>IF(Overrides!AE31&lt;&gt;"",Overrides!AE31,F_Inputs_Formatted!AE31)</f>
        <v>0</v>
      </c>
      <c r="AF31" s="61">
        <f>IF(Overrides!AF31&lt;&gt;"",Overrides!AF31,F_Inputs_Formatted!AF31)</f>
        <v>0</v>
      </c>
      <c r="AG31" s="61">
        <f>IF(Overrides!AG31&lt;&gt;"",Overrides!AG31,F_Inputs_Formatted!AG31)</f>
        <v>0</v>
      </c>
      <c r="AH31" s="61">
        <f>IF(Overrides!AH31&lt;&gt;"",Overrides!AH31,F_Inputs_Formatted!AH31)</f>
        <v>0</v>
      </c>
      <c r="AI31" s="61">
        <f>IF(Overrides!AI31&lt;&gt;"",Overrides!AI31,F_Inputs_Formatted!AI31)</f>
        <v>0</v>
      </c>
      <c r="AJ31" s="61">
        <f>IF(Overrides!AJ31&lt;&gt;"",Overrides!AJ31,F_Inputs_Formatted!AJ31)</f>
        <v>0</v>
      </c>
      <c r="AK31" s="61">
        <f>IF(Overrides!AK31&lt;&gt;"",Overrides!AK31,F_Inputs_Formatted!AK31)</f>
        <v>0</v>
      </c>
      <c r="AL31" s="61">
        <f>IF(Overrides!AL31&lt;&gt;"",Overrides!AL31,F_Inputs_Formatted!AL31)</f>
        <v>0</v>
      </c>
      <c r="AM31" s="61">
        <f>IF(Overrides!AM31&lt;&gt;"",Overrides!AM31,F_Inputs_Formatted!AM31)</f>
        <v>0</v>
      </c>
    </row>
    <row r="32" spans="1:39" s="5" customFormat="1" ht="20.25" customHeight="1">
      <c r="A32" s="1"/>
      <c r="B32" s="19" t="s">
        <v>142</v>
      </c>
      <c r="C32" s="19" t="s">
        <v>171</v>
      </c>
      <c r="D32" s="19" t="s">
        <v>156</v>
      </c>
      <c r="E32" s="19" t="s">
        <v>122</v>
      </c>
      <c r="F32" s="19" t="s">
        <v>172</v>
      </c>
      <c r="G32" s="56" t="s">
        <v>127</v>
      </c>
      <c r="H32" s="55" t="s">
        <v>85</v>
      </c>
      <c r="I32" s="55" t="str">
        <f t="shared" si="0"/>
        <v>AFWOUT5_05_B_PR24</v>
      </c>
      <c r="J32" s="55" t="s">
        <v>137</v>
      </c>
      <c r="K32" s="55" t="s">
        <v>159</v>
      </c>
      <c r="L32" s="55" t="s">
        <v>139</v>
      </c>
      <c r="M32" s="136" t="s">
        <v>148</v>
      </c>
      <c r="N32" s="55" t="s">
        <v>83</v>
      </c>
      <c r="O32" s="55">
        <v>0</v>
      </c>
      <c r="P32" s="61" t="str">
        <f>IF(Overrides!P32&lt;&gt;"",Overrides!P32,F_Inputs_Formatted!P32)</f>
        <v>##BLANK</v>
      </c>
      <c r="Q32" s="61" t="str">
        <f>IF(Overrides!Q32&lt;&gt;"",Overrides!Q32,F_Inputs_Formatted!Q32)</f>
        <v>##BLANK</v>
      </c>
      <c r="R32" s="61" t="str">
        <f>IF(Overrides!R32&lt;&gt;"",Overrides!R32,F_Inputs_Formatted!R32)</f>
        <v>##BLANK</v>
      </c>
      <c r="S32" s="61" t="str">
        <f>IF(Overrides!S32&lt;&gt;"",Overrides!S32,F_Inputs_Formatted!S32)</f>
        <v>##BLANK</v>
      </c>
      <c r="T32" s="61" t="str">
        <f>IF(Overrides!T32&lt;&gt;"",Overrides!T32,F_Inputs_Formatted!T32)</f>
        <v>##BLANK</v>
      </c>
      <c r="U32" s="61" t="str">
        <f>IF(Overrides!U32&lt;&gt;"",Overrides!U32,F_Inputs_Formatted!U32)</f>
        <v>##BLANK</v>
      </c>
      <c r="V32" s="61" t="str">
        <f>IF(Overrides!V32&lt;&gt;"",Overrides!V32,F_Inputs_Formatted!V32)</f>
        <v>##BLANK</v>
      </c>
      <c r="W32" s="61" t="str">
        <f>IF(Overrides!W32&lt;&gt;"",Overrides!W32,F_Inputs_Formatted!W32)</f>
        <v>##BLANK</v>
      </c>
      <c r="X32" s="61" t="str">
        <f>IF(Overrides!X32&lt;&gt;"",Overrides!X32,F_Inputs_Formatted!X32)</f>
        <v>##BLANK</v>
      </c>
      <c r="Y32" s="61" t="str">
        <f>IF(Overrides!Y32&lt;&gt;"",Overrides!Y32,F_Inputs_Formatted!Y32)</f>
        <v>##BLANK</v>
      </c>
      <c r="Z32" s="61" t="str">
        <f>IF(Overrides!Z32&lt;&gt;"",Overrides!Z32,F_Inputs_Formatted!Z32)</f>
        <v>##BLANK</v>
      </c>
      <c r="AA32" s="61" t="str">
        <f>IF(Overrides!AA32&lt;&gt;"",Overrides!AA32,F_Inputs_Formatted!AA32)</f>
        <v>##BLANK</v>
      </c>
      <c r="AB32" s="61" t="str">
        <f>IF(Overrides!AB32&lt;&gt;"",Overrides!AB32,F_Inputs_Formatted!AB32)</f>
        <v>##BLANK</v>
      </c>
      <c r="AC32" s="61" t="str">
        <f>IF(Overrides!AC32&lt;&gt;"",Overrides!AC32,F_Inputs_Formatted!AC32)</f>
        <v>##BLANK</v>
      </c>
      <c r="AD32" s="61" t="str">
        <f>IF(Overrides!AD32&lt;&gt;"",Overrides!AD32,F_Inputs_Formatted!AD32)</f>
        <v>##BLANK</v>
      </c>
      <c r="AE32" s="61" t="str">
        <f>IF(Overrides!AE32&lt;&gt;"",Overrides!AE32,F_Inputs_Formatted!AE32)</f>
        <v>##BLANK</v>
      </c>
      <c r="AF32" s="61" t="str">
        <f>IF(Overrides!AF32&lt;&gt;"",Overrides!AF32,F_Inputs_Formatted!AF32)</f>
        <v>##BLANK</v>
      </c>
      <c r="AG32" s="61" t="str">
        <f>IF(Overrides!AG32&lt;&gt;"",Overrides!AG32,F_Inputs_Formatted!AG32)</f>
        <v>##BLANK</v>
      </c>
      <c r="AH32" s="61" t="str">
        <f>IF(Overrides!AH32&lt;&gt;"",Overrides!AH32,F_Inputs_Formatted!AH32)</f>
        <v>##BLANK</v>
      </c>
      <c r="AI32" s="61" t="str">
        <f>IF(Overrides!AI32&lt;&gt;"",Overrides!AI32,F_Inputs_Formatted!AI32)</f>
        <v>##BLANK</v>
      </c>
      <c r="AJ32" s="61" t="str">
        <f>IF(Overrides!AJ32&lt;&gt;"",Overrides!AJ32,F_Inputs_Formatted!AJ32)</f>
        <v>##BLANK</v>
      </c>
      <c r="AK32" s="61" t="str">
        <f>IF(Overrides!AK32&lt;&gt;"",Overrides!AK32,F_Inputs_Formatted!AK32)</f>
        <v>##BLANK</v>
      </c>
      <c r="AL32" s="61" t="str">
        <f>IF(Overrides!AL32&lt;&gt;"",Overrides!AL32,F_Inputs_Formatted!AL32)</f>
        <v>##BLANK</v>
      </c>
      <c r="AM32" s="61" t="str">
        <f>IF(Overrides!AM32&lt;&gt;"",Overrides!AM32,F_Inputs_Formatted!AM32)</f>
        <v>##BLANK</v>
      </c>
    </row>
    <row r="33" spans="1:39" s="5" customFormat="1" ht="20.25" customHeight="1">
      <c r="A33" s="1"/>
      <c r="B33" s="19" t="s">
        <v>143</v>
      </c>
      <c r="C33" s="19" t="s">
        <v>173</v>
      </c>
      <c r="D33" s="19" t="s">
        <v>156</v>
      </c>
      <c r="E33" s="19" t="s">
        <v>122</v>
      </c>
      <c r="F33" s="19" t="s">
        <v>172</v>
      </c>
      <c r="G33" s="56" t="s">
        <v>127</v>
      </c>
      <c r="H33" s="55" t="s">
        <v>85</v>
      </c>
      <c r="I33" s="55" t="str">
        <f t="shared" si="0"/>
        <v>PRTOUT5_05_B_PR24</v>
      </c>
      <c r="J33" s="55" t="s">
        <v>137</v>
      </c>
      <c r="K33" s="55" t="s">
        <v>159</v>
      </c>
      <c r="L33" s="55" t="s">
        <v>139</v>
      </c>
      <c r="M33" s="136" t="s">
        <v>148</v>
      </c>
      <c r="N33" s="55" t="s">
        <v>83</v>
      </c>
      <c r="O33" s="55">
        <v>0</v>
      </c>
      <c r="P33" s="61" t="str">
        <f>IF(Overrides!P33&lt;&gt;"",Overrides!P33,F_Inputs_Formatted!P33)</f>
        <v>##BLANK</v>
      </c>
      <c r="Q33" s="61" t="str">
        <f>IF(Overrides!Q33&lt;&gt;"",Overrides!Q33,F_Inputs_Formatted!Q33)</f>
        <v>##BLANK</v>
      </c>
      <c r="R33" s="61" t="str">
        <f>IF(Overrides!R33&lt;&gt;"",Overrides!R33,F_Inputs_Formatted!R33)</f>
        <v>##BLANK</v>
      </c>
      <c r="S33" s="61" t="str">
        <f>IF(Overrides!S33&lt;&gt;"",Overrides!S33,F_Inputs_Formatted!S33)</f>
        <v>##BLANK</v>
      </c>
      <c r="T33" s="61" t="str">
        <f>IF(Overrides!T33&lt;&gt;"",Overrides!T33,F_Inputs_Formatted!T33)</f>
        <v>##BLANK</v>
      </c>
      <c r="U33" s="61" t="str">
        <f>IF(Overrides!U33&lt;&gt;"",Overrides!U33,F_Inputs_Formatted!U33)</f>
        <v>##BLANK</v>
      </c>
      <c r="V33" s="61" t="str">
        <f>IF(Overrides!V33&lt;&gt;"",Overrides!V33,F_Inputs_Formatted!V33)</f>
        <v>##BLANK</v>
      </c>
      <c r="W33" s="61" t="str">
        <f>IF(Overrides!W33&lt;&gt;"",Overrides!W33,F_Inputs_Formatted!W33)</f>
        <v>##BLANK</v>
      </c>
      <c r="X33" s="61" t="str">
        <f>IF(Overrides!X33&lt;&gt;"",Overrides!X33,F_Inputs_Formatted!X33)</f>
        <v>##BLANK</v>
      </c>
      <c r="Y33" s="61" t="str">
        <f>IF(Overrides!Y33&lt;&gt;"",Overrides!Y33,F_Inputs_Formatted!Y33)</f>
        <v>##BLANK</v>
      </c>
      <c r="Z33" s="61" t="str">
        <f>IF(Overrides!Z33&lt;&gt;"",Overrides!Z33,F_Inputs_Formatted!Z33)</f>
        <v>##BLANK</v>
      </c>
      <c r="AA33" s="61" t="str">
        <f>IF(Overrides!AA33&lt;&gt;"",Overrides!AA33,F_Inputs_Formatted!AA33)</f>
        <v>##BLANK</v>
      </c>
      <c r="AB33" s="61" t="str">
        <f>IF(Overrides!AB33&lt;&gt;"",Overrides!AB33,F_Inputs_Formatted!AB33)</f>
        <v>##BLANK</v>
      </c>
      <c r="AC33" s="61" t="str">
        <f>IF(Overrides!AC33&lt;&gt;"",Overrides!AC33,F_Inputs_Formatted!AC33)</f>
        <v>##BLANK</v>
      </c>
      <c r="AD33" s="61" t="str">
        <f>IF(Overrides!AD33&lt;&gt;"",Overrides!AD33,F_Inputs_Formatted!AD33)</f>
        <v>##BLANK</v>
      </c>
      <c r="AE33" s="61" t="str">
        <f>IF(Overrides!AE33&lt;&gt;"",Overrides!AE33,F_Inputs_Formatted!AE33)</f>
        <v>##BLANK</v>
      </c>
      <c r="AF33" s="61" t="str">
        <f>IF(Overrides!AF33&lt;&gt;"",Overrides!AF33,F_Inputs_Formatted!AF33)</f>
        <v>##BLANK</v>
      </c>
      <c r="AG33" s="61" t="str">
        <f>IF(Overrides!AG33&lt;&gt;"",Overrides!AG33,F_Inputs_Formatted!AG33)</f>
        <v>##BLANK</v>
      </c>
      <c r="AH33" s="61" t="str">
        <f>IF(Overrides!AH33&lt;&gt;"",Overrides!AH33,F_Inputs_Formatted!AH33)</f>
        <v>##BLANK</v>
      </c>
      <c r="AI33" s="61" t="str">
        <f>IF(Overrides!AI33&lt;&gt;"",Overrides!AI33,F_Inputs_Formatted!AI33)</f>
        <v>##BLANK</v>
      </c>
      <c r="AJ33" s="61" t="str">
        <f>IF(Overrides!AJ33&lt;&gt;"",Overrides!AJ33,F_Inputs_Formatted!AJ33)</f>
        <v>##BLANK</v>
      </c>
      <c r="AK33" s="61" t="str">
        <f>IF(Overrides!AK33&lt;&gt;"",Overrides!AK33,F_Inputs_Formatted!AK33)</f>
        <v>##BLANK</v>
      </c>
      <c r="AL33" s="61" t="str">
        <f>IF(Overrides!AL33&lt;&gt;"",Overrides!AL33,F_Inputs_Formatted!AL33)</f>
        <v>##BLANK</v>
      </c>
      <c r="AM33" s="61" t="str">
        <f>IF(Overrides!AM33&lt;&gt;"",Overrides!AM33,F_Inputs_Formatted!AM33)</f>
        <v>##BLANK</v>
      </c>
    </row>
    <row r="34" spans="1:39" s="5" customFormat="1" ht="20.25" customHeight="1">
      <c r="A34" s="1"/>
      <c r="B34" s="19" t="s">
        <v>144</v>
      </c>
      <c r="C34" s="19" t="s">
        <v>174</v>
      </c>
      <c r="D34" s="19" t="s">
        <v>156</v>
      </c>
      <c r="E34" s="19" t="s">
        <v>122</v>
      </c>
      <c r="F34" s="19" t="s">
        <v>172</v>
      </c>
      <c r="G34" s="56" t="s">
        <v>127</v>
      </c>
      <c r="H34" s="55" t="s">
        <v>85</v>
      </c>
      <c r="I34" s="55" t="str">
        <f t="shared" si="0"/>
        <v>SEWOUT5_05_B_PR24</v>
      </c>
      <c r="J34" s="55" t="s">
        <v>137</v>
      </c>
      <c r="K34" s="55" t="s">
        <v>159</v>
      </c>
      <c r="L34" s="55" t="s">
        <v>139</v>
      </c>
      <c r="M34" s="136" t="s">
        <v>148</v>
      </c>
      <c r="N34" s="55" t="s">
        <v>83</v>
      </c>
      <c r="O34" s="55">
        <v>0</v>
      </c>
      <c r="P34" s="61" t="str">
        <f>IF(Overrides!P34&lt;&gt;"",Overrides!P34,F_Inputs_Formatted!P34)</f>
        <v>##BLANK</v>
      </c>
      <c r="Q34" s="61" t="str">
        <f>IF(Overrides!Q34&lt;&gt;"",Overrides!Q34,F_Inputs_Formatted!Q34)</f>
        <v>##BLANK</v>
      </c>
      <c r="R34" s="61" t="str">
        <f>IF(Overrides!R34&lt;&gt;"",Overrides!R34,F_Inputs_Formatted!R34)</f>
        <v>##BLANK</v>
      </c>
      <c r="S34" s="61" t="str">
        <f>IF(Overrides!S34&lt;&gt;"",Overrides!S34,F_Inputs_Formatted!S34)</f>
        <v>##BLANK</v>
      </c>
      <c r="T34" s="61" t="str">
        <f>IF(Overrides!T34&lt;&gt;"",Overrides!T34,F_Inputs_Formatted!T34)</f>
        <v>##BLANK</v>
      </c>
      <c r="U34" s="61" t="str">
        <f>IF(Overrides!U34&lt;&gt;"",Overrides!U34,F_Inputs_Formatted!U34)</f>
        <v>##BLANK</v>
      </c>
      <c r="V34" s="61" t="str">
        <f>IF(Overrides!V34&lt;&gt;"",Overrides!V34,F_Inputs_Formatted!V34)</f>
        <v>##BLANK</v>
      </c>
      <c r="W34" s="61" t="str">
        <f>IF(Overrides!W34&lt;&gt;"",Overrides!W34,F_Inputs_Formatted!W34)</f>
        <v>##BLANK</v>
      </c>
      <c r="X34" s="61" t="str">
        <f>IF(Overrides!X34&lt;&gt;"",Overrides!X34,F_Inputs_Formatted!X34)</f>
        <v>##BLANK</v>
      </c>
      <c r="Y34" s="61" t="str">
        <f>IF(Overrides!Y34&lt;&gt;"",Overrides!Y34,F_Inputs_Formatted!Y34)</f>
        <v>##BLANK</v>
      </c>
      <c r="Z34" s="61" t="str">
        <f>IF(Overrides!Z34&lt;&gt;"",Overrides!Z34,F_Inputs_Formatted!Z34)</f>
        <v>##BLANK</v>
      </c>
      <c r="AA34" s="61" t="str">
        <f>IF(Overrides!AA34&lt;&gt;"",Overrides!AA34,F_Inputs_Formatted!AA34)</f>
        <v>##BLANK</v>
      </c>
      <c r="AB34" s="61" t="str">
        <f>IF(Overrides!AB34&lt;&gt;"",Overrides!AB34,F_Inputs_Formatted!AB34)</f>
        <v>##BLANK</v>
      </c>
      <c r="AC34" s="61" t="str">
        <f>IF(Overrides!AC34&lt;&gt;"",Overrides!AC34,F_Inputs_Formatted!AC34)</f>
        <v>##BLANK</v>
      </c>
      <c r="AD34" s="61" t="str">
        <f>IF(Overrides!AD34&lt;&gt;"",Overrides!AD34,F_Inputs_Formatted!AD34)</f>
        <v>##BLANK</v>
      </c>
      <c r="AE34" s="61" t="str">
        <f>IF(Overrides!AE34&lt;&gt;"",Overrides!AE34,F_Inputs_Formatted!AE34)</f>
        <v>##BLANK</v>
      </c>
      <c r="AF34" s="61" t="str">
        <f>IF(Overrides!AF34&lt;&gt;"",Overrides!AF34,F_Inputs_Formatted!AF34)</f>
        <v>##BLANK</v>
      </c>
      <c r="AG34" s="61" t="str">
        <f>IF(Overrides!AG34&lt;&gt;"",Overrides!AG34,F_Inputs_Formatted!AG34)</f>
        <v>##BLANK</v>
      </c>
      <c r="AH34" s="61" t="str">
        <f>IF(Overrides!AH34&lt;&gt;"",Overrides!AH34,F_Inputs_Formatted!AH34)</f>
        <v>##BLANK</v>
      </c>
      <c r="AI34" s="61" t="str">
        <f>IF(Overrides!AI34&lt;&gt;"",Overrides!AI34,F_Inputs_Formatted!AI34)</f>
        <v>##BLANK</v>
      </c>
      <c r="AJ34" s="61" t="str">
        <f>IF(Overrides!AJ34&lt;&gt;"",Overrides!AJ34,F_Inputs_Formatted!AJ34)</f>
        <v>##BLANK</v>
      </c>
      <c r="AK34" s="61" t="str">
        <f>IF(Overrides!AK34&lt;&gt;"",Overrides!AK34,F_Inputs_Formatted!AK34)</f>
        <v>##BLANK</v>
      </c>
      <c r="AL34" s="61" t="str">
        <f>IF(Overrides!AL34&lt;&gt;"",Overrides!AL34,F_Inputs_Formatted!AL34)</f>
        <v>##BLANK</v>
      </c>
      <c r="AM34" s="61" t="str">
        <f>IF(Overrides!AM34&lt;&gt;"",Overrides!AM34,F_Inputs_Formatted!AM34)</f>
        <v>##BLANK</v>
      </c>
    </row>
    <row r="35" spans="1:39" s="5" customFormat="1" ht="20.25" customHeight="1">
      <c r="A35" s="1"/>
      <c r="B35" s="19" t="s">
        <v>145</v>
      </c>
      <c r="C35" s="19" t="s">
        <v>175</v>
      </c>
      <c r="D35" s="19" t="s">
        <v>156</v>
      </c>
      <c r="E35" s="19" t="s">
        <v>122</v>
      </c>
      <c r="F35" s="19" t="s">
        <v>172</v>
      </c>
      <c r="G35" s="56" t="s">
        <v>127</v>
      </c>
      <c r="H35" s="55" t="s">
        <v>85</v>
      </c>
      <c r="I35" s="55" t="str">
        <f t="shared" si="0"/>
        <v>SSCOUT5_05_B_PR24</v>
      </c>
      <c r="J35" s="55" t="s">
        <v>137</v>
      </c>
      <c r="K35" s="55" t="s">
        <v>159</v>
      </c>
      <c r="L35" s="55" t="s">
        <v>139</v>
      </c>
      <c r="M35" s="136" t="s">
        <v>148</v>
      </c>
      <c r="N35" s="55" t="s">
        <v>83</v>
      </c>
      <c r="O35" s="55">
        <v>0</v>
      </c>
      <c r="P35" s="61" t="str">
        <f>IF(Overrides!P35&lt;&gt;"",Overrides!P35,F_Inputs_Formatted!P35)</f>
        <v>##BLANK</v>
      </c>
      <c r="Q35" s="61" t="str">
        <f>IF(Overrides!Q35&lt;&gt;"",Overrides!Q35,F_Inputs_Formatted!Q35)</f>
        <v>##BLANK</v>
      </c>
      <c r="R35" s="61" t="str">
        <f>IF(Overrides!R35&lt;&gt;"",Overrides!R35,F_Inputs_Formatted!R35)</f>
        <v>##BLANK</v>
      </c>
      <c r="S35" s="61" t="str">
        <f>IF(Overrides!S35&lt;&gt;"",Overrides!S35,F_Inputs_Formatted!S35)</f>
        <v>##BLANK</v>
      </c>
      <c r="T35" s="61" t="str">
        <f>IF(Overrides!T35&lt;&gt;"",Overrides!T35,F_Inputs_Formatted!T35)</f>
        <v>##BLANK</v>
      </c>
      <c r="U35" s="61" t="str">
        <f>IF(Overrides!U35&lt;&gt;"",Overrides!U35,F_Inputs_Formatted!U35)</f>
        <v>##BLANK</v>
      </c>
      <c r="V35" s="61" t="str">
        <f>IF(Overrides!V35&lt;&gt;"",Overrides!V35,F_Inputs_Formatted!V35)</f>
        <v>##BLANK</v>
      </c>
      <c r="W35" s="61" t="str">
        <f>IF(Overrides!W35&lt;&gt;"",Overrides!W35,F_Inputs_Formatted!W35)</f>
        <v>##BLANK</v>
      </c>
      <c r="X35" s="61" t="str">
        <f>IF(Overrides!X35&lt;&gt;"",Overrides!X35,F_Inputs_Formatted!X35)</f>
        <v>##BLANK</v>
      </c>
      <c r="Y35" s="61" t="str">
        <f>IF(Overrides!Y35&lt;&gt;"",Overrides!Y35,F_Inputs_Formatted!Y35)</f>
        <v>##BLANK</v>
      </c>
      <c r="Z35" s="61" t="str">
        <f>IF(Overrides!Z35&lt;&gt;"",Overrides!Z35,F_Inputs_Formatted!Z35)</f>
        <v>##BLANK</v>
      </c>
      <c r="AA35" s="61" t="str">
        <f>IF(Overrides!AA35&lt;&gt;"",Overrides!AA35,F_Inputs_Formatted!AA35)</f>
        <v>##BLANK</v>
      </c>
      <c r="AB35" s="61" t="str">
        <f>IF(Overrides!AB35&lt;&gt;"",Overrides!AB35,F_Inputs_Formatted!AB35)</f>
        <v>##BLANK</v>
      </c>
      <c r="AC35" s="61" t="str">
        <f>IF(Overrides!AC35&lt;&gt;"",Overrides!AC35,F_Inputs_Formatted!AC35)</f>
        <v>##BLANK</v>
      </c>
      <c r="AD35" s="61" t="str">
        <f>IF(Overrides!AD35&lt;&gt;"",Overrides!AD35,F_Inputs_Formatted!AD35)</f>
        <v>##BLANK</v>
      </c>
      <c r="AE35" s="61" t="str">
        <f>IF(Overrides!AE35&lt;&gt;"",Overrides!AE35,F_Inputs_Formatted!AE35)</f>
        <v>##BLANK</v>
      </c>
      <c r="AF35" s="61" t="str">
        <f>IF(Overrides!AF35&lt;&gt;"",Overrides!AF35,F_Inputs_Formatted!AF35)</f>
        <v>##BLANK</v>
      </c>
      <c r="AG35" s="61" t="str">
        <f>IF(Overrides!AG35&lt;&gt;"",Overrides!AG35,F_Inputs_Formatted!AG35)</f>
        <v>##BLANK</v>
      </c>
      <c r="AH35" s="61" t="str">
        <f>IF(Overrides!AH35&lt;&gt;"",Overrides!AH35,F_Inputs_Formatted!AH35)</f>
        <v>##BLANK</v>
      </c>
      <c r="AI35" s="61" t="str">
        <f>IF(Overrides!AI35&lt;&gt;"",Overrides!AI35,F_Inputs_Formatted!AI35)</f>
        <v>##BLANK</v>
      </c>
      <c r="AJ35" s="61" t="str">
        <f>IF(Overrides!AJ35&lt;&gt;"",Overrides!AJ35,F_Inputs_Formatted!AJ35)</f>
        <v>##BLANK</v>
      </c>
      <c r="AK35" s="61" t="str">
        <f>IF(Overrides!AK35&lt;&gt;"",Overrides!AK35,F_Inputs_Formatted!AK35)</f>
        <v>##BLANK</v>
      </c>
      <c r="AL35" s="61" t="str">
        <f>IF(Overrides!AL35&lt;&gt;"",Overrides!AL35,F_Inputs_Formatted!AL35)</f>
        <v>##BLANK</v>
      </c>
      <c r="AM35" s="61" t="str">
        <f>IF(Overrides!AM35&lt;&gt;"",Overrides!AM35,F_Inputs_Formatted!AM35)</f>
        <v>##BLANK</v>
      </c>
    </row>
    <row r="36" spans="1:39" s="5" customFormat="1" ht="20.25" customHeight="1">
      <c r="A36" s="1"/>
      <c r="B36" s="19" t="s">
        <v>146</v>
      </c>
      <c r="C36" s="19" t="s">
        <v>176</v>
      </c>
      <c r="D36" s="19" t="s">
        <v>156</v>
      </c>
      <c r="E36" s="19" t="s">
        <v>122</v>
      </c>
      <c r="F36" s="19" t="s">
        <v>172</v>
      </c>
      <c r="G36" s="56" t="s">
        <v>127</v>
      </c>
      <c r="H36" s="55" t="s">
        <v>85</v>
      </c>
      <c r="I36" s="55" t="str">
        <f t="shared" ref="I36:I99" si="1">B36&amp;H36</f>
        <v>SESOUT5_05_B_PR24</v>
      </c>
      <c r="J36" s="55" t="s">
        <v>137</v>
      </c>
      <c r="K36" s="55" t="s">
        <v>159</v>
      </c>
      <c r="L36" s="55" t="s">
        <v>139</v>
      </c>
      <c r="M36" s="136" t="s">
        <v>148</v>
      </c>
      <c r="N36" s="55" t="s">
        <v>83</v>
      </c>
      <c r="O36" s="55">
        <v>0</v>
      </c>
      <c r="P36" s="61" t="str">
        <f>IF(Overrides!P36&lt;&gt;"",Overrides!P36,F_Inputs_Formatted!P36)</f>
        <v>##BLANK</v>
      </c>
      <c r="Q36" s="61" t="str">
        <f>IF(Overrides!Q36&lt;&gt;"",Overrides!Q36,F_Inputs_Formatted!Q36)</f>
        <v>##BLANK</v>
      </c>
      <c r="R36" s="61" t="str">
        <f>IF(Overrides!R36&lt;&gt;"",Overrides!R36,F_Inputs_Formatted!R36)</f>
        <v>##BLANK</v>
      </c>
      <c r="S36" s="61" t="str">
        <f>IF(Overrides!S36&lt;&gt;"",Overrides!S36,F_Inputs_Formatted!S36)</f>
        <v>##BLANK</v>
      </c>
      <c r="T36" s="61" t="str">
        <f>IF(Overrides!T36&lt;&gt;"",Overrides!T36,F_Inputs_Formatted!T36)</f>
        <v>##BLANK</v>
      </c>
      <c r="U36" s="61" t="str">
        <f>IF(Overrides!U36&lt;&gt;"",Overrides!U36,F_Inputs_Formatted!U36)</f>
        <v>##BLANK</v>
      </c>
      <c r="V36" s="61" t="str">
        <f>IF(Overrides!V36&lt;&gt;"",Overrides!V36,F_Inputs_Formatted!V36)</f>
        <v>##BLANK</v>
      </c>
      <c r="W36" s="61" t="str">
        <f>IF(Overrides!W36&lt;&gt;"",Overrides!W36,F_Inputs_Formatted!W36)</f>
        <v>##BLANK</v>
      </c>
      <c r="X36" s="61" t="str">
        <f>IF(Overrides!X36&lt;&gt;"",Overrides!X36,F_Inputs_Formatted!X36)</f>
        <v>##BLANK</v>
      </c>
      <c r="Y36" s="61" t="str">
        <f>IF(Overrides!Y36&lt;&gt;"",Overrides!Y36,F_Inputs_Formatted!Y36)</f>
        <v>##BLANK</v>
      </c>
      <c r="Z36" s="61" t="str">
        <f>IF(Overrides!Z36&lt;&gt;"",Overrides!Z36,F_Inputs_Formatted!Z36)</f>
        <v>##BLANK</v>
      </c>
      <c r="AA36" s="61" t="str">
        <f>IF(Overrides!AA36&lt;&gt;"",Overrides!AA36,F_Inputs_Formatted!AA36)</f>
        <v>##BLANK</v>
      </c>
      <c r="AB36" s="61" t="str">
        <f>IF(Overrides!AB36&lt;&gt;"",Overrides!AB36,F_Inputs_Formatted!AB36)</f>
        <v>##BLANK</v>
      </c>
      <c r="AC36" s="61" t="str">
        <f>IF(Overrides!AC36&lt;&gt;"",Overrides!AC36,F_Inputs_Formatted!AC36)</f>
        <v>##BLANK</v>
      </c>
      <c r="AD36" s="61" t="str">
        <f>IF(Overrides!AD36&lt;&gt;"",Overrides!AD36,F_Inputs_Formatted!AD36)</f>
        <v>##BLANK</v>
      </c>
      <c r="AE36" s="61" t="str">
        <f>IF(Overrides!AE36&lt;&gt;"",Overrides!AE36,F_Inputs_Formatted!AE36)</f>
        <v>##BLANK</v>
      </c>
      <c r="AF36" s="61" t="str">
        <f>IF(Overrides!AF36&lt;&gt;"",Overrides!AF36,F_Inputs_Formatted!AF36)</f>
        <v>##BLANK</v>
      </c>
      <c r="AG36" s="61" t="str">
        <f>IF(Overrides!AG36&lt;&gt;"",Overrides!AG36,F_Inputs_Formatted!AG36)</f>
        <v>##BLANK</v>
      </c>
      <c r="AH36" s="61" t="str">
        <f>IF(Overrides!AH36&lt;&gt;"",Overrides!AH36,F_Inputs_Formatted!AH36)</f>
        <v>##BLANK</v>
      </c>
      <c r="AI36" s="61" t="str">
        <f>IF(Overrides!AI36&lt;&gt;"",Overrides!AI36,F_Inputs_Formatted!AI36)</f>
        <v>##BLANK</v>
      </c>
      <c r="AJ36" s="61" t="str">
        <f>IF(Overrides!AJ36&lt;&gt;"",Overrides!AJ36,F_Inputs_Formatted!AJ36)</f>
        <v>##BLANK</v>
      </c>
      <c r="AK36" s="61" t="str">
        <f>IF(Overrides!AK36&lt;&gt;"",Overrides!AK36,F_Inputs_Formatted!AK36)</f>
        <v>##BLANK</v>
      </c>
      <c r="AL36" s="61" t="str">
        <f>IF(Overrides!AL36&lt;&gt;"",Overrides!AL36,F_Inputs_Formatted!AL36)</f>
        <v>##BLANK</v>
      </c>
      <c r="AM36" s="61" t="str">
        <f>IF(Overrides!AM36&lt;&gt;"",Overrides!AM36,F_Inputs_Formatted!AM36)</f>
        <v>##BLANK</v>
      </c>
    </row>
    <row r="37" spans="1:39" s="5" customFormat="1" ht="30.75" customHeight="1">
      <c r="A37" s="1"/>
      <c r="B37" s="19" t="s">
        <v>114</v>
      </c>
      <c r="C37" s="19" t="s">
        <v>177</v>
      </c>
      <c r="D37" s="19" t="s">
        <v>156</v>
      </c>
      <c r="E37" s="19" t="s">
        <v>122</v>
      </c>
      <c r="F37" s="19" t="s">
        <v>157</v>
      </c>
      <c r="G37" s="56" t="s">
        <v>127</v>
      </c>
      <c r="H37" s="55" t="s">
        <v>85</v>
      </c>
      <c r="I37" s="55" t="str">
        <f t="shared" si="1"/>
        <v>SWBOUT5_05_B_PR24</v>
      </c>
      <c r="J37" s="55" t="s">
        <v>137</v>
      </c>
      <c r="K37" s="55" t="s">
        <v>159</v>
      </c>
      <c r="L37" s="55" t="s">
        <v>139</v>
      </c>
      <c r="M37" s="136" t="s">
        <v>148</v>
      </c>
      <c r="N37" s="55" t="s">
        <v>83</v>
      </c>
      <c r="O37" s="55">
        <v>0</v>
      </c>
      <c r="P37" s="61">
        <f>IF(Overrides!P37&lt;&gt;"",Overrides!P37,F_Inputs_Formatted!P37)</f>
        <v>1</v>
      </c>
      <c r="Q37" s="61">
        <f>IF(Overrides!Q37&lt;&gt;"",Overrides!Q37,F_Inputs_Formatted!Q37)</f>
        <v>0</v>
      </c>
      <c r="R37" s="61">
        <f>IF(Overrides!R37&lt;&gt;"",Overrides!R37,F_Inputs_Formatted!R37)</f>
        <v>0</v>
      </c>
      <c r="S37" s="61">
        <f>IF(Overrides!S37&lt;&gt;"",Overrides!S37,F_Inputs_Formatted!S37)</f>
        <v>0</v>
      </c>
      <c r="T37" s="61">
        <f>IF(Overrides!T37&lt;&gt;"",Overrides!T37,F_Inputs_Formatted!T37)</f>
        <v>0</v>
      </c>
      <c r="U37" s="61">
        <f>IF(Overrides!U37&lt;&gt;"",Overrides!U37,F_Inputs_Formatted!U37)</f>
        <v>1</v>
      </c>
      <c r="V37" s="61">
        <f>IF(Overrides!V37&lt;&gt;"",Overrides!V37,F_Inputs_Formatted!V37)</f>
        <v>1</v>
      </c>
      <c r="W37" s="61">
        <f>IF(Overrides!W37&lt;&gt;"",Overrides!W37,F_Inputs_Formatted!W37)</f>
        <v>1</v>
      </c>
      <c r="X37" s="61">
        <f>IF(Overrides!X37&lt;&gt;"",Overrides!X37,F_Inputs_Formatted!X37)</f>
        <v>0</v>
      </c>
      <c r="Y37" s="61">
        <f>IF(Overrides!Y37&lt;&gt;"",Overrides!Y37,F_Inputs_Formatted!Y37)</f>
        <v>0</v>
      </c>
      <c r="Z37" s="61">
        <f>IF(Overrides!Z37&lt;&gt;"",Overrides!Z37,F_Inputs_Formatted!Z37)</f>
        <v>0</v>
      </c>
      <c r="AA37" s="61">
        <f>IF(Overrides!AA37&lt;&gt;"",Overrides!AA37,F_Inputs_Formatted!AA37)</f>
        <v>0</v>
      </c>
      <c r="AB37" s="61">
        <f>IF(Overrides!AB37&lt;&gt;"",Overrides!AB37,F_Inputs_Formatted!AB37)</f>
        <v>0</v>
      </c>
      <c r="AC37" s="61">
        <f>IF(Overrides!AC37&lt;&gt;"",Overrides!AC37,F_Inputs_Formatted!AC37)</f>
        <v>0</v>
      </c>
      <c r="AD37" s="61">
        <f>IF(Overrides!AD37&lt;&gt;"",Overrides!AD37,F_Inputs_Formatted!AD37)</f>
        <v>0</v>
      </c>
      <c r="AE37" s="61">
        <f>IF(Overrides!AE37&lt;&gt;"",Overrides!AE37,F_Inputs_Formatted!AE37)</f>
        <v>0</v>
      </c>
      <c r="AF37" s="61">
        <f>IF(Overrides!AF37&lt;&gt;"",Overrides!AF37,F_Inputs_Formatted!AF37)</f>
        <v>0</v>
      </c>
      <c r="AG37" s="61">
        <f>IF(Overrides!AG37&lt;&gt;"",Overrides!AG37,F_Inputs_Formatted!AG37)</f>
        <v>0</v>
      </c>
      <c r="AH37" s="61">
        <f>IF(Overrides!AH37&lt;&gt;"",Overrides!AH37,F_Inputs_Formatted!AH37)</f>
        <v>0</v>
      </c>
      <c r="AI37" s="61">
        <f>IF(Overrides!AI37&lt;&gt;"",Overrides!AI37,F_Inputs_Formatted!AI37)</f>
        <v>0</v>
      </c>
      <c r="AJ37" s="61">
        <f>IF(Overrides!AJ37&lt;&gt;"",Overrides!AJ37,F_Inputs_Formatted!AJ37)</f>
        <v>0</v>
      </c>
      <c r="AK37" s="61">
        <f>IF(Overrides!AK37&lt;&gt;"",Overrides!AK37,F_Inputs_Formatted!AK37)</f>
        <v>0</v>
      </c>
      <c r="AL37" s="61">
        <f>IF(Overrides!AL37&lt;&gt;"",Overrides!AL37,F_Inputs_Formatted!AL37)</f>
        <v>0</v>
      </c>
      <c r="AM37" s="61">
        <f>IF(Overrides!AM37&lt;&gt;"",Overrides!AM37,F_Inputs_Formatted!AM37)</f>
        <v>0</v>
      </c>
    </row>
    <row r="38" spans="1:39" s="5" customFormat="1" ht="20.25" customHeight="1">
      <c r="A38" s="1"/>
      <c r="B38" s="131" t="s">
        <v>147</v>
      </c>
      <c r="C38" s="131" t="s">
        <v>178</v>
      </c>
      <c r="D38" s="131" t="s">
        <v>156</v>
      </c>
      <c r="E38" s="131" t="s">
        <v>122</v>
      </c>
      <c r="F38" s="131" t="s">
        <v>172</v>
      </c>
      <c r="G38" s="132" t="s">
        <v>127</v>
      </c>
      <c r="H38" s="55" t="s">
        <v>85</v>
      </c>
      <c r="I38" s="133" t="str">
        <f t="shared" si="1"/>
        <v>BRLOUT5_05_B_PR24</v>
      </c>
      <c r="J38" s="55" t="s">
        <v>137</v>
      </c>
      <c r="K38" s="55" t="s">
        <v>159</v>
      </c>
      <c r="L38" s="55" t="s">
        <v>139</v>
      </c>
      <c r="M38" s="136" t="s">
        <v>148</v>
      </c>
      <c r="N38" s="55" t="s">
        <v>83</v>
      </c>
      <c r="O38" s="55">
        <v>0</v>
      </c>
      <c r="P38" s="61" t="str">
        <f>IF(Overrides!P38&lt;&gt;"",Overrides!P38,F_Inputs_Formatted!P38)</f>
        <v>##BLANK</v>
      </c>
      <c r="Q38" s="61" t="str">
        <f>IF(Overrides!Q38&lt;&gt;"",Overrides!Q38,F_Inputs_Formatted!Q38)</f>
        <v>##BLANK</v>
      </c>
      <c r="R38" s="61" t="str">
        <f>IF(Overrides!R38&lt;&gt;"",Overrides!R38,F_Inputs_Formatted!R38)</f>
        <v>##BLANK</v>
      </c>
      <c r="S38" s="61" t="str">
        <f>IF(Overrides!S38&lt;&gt;"",Overrides!S38,F_Inputs_Formatted!S38)</f>
        <v>##BLANK</v>
      </c>
      <c r="T38" s="61" t="str">
        <f>IF(Overrides!T38&lt;&gt;"",Overrides!T38,F_Inputs_Formatted!T38)</f>
        <v>##BLANK</v>
      </c>
      <c r="U38" s="61" t="str">
        <f>IF(Overrides!U38&lt;&gt;"",Overrides!U38,F_Inputs_Formatted!U38)</f>
        <v>##BLANK</v>
      </c>
      <c r="V38" s="61" t="str">
        <f>IF(Overrides!V38&lt;&gt;"",Overrides!V38,F_Inputs_Formatted!V38)</f>
        <v>##BLANK</v>
      </c>
      <c r="W38" s="61" t="str">
        <f>IF(Overrides!W38&lt;&gt;"",Overrides!W38,F_Inputs_Formatted!W38)</f>
        <v>##BLANK</v>
      </c>
      <c r="X38" s="61" t="str">
        <f>IF(Overrides!X38&lt;&gt;"",Overrides!X38,F_Inputs_Formatted!X38)</f>
        <v>##BLANK</v>
      </c>
      <c r="Y38" s="61" t="str">
        <f>IF(Overrides!Y38&lt;&gt;"",Overrides!Y38,F_Inputs_Formatted!Y38)</f>
        <v>##BLANK</v>
      </c>
      <c r="Z38" s="61" t="str">
        <f>IF(Overrides!Z38&lt;&gt;"",Overrides!Z38,F_Inputs_Formatted!Z38)</f>
        <v>##BLANK</v>
      </c>
      <c r="AA38" s="61" t="str">
        <f>IF(Overrides!AA38&lt;&gt;"",Overrides!AA38,F_Inputs_Formatted!AA38)</f>
        <v>##BLANK</v>
      </c>
      <c r="AB38" s="61" t="str">
        <f>IF(Overrides!AB38&lt;&gt;"",Overrides!AB38,F_Inputs_Formatted!AB38)</f>
        <v>##BLANK</v>
      </c>
      <c r="AC38" s="61" t="str">
        <f>IF(Overrides!AC38&lt;&gt;"",Overrides!AC38,F_Inputs_Formatted!AC38)</f>
        <v>##BLANK</v>
      </c>
      <c r="AD38" s="61" t="str">
        <f>IF(Overrides!AD38&lt;&gt;"",Overrides!AD38,F_Inputs_Formatted!AD38)</f>
        <v>##BLANK</v>
      </c>
      <c r="AE38" s="61" t="str">
        <f>IF(Overrides!AE38&lt;&gt;"",Overrides!AE38,F_Inputs_Formatted!AE38)</f>
        <v>##BLANK</v>
      </c>
      <c r="AF38" s="61" t="str">
        <f>IF(Overrides!AF38&lt;&gt;"",Overrides!AF38,F_Inputs_Formatted!AF38)</f>
        <v>##BLANK</v>
      </c>
      <c r="AG38" s="61" t="str">
        <f>IF(Overrides!AG38&lt;&gt;"",Overrides!AG38,F_Inputs_Formatted!AG38)</f>
        <v>##BLANK</v>
      </c>
      <c r="AH38" s="61" t="str">
        <f>IF(Overrides!AH38&lt;&gt;"",Overrides!AH38,F_Inputs_Formatted!AH38)</f>
        <v>##BLANK</v>
      </c>
      <c r="AI38" s="61" t="str">
        <f>IF(Overrides!AI38&lt;&gt;"",Overrides!AI38,F_Inputs_Formatted!AI38)</f>
        <v>##BLANK</v>
      </c>
      <c r="AJ38" s="61" t="str">
        <f>IF(Overrides!AJ38&lt;&gt;"",Overrides!AJ38,F_Inputs_Formatted!AJ38)</f>
        <v>##BLANK</v>
      </c>
      <c r="AK38" s="61" t="str">
        <f>IF(Overrides!AK38&lt;&gt;"",Overrides!AK38,F_Inputs_Formatted!AK38)</f>
        <v>##BLANK</v>
      </c>
      <c r="AL38" s="61" t="str">
        <f>IF(Overrides!AL38&lt;&gt;"",Overrides!AL38,F_Inputs_Formatted!AL38)</f>
        <v>##BLANK</v>
      </c>
      <c r="AM38" s="61" t="str">
        <f>IF(Overrides!AM38&lt;&gt;"",Overrides!AM38,F_Inputs_Formatted!AM38)</f>
        <v>##BLANK</v>
      </c>
    </row>
    <row r="39" spans="1:39" s="5" customFormat="1" ht="20.25" customHeight="1">
      <c r="A39" s="1"/>
      <c r="B39" s="129" t="s">
        <v>80</v>
      </c>
      <c r="C39" s="19" t="s">
        <v>155</v>
      </c>
      <c r="D39" s="19" t="s">
        <v>156</v>
      </c>
      <c r="E39" s="19" t="s">
        <v>122</v>
      </c>
      <c r="F39" s="19" t="s">
        <v>157</v>
      </c>
      <c r="G39" s="56" t="s">
        <v>127</v>
      </c>
      <c r="H39" s="6" t="s">
        <v>89</v>
      </c>
      <c r="I39" s="55" t="str">
        <f t="shared" si="1"/>
        <v>ANHOUT5_05_D_PR24</v>
      </c>
      <c r="J39" s="55" t="s">
        <v>137</v>
      </c>
      <c r="K39" s="55" t="s">
        <v>159</v>
      </c>
      <c r="L39" s="55" t="s">
        <v>139</v>
      </c>
      <c r="M39" s="152" t="s">
        <v>149</v>
      </c>
      <c r="N39" s="55" t="s">
        <v>150</v>
      </c>
      <c r="O39" s="55">
        <v>0</v>
      </c>
      <c r="P39" s="61">
        <f>IF(Overrides!P39&lt;&gt;"",Overrides!P39,F_Inputs_Formatted!P39)</f>
        <v>7</v>
      </c>
      <c r="Q39" s="61">
        <f>IF(Overrides!Q39&lt;&gt;"",Overrides!Q39,F_Inputs_Formatted!Q39)</f>
        <v>3</v>
      </c>
      <c r="R39" s="61">
        <f>IF(Overrides!R39&lt;&gt;"",Overrides!R39,F_Inputs_Formatted!R39)</f>
        <v>9</v>
      </c>
      <c r="S39" s="61">
        <f>IF(Overrides!S39&lt;&gt;"",Overrides!S39,F_Inputs_Formatted!S39)</f>
        <v>6</v>
      </c>
      <c r="T39" s="61">
        <f>IF(Overrides!T39&lt;&gt;"",Overrides!T39,F_Inputs_Formatted!T39)</f>
        <v>13</v>
      </c>
      <c r="U39" s="61">
        <f>IF(Overrides!U39&lt;&gt;"",Overrides!U39,F_Inputs_Formatted!U39)</f>
        <v>8</v>
      </c>
      <c r="V39" s="61">
        <f>IF(Overrides!V39&lt;&gt;"",Overrides!V39,F_Inputs_Formatted!V39)</f>
        <v>8</v>
      </c>
      <c r="W39" s="61">
        <f>IF(Overrides!W39&lt;&gt;"",Overrides!W39,F_Inputs_Formatted!W39)</f>
        <v>5</v>
      </c>
      <c r="X39" s="61">
        <f>IF(Overrides!X39&lt;&gt;"",Overrides!X39,F_Inputs_Formatted!X39)</f>
        <v>10</v>
      </c>
      <c r="Y39" s="61">
        <f>IF(Overrides!Y39&lt;&gt;"",Overrides!Y39,F_Inputs_Formatted!Y39)</f>
        <v>10</v>
      </c>
      <c r="Z39" s="61">
        <f>IF(Overrides!Z39&lt;&gt;"",Overrides!Z39,F_Inputs_Formatted!Z39)</f>
        <v>13</v>
      </c>
      <c r="AA39" s="61">
        <f>IF(Overrides!AA39&lt;&gt;"",Overrides!AA39,F_Inputs_Formatted!AA39)</f>
        <v>9</v>
      </c>
      <c r="AB39" s="61">
        <f>IF(Overrides!AB39&lt;&gt;"",Overrides!AB39,F_Inputs_Formatted!AB39)</f>
        <v>11</v>
      </c>
      <c r="AC39" s="61">
        <f>IF(Overrides!AC39&lt;&gt;"",Overrides!AC39,F_Inputs_Formatted!AC39)</f>
        <v>4</v>
      </c>
      <c r="AD39" s="61">
        <f>IF(Overrides!AD39&lt;&gt;"",Overrides!AD39,F_Inputs_Formatted!AD39)</f>
        <v>0</v>
      </c>
      <c r="AE39" s="61">
        <f>IF(Overrides!AE39&lt;&gt;"",Overrides!AE39,F_Inputs_Formatted!AE39)</f>
        <v>0</v>
      </c>
      <c r="AF39" s="61">
        <f>IF(Overrides!AF39&lt;&gt;"",Overrides!AF39,F_Inputs_Formatted!AF39)</f>
        <v>0</v>
      </c>
      <c r="AG39" s="61">
        <f>IF(Overrides!AG39&lt;&gt;"",Overrides!AG39,F_Inputs_Formatted!AG39)</f>
        <v>0</v>
      </c>
      <c r="AH39" s="61">
        <f>IF(Overrides!AH39&lt;&gt;"",Overrides!AH39,F_Inputs_Formatted!AH39)</f>
        <v>0</v>
      </c>
      <c r="AI39" s="61">
        <f>IF(Overrides!AI39&lt;&gt;"",Overrides!AI39,F_Inputs_Formatted!AI39)</f>
        <v>0</v>
      </c>
      <c r="AJ39" s="61">
        <f>IF(Overrides!AJ39&lt;&gt;"",Overrides!AJ39,F_Inputs_Formatted!AJ39)</f>
        <v>0</v>
      </c>
      <c r="AK39" s="61">
        <f>IF(Overrides!AK39&lt;&gt;"",Overrides!AK39,F_Inputs_Formatted!AK39)</f>
        <v>0</v>
      </c>
      <c r="AL39" s="61">
        <f>IF(Overrides!AL39&lt;&gt;"",Overrides!AL39,F_Inputs_Formatted!AL39)</f>
        <v>0</v>
      </c>
      <c r="AM39" s="61">
        <f>IF(Overrides!AM39&lt;&gt;"",Overrides!AM39,F_Inputs_Formatted!AM39)</f>
        <v>0</v>
      </c>
    </row>
    <row r="40" spans="1:39" s="5" customFormat="1" ht="20.25" customHeight="1">
      <c r="A40" s="1"/>
      <c r="B40" s="19" t="s">
        <v>110</v>
      </c>
      <c r="C40" s="19" t="s">
        <v>161</v>
      </c>
      <c r="D40" s="19" t="s">
        <v>162</v>
      </c>
      <c r="E40" s="19" t="s">
        <v>122</v>
      </c>
      <c r="F40" s="19" t="s">
        <v>157</v>
      </c>
      <c r="G40" s="56" t="s">
        <v>127</v>
      </c>
      <c r="H40" s="6" t="s">
        <v>89</v>
      </c>
      <c r="I40" s="55" t="str">
        <f t="shared" si="1"/>
        <v>WSHOUT5_05_D_PR24</v>
      </c>
      <c r="J40" s="55" t="s">
        <v>137</v>
      </c>
      <c r="K40" s="55" t="s">
        <v>159</v>
      </c>
      <c r="L40" s="55" t="s">
        <v>139</v>
      </c>
      <c r="M40" s="152" t="s">
        <v>149</v>
      </c>
      <c r="N40" s="55" t="s">
        <v>150</v>
      </c>
      <c r="O40" s="55">
        <v>0</v>
      </c>
      <c r="P40" s="61">
        <f>IF(Overrides!P40&lt;&gt;"",Overrides!P40,F_Inputs_Formatted!P40)</f>
        <v>2</v>
      </c>
      <c r="Q40" s="61">
        <f>IF(Overrides!Q40&lt;&gt;"",Overrides!Q40,F_Inputs_Formatted!Q40)</f>
        <v>7</v>
      </c>
      <c r="R40" s="61">
        <f>IF(Overrides!R40&lt;&gt;"",Overrides!R40,F_Inputs_Formatted!R40)</f>
        <v>2</v>
      </c>
      <c r="S40" s="61">
        <f>IF(Overrides!S40&lt;&gt;"",Overrides!S40,F_Inputs_Formatted!S40)</f>
        <v>4</v>
      </c>
      <c r="T40" s="61">
        <f>IF(Overrides!T40&lt;&gt;"",Overrides!T40,F_Inputs_Formatted!T40)</f>
        <v>2</v>
      </c>
      <c r="U40" s="61">
        <f>IF(Overrides!U40&lt;&gt;"",Overrides!U40,F_Inputs_Formatted!U40)</f>
        <v>2</v>
      </c>
      <c r="V40" s="61">
        <f>IF(Overrides!V40&lt;&gt;"",Overrides!V40,F_Inputs_Formatted!V40)</f>
        <v>2</v>
      </c>
      <c r="W40" s="61">
        <f>IF(Overrides!W40&lt;&gt;"",Overrides!W40,F_Inputs_Formatted!W40)</f>
        <v>2</v>
      </c>
      <c r="X40" s="61">
        <f>IF(Overrides!X40&lt;&gt;"",Overrides!X40,F_Inputs_Formatted!X40)</f>
        <v>0</v>
      </c>
      <c r="Y40" s="61">
        <f>IF(Overrides!Y40&lt;&gt;"",Overrides!Y40,F_Inputs_Formatted!Y40)</f>
        <v>1</v>
      </c>
      <c r="Z40" s="61">
        <f>IF(Overrides!Z40&lt;&gt;"",Overrides!Z40,F_Inputs_Formatted!Z40)</f>
        <v>2</v>
      </c>
      <c r="AA40" s="61">
        <f>IF(Overrides!AA40&lt;&gt;"",Overrides!AA40,F_Inputs_Formatted!AA40)</f>
        <v>5</v>
      </c>
      <c r="AB40" s="61">
        <f>IF(Overrides!AB40&lt;&gt;"",Overrides!AB40,F_Inputs_Formatted!AB40)</f>
        <v>6</v>
      </c>
      <c r="AC40" s="61">
        <f>IF(Overrides!AC40&lt;&gt;"",Overrides!AC40,F_Inputs_Formatted!AC40)</f>
        <v>0</v>
      </c>
      <c r="AD40" s="61">
        <f>IF(Overrides!AD40&lt;&gt;"",Overrides!AD40,F_Inputs_Formatted!AD40)</f>
        <v>0</v>
      </c>
      <c r="AE40" s="61">
        <f>IF(Overrides!AE40&lt;&gt;"",Overrides!AE40,F_Inputs_Formatted!AE40)</f>
        <v>0</v>
      </c>
      <c r="AF40" s="61">
        <f>IF(Overrides!AF40&lt;&gt;"",Overrides!AF40,F_Inputs_Formatted!AF40)</f>
        <v>0</v>
      </c>
      <c r="AG40" s="61">
        <f>IF(Overrides!AG40&lt;&gt;"",Overrides!AG40,F_Inputs_Formatted!AG40)</f>
        <v>0</v>
      </c>
      <c r="AH40" s="61">
        <f>IF(Overrides!AH40&lt;&gt;"",Overrides!AH40,F_Inputs_Formatted!AH40)</f>
        <v>0</v>
      </c>
      <c r="AI40" s="61">
        <f>IF(Overrides!AI40&lt;&gt;"",Overrides!AI40,F_Inputs_Formatted!AI40)</f>
        <v>0</v>
      </c>
      <c r="AJ40" s="61">
        <f>IF(Overrides!AJ40&lt;&gt;"",Overrides!AJ40,F_Inputs_Formatted!AJ40)</f>
        <v>0</v>
      </c>
      <c r="AK40" s="61">
        <f>IF(Overrides!AK40&lt;&gt;"",Overrides!AK40,F_Inputs_Formatted!AK40)</f>
        <v>0</v>
      </c>
      <c r="AL40" s="61">
        <f>IF(Overrides!AL40&lt;&gt;"",Overrides!AL40,F_Inputs_Formatted!AL40)</f>
        <v>0</v>
      </c>
      <c r="AM40" s="61">
        <f>IF(Overrides!AM40&lt;&gt;"",Overrides!AM40,F_Inputs_Formatted!AM40)</f>
        <v>0</v>
      </c>
    </row>
    <row r="41" spans="1:39" s="5" customFormat="1" ht="20.25" customHeight="1">
      <c r="A41" s="1"/>
      <c r="B41" s="19" t="s">
        <v>111</v>
      </c>
      <c r="C41" s="19" t="s">
        <v>163</v>
      </c>
      <c r="D41" s="19" t="s">
        <v>162</v>
      </c>
      <c r="E41" s="19" t="s">
        <v>122</v>
      </c>
      <c r="F41" s="19" t="s">
        <v>157</v>
      </c>
      <c r="G41" s="56" t="s">
        <v>127</v>
      </c>
      <c r="H41" s="6" t="s">
        <v>89</v>
      </c>
      <c r="I41" s="55" t="str">
        <f t="shared" si="1"/>
        <v>HDDOUT5_05_D_PR24</v>
      </c>
      <c r="J41" s="55" t="s">
        <v>137</v>
      </c>
      <c r="K41" s="55" t="s">
        <v>159</v>
      </c>
      <c r="L41" s="55" t="s">
        <v>139</v>
      </c>
      <c r="M41" s="152" t="s">
        <v>149</v>
      </c>
      <c r="N41" s="55" t="s">
        <v>150</v>
      </c>
      <c r="O41" s="55">
        <v>0</v>
      </c>
      <c r="P41" s="61">
        <f>IF(Overrides!P41&lt;&gt;"",Overrides!P41,F_Inputs_Formatted!P41)</f>
        <v>0</v>
      </c>
      <c r="Q41" s="61">
        <f>IF(Overrides!Q41&lt;&gt;"",Overrides!Q41,F_Inputs_Formatted!Q41)</f>
        <v>0</v>
      </c>
      <c r="R41" s="61">
        <f>IF(Overrides!R41&lt;&gt;"",Overrides!R41,F_Inputs_Formatted!R41)</f>
        <v>0</v>
      </c>
      <c r="S41" s="61">
        <f>IF(Overrides!S41&lt;&gt;"",Overrides!S41,F_Inputs_Formatted!S41)</f>
        <v>0</v>
      </c>
      <c r="T41" s="61">
        <f>IF(Overrides!T41&lt;&gt;"",Overrides!T41,F_Inputs_Formatted!T41)</f>
        <v>0</v>
      </c>
      <c r="U41" s="61">
        <f>IF(Overrides!U41&lt;&gt;"",Overrides!U41,F_Inputs_Formatted!U41)</f>
        <v>0</v>
      </c>
      <c r="V41" s="61">
        <f>IF(Overrides!V41&lt;&gt;"",Overrides!V41,F_Inputs_Formatted!V41)</f>
        <v>0</v>
      </c>
      <c r="W41" s="61">
        <f>IF(Overrides!W41&lt;&gt;"",Overrides!W41,F_Inputs_Formatted!W41)</f>
        <v>0</v>
      </c>
      <c r="X41" s="61">
        <f>IF(Overrides!X41&lt;&gt;"",Overrides!X41,F_Inputs_Formatted!X41)</f>
        <v>0</v>
      </c>
      <c r="Y41" s="61">
        <f>IF(Overrides!Y41&lt;&gt;"",Overrides!Y41,F_Inputs_Formatted!Y41)</f>
        <v>0</v>
      </c>
      <c r="Z41" s="61">
        <f>IF(Overrides!Z41&lt;&gt;"",Overrides!Z41,F_Inputs_Formatted!Z41)</f>
        <v>0</v>
      </c>
      <c r="AA41" s="61">
        <f>IF(Overrides!AA41&lt;&gt;"",Overrides!AA41,F_Inputs_Formatted!AA41)</f>
        <v>0</v>
      </c>
      <c r="AB41" s="61">
        <f>IF(Overrides!AB41&lt;&gt;"",Overrides!AB41,F_Inputs_Formatted!AB41)</f>
        <v>0</v>
      </c>
      <c r="AC41" s="61">
        <f>IF(Overrides!AC41&lt;&gt;"",Overrides!AC41,F_Inputs_Formatted!AC41)</f>
        <v>0</v>
      </c>
      <c r="AD41" s="61">
        <f>IF(Overrides!AD41&lt;&gt;"",Overrides!AD41,F_Inputs_Formatted!AD41)</f>
        <v>0</v>
      </c>
      <c r="AE41" s="61">
        <f>IF(Overrides!AE41&lt;&gt;"",Overrides!AE41,F_Inputs_Formatted!AE41)</f>
        <v>0</v>
      </c>
      <c r="AF41" s="61">
        <f>IF(Overrides!AF41&lt;&gt;"",Overrides!AF41,F_Inputs_Formatted!AF41)</f>
        <v>0</v>
      </c>
      <c r="AG41" s="61">
        <f>IF(Overrides!AG41&lt;&gt;"",Overrides!AG41,F_Inputs_Formatted!AG41)</f>
        <v>0</v>
      </c>
      <c r="AH41" s="61">
        <f>IF(Overrides!AH41&lt;&gt;"",Overrides!AH41,F_Inputs_Formatted!AH41)</f>
        <v>0</v>
      </c>
      <c r="AI41" s="61">
        <f>IF(Overrides!AI41&lt;&gt;"",Overrides!AI41,F_Inputs_Formatted!AI41)</f>
        <v>0</v>
      </c>
      <c r="AJ41" s="61">
        <f>IF(Overrides!AJ41&lt;&gt;"",Overrides!AJ41,F_Inputs_Formatted!AJ41)</f>
        <v>0</v>
      </c>
      <c r="AK41" s="61">
        <f>IF(Overrides!AK41&lt;&gt;"",Overrides!AK41,F_Inputs_Formatted!AK41)</f>
        <v>0</v>
      </c>
      <c r="AL41" s="61">
        <f>IF(Overrides!AL41&lt;&gt;"",Overrides!AL41,F_Inputs_Formatted!AL41)</f>
        <v>0</v>
      </c>
      <c r="AM41" s="61">
        <f>IF(Overrides!AM41&lt;&gt;"",Overrides!AM41,F_Inputs_Formatted!AM41)</f>
        <v>0</v>
      </c>
    </row>
    <row r="42" spans="1:39" s="5" customFormat="1" ht="20.25" customHeight="1">
      <c r="A42" s="1"/>
      <c r="B42" s="19" t="s">
        <v>112</v>
      </c>
      <c r="C42" s="19" t="s">
        <v>164</v>
      </c>
      <c r="D42" s="19" t="s">
        <v>156</v>
      </c>
      <c r="E42" s="19" t="s">
        <v>122</v>
      </c>
      <c r="F42" s="19" t="s">
        <v>157</v>
      </c>
      <c r="G42" s="56" t="s">
        <v>127</v>
      </c>
      <c r="H42" s="6" t="s">
        <v>89</v>
      </c>
      <c r="I42" s="55" t="str">
        <f t="shared" si="1"/>
        <v>NESOUT5_05_D_PR24</v>
      </c>
      <c r="J42" s="55" t="s">
        <v>137</v>
      </c>
      <c r="K42" s="55" t="s">
        <v>159</v>
      </c>
      <c r="L42" s="55" t="s">
        <v>139</v>
      </c>
      <c r="M42" s="152" t="s">
        <v>149</v>
      </c>
      <c r="N42" s="55" t="s">
        <v>150</v>
      </c>
      <c r="O42" s="55">
        <v>0</v>
      </c>
      <c r="P42" s="61">
        <f>IF(Overrides!P42&lt;&gt;"",Overrides!P42,F_Inputs_Formatted!P42)</f>
        <v>10</v>
      </c>
      <c r="Q42" s="61">
        <f>IF(Overrides!Q42&lt;&gt;"",Overrides!Q42,F_Inputs_Formatted!Q42)</f>
        <v>2</v>
      </c>
      <c r="R42" s="61">
        <f>IF(Overrides!R42&lt;&gt;"",Overrides!R42,F_Inputs_Formatted!R42)</f>
        <v>3</v>
      </c>
      <c r="S42" s="61">
        <f>IF(Overrides!S42&lt;&gt;"",Overrides!S42,F_Inputs_Formatted!S42)</f>
        <v>3</v>
      </c>
      <c r="T42" s="61">
        <f>IF(Overrides!T42&lt;&gt;"",Overrides!T42,F_Inputs_Formatted!T42)</f>
        <v>5</v>
      </c>
      <c r="U42" s="61">
        <f>IF(Overrides!U42&lt;&gt;"",Overrides!U42,F_Inputs_Formatted!U42)</f>
        <v>7</v>
      </c>
      <c r="V42" s="61">
        <f>IF(Overrides!V42&lt;&gt;"",Overrides!V42,F_Inputs_Formatted!V42)</f>
        <v>0</v>
      </c>
      <c r="W42" s="61">
        <f>IF(Overrides!W42&lt;&gt;"",Overrides!W42,F_Inputs_Formatted!W42)</f>
        <v>1</v>
      </c>
      <c r="X42" s="61">
        <f>IF(Overrides!X42&lt;&gt;"",Overrides!X42,F_Inputs_Formatted!X42)</f>
        <v>1</v>
      </c>
      <c r="Y42" s="61">
        <f>IF(Overrides!Y42&lt;&gt;"",Overrides!Y42,F_Inputs_Formatted!Y42)</f>
        <v>0</v>
      </c>
      <c r="Z42" s="61">
        <f>IF(Overrides!Z42&lt;&gt;"",Overrides!Z42,F_Inputs_Formatted!Z42)</f>
        <v>1</v>
      </c>
      <c r="AA42" s="61">
        <f>IF(Overrides!AA42&lt;&gt;"",Overrides!AA42,F_Inputs_Formatted!AA42)</f>
        <v>0</v>
      </c>
      <c r="AB42" s="61">
        <f>IF(Overrides!AB42&lt;&gt;"",Overrides!AB42,F_Inputs_Formatted!AB42)</f>
        <v>0</v>
      </c>
      <c r="AC42" s="61">
        <f>IF(Overrides!AC42&lt;&gt;"",Overrides!AC42,F_Inputs_Formatted!AC42)</f>
        <v>0</v>
      </c>
      <c r="AD42" s="61">
        <f>IF(Overrides!AD42&lt;&gt;"",Overrides!AD42,F_Inputs_Formatted!AD42)</f>
        <v>0</v>
      </c>
      <c r="AE42" s="61">
        <f>IF(Overrides!AE42&lt;&gt;"",Overrides!AE42,F_Inputs_Formatted!AE42)</f>
        <v>0</v>
      </c>
      <c r="AF42" s="61">
        <f>IF(Overrides!AF42&lt;&gt;"",Overrides!AF42,F_Inputs_Formatted!AF42)</f>
        <v>0</v>
      </c>
      <c r="AG42" s="61">
        <f>IF(Overrides!AG42&lt;&gt;"",Overrides!AG42,F_Inputs_Formatted!AG42)</f>
        <v>0</v>
      </c>
      <c r="AH42" s="61">
        <f>IF(Overrides!AH42&lt;&gt;"",Overrides!AH42,F_Inputs_Formatted!AH42)</f>
        <v>0</v>
      </c>
      <c r="AI42" s="61">
        <f>IF(Overrides!AI42&lt;&gt;"",Overrides!AI42,F_Inputs_Formatted!AI42)</f>
        <v>0</v>
      </c>
      <c r="AJ42" s="61">
        <f>IF(Overrides!AJ42&lt;&gt;"",Overrides!AJ42,F_Inputs_Formatted!AJ42)</f>
        <v>0</v>
      </c>
      <c r="AK42" s="61">
        <f>IF(Overrides!AK42&lt;&gt;"",Overrides!AK42,F_Inputs_Formatted!AK42)</f>
        <v>0</v>
      </c>
      <c r="AL42" s="61">
        <f>IF(Overrides!AL42&lt;&gt;"",Overrides!AL42,F_Inputs_Formatted!AL42)</f>
        <v>0</v>
      </c>
      <c r="AM42" s="61">
        <f>IF(Overrides!AM42&lt;&gt;"",Overrides!AM42,F_Inputs_Formatted!AM42)</f>
        <v>0</v>
      </c>
    </row>
    <row r="43" spans="1:39" s="5" customFormat="1" ht="20.25" customHeight="1">
      <c r="A43" s="1"/>
      <c r="B43" s="19" t="s">
        <v>113</v>
      </c>
      <c r="C43" s="19" t="s">
        <v>165</v>
      </c>
      <c r="D43" s="19" t="s">
        <v>156</v>
      </c>
      <c r="E43" s="19" t="s">
        <v>122</v>
      </c>
      <c r="F43" s="19" t="s">
        <v>157</v>
      </c>
      <c r="G43" s="56" t="s">
        <v>127</v>
      </c>
      <c r="H43" s="6" t="s">
        <v>89</v>
      </c>
      <c r="I43" s="55" t="str">
        <f t="shared" si="1"/>
        <v>SVEOUT5_05_D_PR24</v>
      </c>
      <c r="J43" s="55" t="s">
        <v>137</v>
      </c>
      <c r="K43" s="55" t="s">
        <v>159</v>
      </c>
      <c r="L43" s="55" t="s">
        <v>139</v>
      </c>
      <c r="M43" s="152" t="s">
        <v>149</v>
      </c>
      <c r="N43" s="55" t="s">
        <v>150</v>
      </c>
      <c r="O43" s="55">
        <v>0</v>
      </c>
      <c r="P43" s="61">
        <f>IF(Overrides!P43&lt;&gt;"",Overrides!P43,F_Inputs_Formatted!P43)</f>
        <v>12</v>
      </c>
      <c r="Q43" s="61">
        <f>IF(Overrides!Q43&lt;&gt;"",Overrides!Q43,F_Inputs_Formatted!Q43)</f>
        <v>12</v>
      </c>
      <c r="R43" s="61">
        <f>IF(Overrides!R43&lt;&gt;"",Overrides!R43,F_Inputs_Formatted!R43)</f>
        <v>7</v>
      </c>
      <c r="S43" s="61">
        <f>IF(Overrides!S43&lt;&gt;"",Overrides!S43,F_Inputs_Formatted!S43)</f>
        <v>9</v>
      </c>
      <c r="T43" s="61">
        <f>IF(Overrides!T43&lt;&gt;"",Overrides!T43,F_Inputs_Formatted!T43)</f>
        <v>1</v>
      </c>
      <c r="U43" s="61">
        <f>IF(Overrides!U43&lt;&gt;"",Overrides!U43,F_Inputs_Formatted!U43)</f>
        <v>5</v>
      </c>
      <c r="V43" s="61">
        <f>IF(Overrides!V43&lt;&gt;"",Overrides!V43,F_Inputs_Formatted!V43)</f>
        <v>1</v>
      </c>
      <c r="W43" s="61">
        <f>IF(Overrides!W43&lt;&gt;"",Overrides!W43,F_Inputs_Formatted!W43)</f>
        <v>6</v>
      </c>
      <c r="X43" s="61">
        <f>IF(Overrides!X43&lt;&gt;"",Overrides!X43,F_Inputs_Formatted!X43)</f>
        <v>2</v>
      </c>
      <c r="Y43" s="61">
        <f>IF(Overrides!Y43&lt;&gt;"",Overrides!Y43,F_Inputs_Formatted!Y43)</f>
        <v>1</v>
      </c>
      <c r="Z43" s="61">
        <f>IF(Overrides!Z43&lt;&gt;"",Overrides!Z43,F_Inputs_Formatted!Z43)</f>
        <v>2</v>
      </c>
      <c r="AA43" s="61">
        <f>IF(Overrides!AA43&lt;&gt;"",Overrides!AA43,F_Inputs_Formatted!AA43)</f>
        <v>1</v>
      </c>
      <c r="AB43" s="61">
        <f>IF(Overrides!AB43&lt;&gt;"",Overrides!AB43,F_Inputs_Formatted!AB43)</f>
        <v>0</v>
      </c>
      <c r="AC43" s="61">
        <f>IF(Overrides!AC43&lt;&gt;"",Overrides!AC43,F_Inputs_Formatted!AC43)</f>
        <v>0</v>
      </c>
      <c r="AD43" s="61">
        <f>IF(Overrides!AD43&lt;&gt;"",Overrides!AD43,F_Inputs_Formatted!AD43)</f>
        <v>0</v>
      </c>
      <c r="AE43" s="61">
        <f>IF(Overrides!AE43&lt;&gt;"",Overrides!AE43,F_Inputs_Formatted!AE43)</f>
        <v>0</v>
      </c>
      <c r="AF43" s="61">
        <f>IF(Overrides!AF43&lt;&gt;"",Overrides!AF43,F_Inputs_Formatted!AF43)</f>
        <v>0</v>
      </c>
      <c r="AG43" s="61">
        <f>IF(Overrides!AG43&lt;&gt;"",Overrides!AG43,F_Inputs_Formatted!AG43)</f>
        <v>0</v>
      </c>
      <c r="AH43" s="61">
        <f>IF(Overrides!AH43&lt;&gt;"",Overrides!AH43,F_Inputs_Formatted!AH43)</f>
        <v>0</v>
      </c>
      <c r="AI43" s="61">
        <f>IF(Overrides!AI43&lt;&gt;"",Overrides!AI43,F_Inputs_Formatted!AI43)</f>
        <v>0</v>
      </c>
      <c r="AJ43" s="61">
        <f>IF(Overrides!AJ43&lt;&gt;"",Overrides!AJ43,F_Inputs_Formatted!AJ43)</f>
        <v>0</v>
      </c>
      <c r="AK43" s="61">
        <f>IF(Overrides!AK43&lt;&gt;"",Overrides!AK43,F_Inputs_Formatted!AK43)</f>
        <v>0</v>
      </c>
      <c r="AL43" s="61">
        <f>IF(Overrides!AL43&lt;&gt;"",Overrides!AL43,F_Inputs_Formatted!AL43)</f>
        <v>0</v>
      </c>
      <c r="AM43" s="61">
        <f>IF(Overrides!AM43&lt;&gt;"",Overrides!AM43,F_Inputs_Formatted!AM43)</f>
        <v>0</v>
      </c>
    </row>
    <row r="44" spans="1:39" s="5" customFormat="1" ht="20.25" customHeight="1">
      <c r="A44" s="1"/>
      <c r="B44" s="19" t="s">
        <v>116</v>
      </c>
      <c r="C44" s="19" t="s">
        <v>166</v>
      </c>
      <c r="D44" s="19" t="s">
        <v>156</v>
      </c>
      <c r="E44" s="19" t="s">
        <v>122</v>
      </c>
      <c r="F44" s="19" t="s">
        <v>157</v>
      </c>
      <c r="G44" s="56" t="s">
        <v>127</v>
      </c>
      <c r="H44" s="6" t="s">
        <v>89</v>
      </c>
      <c r="I44" s="55" t="str">
        <f t="shared" si="1"/>
        <v>SRNOUT5_05_D_PR24</v>
      </c>
      <c r="J44" s="55" t="s">
        <v>137</v>
      </c>
      <c r="K44" s="55" t="s">
        <v>159</v>
      </c>
      <c r="L44" s="55" t="s">
        <v>139</v>
      </c>
      <c r="M44" s="136" t="s">
        <v>149</v>
      </c>
      <c r="N44" s="55" t="s">
        <v>150</v>
      </c>
      <c r="O44" s="55">
        <v>0</v>
      </c>
      <c r="P44" s="61">
        <f>IF(Overrides!P44&lt;&gt;"",Overrides!P44,F_Inputs_Formatted!P44)</f>
        <v>17</v>
      </c>
      <c r="Q44" s="61">
        <f>IF(Overrides!Q44&lt;&gt;"",Overrides!Q44,F_Inputs_Formatted!Q44)</f>
        <v>8</v>
      </c>
      <c r="R44" s="61">
        <f>IF(Overrides!R44&lt;&gt;"",Overrides!R44,F_Inputs_Formatted!R44)</f>
        <v>8</v>
      </c>
      <c r="S44" s="61">
        <f>IF(Overrides!S44&lt;&gt;"",Overrides!S44,F_Inputs_Formatted!S44)</f>
        <v>12</v>
      </c>
      <c r="T44" s="61">
        <f>IF(Overrides!T44&lt;&gt;"",Overrides!T44,F_Inputs_Formatted!T44)</f>
        <v>6</v>
      </c>
      <c r="U44" s="61">
        <f>IF(Overrides!U44&lt;&gt;"",Overrides!U44,F_Inputs_Formatted!U44)</f>
        <v>3</v>
      </c>
      <c r="V44" s="61">
        <f>IF(Overrides!V44&lt;&gt;"",Overrides!V44,F_Inputs_Formatted!V44)</f>
        <v>4</v>
      </c>
      <c r="W44" s="61">
        <f>IF(Overrides!W44&lt;&gt;"",Overrides!W44,F_Inputs_Formatted!W44)</f>
        <v>6</v>
      </c>
      <c r="X44" s="61">
        <f>IF(Overrides!X44&lt;&gt;"",Overrides!X44,F_Inputs_Formatted!X44)</f>
        <v>4</v>
      </c>
      <c r="Y44" s="61">
        <f>IF(Overrides!Y44&lt;&gt;"",Overrides!Y44,F_Inputs_Formatted!Y44)</f>
        <v>4</v>
      </c>
      <c r="Z44" s="61">
        <f>IF(Overrides!Z44&lt;&gt;"",Overrides!Z44,F_Inputs_Formatted!Z44)</f>
        <v>9</v>
      </c>
      <c r="AA44" s="61">
        <f>IF(Overrides!AA44&lt;&gt;"",Overrides!AA44,F_Inputs_Formatted!AA44)</f>
        <v>3</v>
      </c>
      <c r="AB44" s="61">
        <f>IF(Overrides!AB44&lt;&gt;"",Overrides!AB44,F_Inputs_Formatted!AB44)</f>
        <v>9</v>
      </c>
      <c r="AC44" s="61">
        <f>IF(Overrides!AC44&lt;&gt;"",Overrides!AC44,F_Inputs_Formatted!AC44)</f>
        <v>0</v>
      </c>
      <c r="AD44" s="61">
        <f>IF(Overrides!AD44&lt;&gt;"",Overrides!AD44,F_Inputs_Formatted!AD44)</f>
        <v>0</v>
      </c>
      <c r="AE44" s="61">
        <f>IF(Overrides!AE44&lt;&gt;"",Overrides!AE44,F_Inputs_Formatted!AE44)</f>
        <v>0</v>
      </c>
      <c r="AF44" s="61">
        <f>IF(Overrides!AF44&lt;&gt;"",Overrides!AF44,F_Inputs_Formatted!AF44)</f>
        <v>0</v>
      </c>
      <c r="AG44" s="61">
        <f>IF(Overrides!AG44&lt;&gt;"",Overrides!AG44,F_Inputs_Formatted!AG44)</f>
        <v>0</v>
      </c>
      <c r="AH44" s="61">
        <f>IF(Overrides!AH44&lt;&gt;"",Overrides!AH44,F_Inputs_Formatted!AH44)</f>
        <v>0</v>
      </c>
      <c r="AI44" s="61">
        <f>IF(Overrides!AI44&lt;&gt;"",Overrides!AI44,F_Inputs_Formatted!AI44)</f>
        <v>0</v>
      </c>
      <c r="AJ44" s="61">
        <f>IF(Overrides!AJ44&lt;&gt;"",Overrides!AJ44,F_Inputs_Formatted!AJ44)</f>
        <v>0</v>
      </c>
      <c r="AK44" s="61">
        <f>IF(Overrides!AK44&lt;&gt;"",Overrides!AK44,F_Inputs_Formatted!AK44)</f>
        <v>0</v>
      </c>
      <c r="AL44" s="61">
        <f>IF(Overrides!AL44&lt;&gt;"",Overrides!AL44,F_Inputs_Formatted!AL44)</f>
        <v>0</v>
      </c>
      <c r="AM44" s="61">
        <f>IF(Overrides!AM44&lt;&gt;"",Overrides!AM44,F_Inputs_Formatted!AM44)</f>
        <v>0</v>
      </c>
    </row>
    <row r="45" spans="1:39" s="5" customFormat="1" ht="20.25" customHeight="1">
      <c r="A45" s="1"/>
      <c r="B45" s="19" t="s">
        <v>117</v>
      </c>
      <c r="C45" s="19" t="s">
        <v>167</v>
      </c>
      <c r="D45" s="19" t="s">
        <v>156</v>
      </c>
      <c r="E45" s="19" t="s">
        <v>122</v>
      </c>
      <c r="F45" s="19" t="s">
        <v>157</v>
      </c>
      <c r="G45" s="56" t="s">
        <v>127</v>
      </c>
      <c r="H45" s="6" t="s">
        <v>89</v>
      </c>
      <c r="I45" s="55" t="str">
        <f t="shared" si="1"/>
        <v>TMSOUT5_05_D_PR24</v>
      </c>
      <c r="J45" s="55" t="s">
        <v>137</v>
      </c>
      <c r="K45" s="55" t="s">
        <v>159</v>
      </c>
      <c r="L45" s="55" t="s">
        <v>139</v>
      </c>
      <c r="M45" s="136" t="s">
        <v>149</v>
      </c>
      <c r="N45" s="55" t="s">
        <v>150</v>
      </c>
      <c r="O45" s="55">
        <v>0</v>
      </c>
      <c r="P45" s="61">
        <f>IF(Overrides!P45&lt;&gt;"",Overrides!P45,F_Inputs_Formatted!P45)</f>
        <v>17</v>
      </c>
      <c r="Q45" s="61">
        <f>IF(Overrides!Q45&lt;&gt;"",Overrides!Q45,F_Inputs_Formatted!Q45)</f>
        <v>16</v>
      </c>
      <c r="R45" s="61">
        <f>IF(Overrides!R45&lt;&gt;"",Overrides!R45,F_Inputs_Formatted!R45)</f>
        <v>19</v>
      </c>
      <c r="S45" s="61">
        <f>IF(Overrides!S45&lt;&gt;"",Overrides!S45,F_Inputs_Formatted!S45)</f>
        <v>15</v>
      </c>
      <c r="T45" s="61">
        <f>IF(Overrides!T45&lt;&gt;"",Overrides!T45,F_Inputs_Formatted!T45)</f>
        <v>10</v>
      </c>
      <c r="U45" s="61">
        <f>IF(Overrides!U45&lt;&gt;"",Overrides!U45,F_Inputs_Formatted!U45)</f>
        <v>8</v>
      </c>
      <c r="V45" s="61">
        <f>IF(Overrides!V45&lt;&gt;"",Overrides!V45,F_Inputs_Formatted!V45)</f>
        <v>7</v>
      </c>
      <c r="W45" s="61">
        <f>IF(Overrides!W45&lt;&gt;"",Overrides!W45,F_Inputs_Formatted!W45)</f>
        <v>9</v>
      </c>
      <c r="X45" s="61">
        <f>IF(Overrides!X45&lt;&gt;"",Overrides!X45,F_Inputs_Formatted!X45)</f>
        <v>13</v>
      </c>
      <c r="Y45" s="61">
        <f>IF(Overrides!Y45&lt;&gt;"",Overrides!Y45,F_Inputs_Formatted!Y45)</f>
        <v>11</v>
      </c>
      <c r="Z45" s="61">
        <f>IF(Overrides!Z45&lt;&gt;"",Overrides!Z45,F_Inputs_Formatted!Z45)</f>
        <v>11</v>
      </c>
      <c r="AA45" s="61">
        <f>IF(Overrides!AA45&lt;&gt;"",Overrides!AA45,F_Inputs_Formatted!AA45)</f>
        <v>14</v>
      </c>
      <c r="AB45" s="61">
        <f>IF(Overrides!AB45&lt;&gt;"",Overrides!AB45,F_Inputs_Formatted!AB45)</f>
        <v>12</v>
      </c>
      <c r="AC45" s="61">
        <f>IF(Overrides!AC45&lt;&gt;"",Overrides!AC45,F_Inputs_Formatted!AC45)</f>
        <v>20</v>
      </c>
      <c r="AD45" s="61">
        <f>IF(Overrides!AD45&lt;&gt;"",Overrides!AD45,F_Inputs_Formatted!AD45)</f>
        <v>16</v>
      </c>
      <c r="AE45" s="61">
        <f>IF(Overrides!AE45&lt;&gt;"",Overrides!AE45,F_Inputs_Formatted!AE45)</f>
        <v>16</v>
      </c>
      <c r="AF45" s="61">
        <f>IF(Overrides!AF45&lt;&gt;"",Overrides!AF45,F_Inputs_Formatted!AF45)</f>
        <v>16</v>
      </c>
      <c r="AG45" s="61">
        <f>IF(Overrides!AG45&lt;&gt;"",Overrides!AG45,F_Inputs_Formatted!AG45)</f>
        <v>16</v>
      </c>
      <c r="AH45" s="61">
        <f>IF(Overrides!AH45&lt;&gt;"",Overrides!AH45,F_Inputs_Formatted!AH45)</f>
        <v>16</v>
      </c>
      <c r="AI45" s="61">
        <f>IF(Overrides!AI45&lt;&gt;"",Overrides!AI45,F_Inputs_Formatted!AI45)</f>
        <v>16</v>
      </c>
      <c r="AJ45" s="61">
        <f>IF(Overrides!AJ45&lt;&gt;"",Overrides!AJ45,F_Inputs_Formatted!AJ45)</f>
        <v>15</v>
      </c>
      <c r="AK45" s="61">
        <f>IF(Overrides!AK45&lt;&gt;"",Overrides!AK45,F_Inputs_Formatted!AK45)</f>
        <v>15</v>
      </c>
      <c r="AL45" s="61">
        <f>IF(Overrides!AL45&lt;&gt;"",Overrides!AL45,F_Inputs_Formatted!AL45)</f>
        <v>14</v>
      </c>
      <c r="AM45" s="61">
        <f>IF(Overrides!AM45&lt;&gt;"",Overrides!AM45,F_Inputs_Formatted!AM45)</f>
        <v>14</v>
      </c>
    </row>
    <row r="46" spans="1:39" s="5" customFormat="1" ht="15">
      <c r="A46" s="12" t="s">
        <v>141</v>
      </c>
      <c r="B46" s="19" t="s">
        <v>118</v>
      </c>
      <c r="C46" s="19" t="s">
        <v>168</v>
      </c>
      <c r="D46" s="19" t="s">
        <v>156</v>
      </c>
      <c r="E46" s="19" t="s">
        <v>122</v>
      </c>
      <c r="F46" s="19" t="s">
        <v>157</v>
      </c>
      <c r="G46" s="56" t="s">
        <v>127</v>
      </c>
      <c r="H46" s="6" t="s">
        <v>89</v>
      </c>
      <c r="I46" s="55" t="str">
        <f t="shared" si="1"/>
        <v>NWTOUT5_05_D_PR24</v>
      </c>
      <c r="J46" s="55" t="s">
        <v>137</v>
      </c>
      <c r="K46" s="55" t="s">
        <v>159</v>
      </c>
      <c r="L46" s="55" t="s">
        <v>139</v>
      </c>
      <c r="M46" s="136" t="s">
        <v>149</v>
      </c>
      <c r="N46" s="55" t="s">
        <v>150</v>
      </c>
      <c r="O46" s="55">
        <v>0</v>
      </c>
      <c r="P46" s="61">
        <f>IF(Overrides!P46&lt;&gt;"",Overrides!P46,F_Inputs_Formatted!P46)</f>
        <v>3</v>
      </c>
      <c r="Q46" s="61">
        <f>IF(Overrides!Q46&lt;&gt;"",Overrides!Q46,F_Inputs_Formatted!Q46)</f>
        <v>4</v>
      </c>
      <c r="R46" s="61">
        <f>IF(Overrides!R46&lt;&gt;"",Overrides!R46,F_Inputs_Formatted!R46)</f>
        <v>5</v>
      </c>
      <c r="S46" s="61">
        <f>IF(Overrides!S46&lt;&gt;"",Overrides!S46,F_Inputs_Formatted!S46)</f>
        <v>2</v>
      </c>
      <c r="T46" s="61">
        <f>IF(Overrides!T46&lt;&gt;"",Overrides!T46,F_Inputs_Formatted!T46)</f>
        <v>5</v>
      </c>
      <c r="U46" s="61">
        <f>IF(Overrides!U46&lt;&gt;"",Overrides!U46,F_Inputs_Formatted!U46)</f>
        <v>2</v>
      </c>
      <c r="V46" s="61">
        <f>IF(Overrides!V46&lt;&gt;"",Overrides!V46,F_Inputs_Formatted!V46)</f>
        <v>1</v>
      </c>
      <c r="W46" s="61">
        <f>IF(Overrides!W46&lt;&gt;"",Overrides!W46,F_Inputs_Formatted!W46)</f>
        <v>0</v>
      </c>
      <c r="X46" s="61">
        <f>IF(Overrides!X46&lt;&gt;"",Overrides!X46,F_Inputs_Formatted!X46)</f>
        <v>0</v>
      </c>
      <c r="Y46" s="61">
        <f>IF(Overrides!Y46&lt;&gt;"",Overrides!Y46,F_Inputs_Formatted!Y46)</f>
        <v>0</v>
      </c>
      <c r="Z46" s="61">
        <f>IF(Overrides!Z46&lt;&gt;"",Overrides!Z46,F_Inputs_Formatted!Z46)</f>
        <v>0</v>
      </c>
      <c r="AA46" s="61">
        <f>IF(Overrides!AA46&lt;&gt;"",Overrides!AA46,F_Inputs_Formatted!AA46)</f>
        <v>0</v>
      </c>
      <c r="AB46" s="61">
        <f>IF(Overrides!AB46&lt;&gt;"",Overrides!AB46,F_Inputs_Formatted!AB46)</f>
        <v>0</v>
      </c>
      <c r="AC46" s="61">
        <f>IF(Overrides!AC46&lt;&gt;"",Overrides!AC46,F_Inputs_Formatted!AC46)</f>
        <v>0</v>
      </c>
      <c r="AD46" s="61">
        <f>IF(Overrides!AD46&lt;&gt;"",Overrides!AD46,F_Inputs_Formatted!AD46)</f>
        <v>0</v>
      </c>
      <c r="AE46" s="61">
        <f>IF(Overrides!AE46&lt;&gt;"",Overrides!AE46,F_Inputs_Formatted!AE46)</f>
        <v>0</v>
      </c>
      <c r="AF46" s="61">
        <f>IF(Overrides!AF46&lt;&gt;"",Overrides!AF46,F_Inputs_Formatted!AF46)</f>
        <v>0</v>
      </c>
      <c r="AG46" s="61">
        <f>IF(Overrides!AG46&lt;&gt;"",Overrides!AG46,F_Inputs_Formatted!AG46)</f>
        <v>0</v>
      </c>
      <c r="AH46" s="61">
        <f>IF(Overrides!AH46&lt;&gt;"",Overrides!AH46,F_Inputs_Formatted!AH46)</f>
        <v>0</v>
      </c>
      <c r="AI46" s="61">
        <f>IF(Overrides!AI46&lt;&gt;"",Overrides!AI46,F_Inputs_Formatted!AI46)</f>
        <v>0</v>
      </c>
      <c r="AJ46" s="61">
        <f>IF(Overrides!AJ46&lt;&gt;"",Overrides!AJ46,F_Inputs_Formatted!AJ46)</f>
        <v>0</v>
      </c>
      <c r="AK46" s="61">
        <f>IF(Overrides!AK46&lt;&gt;"",Overrides!AK46,F_Inputs_Formatted!AK46)</f>
        <v>0</v>
      </c>
      <c r="AL46" s="61">
        <f>IF(Overrides!AL46&lt;&gt;"",Overrides!AL46,F_Inputs_Formatted!AL46)</f>
        <v>0</v>
      </c>
      <c r="AM46" s="61">
        <f>IF(Overrides!AM46&lt;&gt;"",Overrides!AM46,F_Inputs_Formatted!AM46)</f>
        <v>0</v>
      </c>
    </row>
    <row r="47" spans="1:39" s="5" customFormat="1" ht="20.25" customHeight="1">
      <c r="A47" s="1"/>
      <c r="B47" s="19" t="s">
        <v>119</v>
      </c>
      <c r="C47" s="19" t="s">
        <v>169</v>
      </c>
      <c r="D47" s="19" t="s">
        <v>156</v>
      </c>
      <c r="E47" s="19" t="s">
        <v>122</v>
      </c>
      <c r="F47" s="19" t="s">
        <v>157</v>
      </c>
      <c r="G47" s="56" t="s">
        <v>127</v>
      </c>
      <c r="H47" s="6" t="s">
        <v>89</v>
      </c>
      <c r="I47" s="55" t="str">
        <f t="shared" si="1"/>
        <v>WSXOUT5_05_D_PR24</v>
      </c>
      <c r="J47" s="55" t="s">
        <v>137</v>
      </c>
      <c r="K47" s="55" t="s">
        <v>159</v>
      </c>
      <c r="L47" s="55" t="s">
        <v>139</v>
      </c>
      <c r="M47" s="136" t="s">
        <v>149</v>
      </c>
      <c r="N47" s="55" t="s">
        <v>150</v>
      </c>
      <c r="O47" s="55">
        <v>0</v>
      </c>
      <c r="P47" s="61">
        <f>IF(Overrides!P47&lt;&gt;"",Overrides!P47,F_Inputs_Formatted!P47)</f>
        <v>2</v>
      </c>
      <c r="Q47" s="61">
        <f>IF(Overrides!Q47&lt;&gt;"",Overrides!Q47,F_Inputs_Formatted!Q47)</f>
        <v>0</v>
      </c>
      <c r="R47" s="61">
        <f>IF(Overrides!R47&lt;&gt;"",Overrides!R47,F_Inputs_Formatted!R47)</f>
        <v>5</v>
      </c>
      <c r="S47" s="61">
        <f>IF(Overrides!S47&lt;&gt;"",Overrides!S47,F_Inputs_Formatted!S47)</f>
        <v>3</v>
      </c>
      <c r="T47" s="61">
        <f>IF(Overrides!T47&lt;&gt;"",Overrides!T47,F_Inputs_Formatted!T47)</f>
        <v>3</v>
      </c>
      <c r="U47" s="61">
        <f>IF(Overrides!U47&lt;&gt;"",Overrides!U47,F_Inputs_Formatted!U47)</f>
        <v>2</v>
      </c>
      <c r="V47" s="61">
        <f>IF(Overrides!V47&lt;&gt;"",Overrides!V47,F_Inputs_Formatted!V47)</f>
        <v>2</v>
      </c>
      <c r="W47" s="61">
        <f>IF(Overrides!W47&lt;&gt;"",Overrides!W47,F_Inputs_Formatted!W47)</f>
        <v>2</v>
      </c>
      <c r="X47" s="61">
        <f>IF(Overrides!X47&lt;&gt;"",Overrides!X47,F_Inputs_Formatted!X47)</f>
        <v>0</v>
      </c>
      <c r="Y47" s="61">
        <f>IF(Overrides!Y47&lt;&gt;"",Overrides!Y47,F_Inputs_Formatted!Y47)</f>
        <v>4</v>
      </c>
      <c r="Z47" s="61">
        <f>IF(Overrides!Z47&lt;&gt;"",Overrides!Z47,F_Inputs_Formatted!Z47)</f>
        <v>4</v>
      </c>
      <c r="AA47" s="61">
        <f>IF(Overrides!AA47&lt;&gt;"",Overrides!AA47,F_Inputs_Formatted!AA47)</f>
        <v>4</v>
      </c>
      <c r="AB47" s="61">
        <f>IF(Overrides!AB47&lt;&gt;"",Overrides!AB47,F_Inputs_Formatted!AB47)</f>
        <v>1</v>
      </c>
      <c r="AC47" s="61">
        <f>IF(Overrides!AC47&lt;&gt;"",Overrides!AC47,F_Inputs_Formatted!AC47)</f>
        <v>1</v>
      </c>
      <c r="AD47" s="61">
        <f>IF(Overrides!AD47&lt;&gt;"",Overrides!AD47,F_Inputs_Formatted!AD47)</f>
        <v>0</v>
      </c>
      <c r="AE47" s="61">
        <f>IF(Overrides!AE47&lt;&gt;"",Overrides!AE47,F_Inputs_Formatted!AE47)</f>
        <v>0</v>
      </c>
      <c r="AF47" s="61">
        <f>IF(Overrides!AF47&lt;&gt;"",Overrides!AF47,F_Inputs_Formatted!AF47)</f>
        <v>0</v>
      </c>
      <c r="AG47" s="61">
        <f>IF(Overrides!AG47&lt;&gt;"",Overrides!AG47,F_Inputs_Formatted!AG47)</f>
        <v>0</v>
      </c>
      <c r="AH47" s="61">
        <f>IF(Overrides!AH47&lt;&gt;"",Overrides!AH47,F_Inputs_Formatted!AH47)</f>
        <v>0</v>
      </c>
      <c r="AI47" s="61">
        <f>IF(Overrides!AI47&lt;&gt;"",Overrides!AI47,F_Inputs_Formatted!AI47)</f>
        <v>0</v>
      </c>
      <c r="AJ47" s="61">
        <f>IF(Overrides!AJ47&lt;&gt;"",Overrides!AJ47,F_Inputs_Formatted!AJ47)</f>
        <v>0</v>
      </c>
      <c r="AK47" s="61">
        <f>IF(Overrides!AK47&lt;&gt;"",Overrides!AK47,F_Inputs_Formatted!AK47)</f>
        <v>0</v>
      </c>
      <c r="AL47" s="61">
        <f>IF(Overrides!AL47&lt;&gt;"",Overrides!AL47,F_Inputs_Formatted!AL47)</f>
        <v>0</v>
      </c>
      <c r="AM47" s="61">
        <f>IF(Overrides!AM47&lt;&gt;"",Overrides!AM47,F_Inputs_Formatted!AM47)</f>
        <v>0</v>
      </c>
    </row>
    <row r="48" spans="1:39" s="5" customFormat="1" ht="20.25" customHeight="1">
      <c r="A48" s="1"/>
      <c r="B48" s="19" t="s">
        <v>120</v>
      </c>
      <c r="C48" s="19" t="s">
        <v>170</v>
      </c>
      <c r="D48" s="19" t="s">
        <v>156</v>
      </c>
      <c r="E48" s="19" t="s">
        <v>122</v>
      </c>
      <c r="F48" s="19" t="s">
        <v>157</v>
      </c>
      <c r="G48" s="56" t="s">
        <v>127</v>
      </c>
      <c r="H48" s="6" t="s">
        <v>89</v>
      </c>
      <c r="I48" s="55" t="str">
        <f t="shared" si="1"/>
        <v>YKYOUT5_05_D_PR24</v>
      </c>
      <c r="J48" s="55" t="s">
        <v>137</v>
      </c>
      <c r="K48" s="55" t="s">
        <v>159</v>
      </c>
      <c r="L48" s="55" t="s">
        <v>139</v>
      </c>
      <c r="M48" s="136" t="s">
        <v>149</v>
      </c>
      <c r="N48" s="55" t="s">
        <v>150</v>
      </c>
      <c r="O48" s="55">
        <v>0</v>
      </c>
      <c r="P48" s="61">
        <f>IF(Overrides!P48&lt;&gt;"",Overrides!P48,F_Inputs_Formatted!P48)</f>
        <v>13</v>
      </c>
      <c r="Q48" s="61">
        <f>IF(Overrides!Q48&lt;&gt;"",Overrides!Q48,F_Inputs_Formatted!Q48)</f>
        <v>5</v>
      </c>
      <c r="R48" s="61">
        <f>IF(Overrides!R48&lt;&gt;"",Overrides!R48,F_Inputs_Formatted!R48)</f>
        <v>7</v>
      </c>
      <c r="S48" s="61">
        <f>IF(Overrides!S48&lt;&gt;"",Overrides!S48,F_Inputs_Formatted!S48)</f>
        <v>4</v>
      </c>
      <c r="T48" s="61">
        <f>IF(Overrides!T48&lt;&gt;"",Overrides!T48,F_Inputs_Formatted!T48)</f>
        <v>5</v>
      </c>
      <c r="U48" s="61">
        <f>IF(Overrides!U48&lt;&gt;"",Overrides!U48,F_Inputs_Formatted!U48)</f>
        <v>4</v>
      </c>
      <c r="V48" s="61">
        <f>IF(Overrides!V48&lt;&gt;"",Overrides!V48,F_Inputs_Formatted!V48)</f>
        <v>3</v>
      </c>
      <c r="W48" s="61">
        <f>IF(Overrides!W48&lt;&gt;"",Overrides!W48,F_Inputs_Formatted!W48)</f>
        <v>8</v>
      </c>
      <c r="X48" s="61">
        <f>IF(Overrides!X48&lt;&gt;"",Overrides!X48,F_Inputs_Formatted!X48)</f>
        <v>7</v>
      </c>
      <c r="Y48" s="61">
        <f>IF(Overrides!Y48&lt;&gt;"",Overrides!Y48,F_Inputs_Formatted!Y48)</f>
        <v>3</v>
      </c>
      <c r="Z48" s="61">
        <f>IF(Overrides!Z48&lt;&gt;"",Overrides!Z48,F_Inputs_Formatted!Z48)</f>
        <v>5</v>
      </c>
      <c r="AA48" s="61">
        <f>IF(Overrides!AA48&lt;&gt;"",Overrides!AA48,F_Inputs_Formatted!AA48)</f>
        <v>3</v>
      </c>
      <c r="AB48" s="61">
        <f>IF(Overrides!AB48&lt;&gt;"",Overrides!AB48,F_Inputs_Formatted!AB48)</f>
        <v>4</v>
      </c>
      <c r="AC48" s="61">
        <f>IF(Overrides!AC48&lt;&gt;"",Overrides!AC48,F_Inputs_Formatted!AC48)</f>
        <v>2</v>
      </c>
      <c r="AD48" s="61">
        <f>IF(Overrides!AD48&lt;&gt;"",Overrides!AD48,F_Inputs_Formatted!AD48)</f>
        <v>0</v>
      </c>
      <c r="AE48" s="61">
        <f>IF(Overrides!AE48&lt;&gt;"",Overrides!AE48,F_Inputs_Formatted!AE48)</f>
        <v>0</v>
      </c>
      <c r="AF48" s="61">
        <f>IF(Overrides!AF48&lt;&gt;"",Overrides!AF48,F_Inputs_Formatted!AF48)</f>
        <v>0</v>
      </c>
      <c r="AG48" s="61">
        <f>IF(Overrides!AG48&lt;&gt;"",Overrides!AG48,F_Inputs_Formatted!AG48)</f>
        <v>0</v>
      </c>
      <c r="AH48" s="61">
        <f>IF(Overrides!AH48&lt;&gt;"",Overrides!AH48,F_Inputs_Formatted!AH48)</f>
        <v>0</v>
      </c>
      <c r="AI48" s="61">
        <f>IF(Overrides!AI48&lt;&gt;"",Overrides!AI48,F_Inputs_Formatted!AI48)</f>
        <v>0</v>
      </c>
      <c r="AJ48" s="61">
        <f>IF(Overrides!AJ48&lt;&gt;"",Overrides!AJ48,F_Inputs_Formatted!AJ48)</f>
        <v>0</v>
      </c>
      <c r="AK48" s="61">
        <f>IF(Overrides!AK48&lt;&gt;"",Overrides!AK48,F_Inputs_Formatted!AK48)</f>
        <v>0</v>
      </c>
      <c r="AL48" s="61">
        <f>IF(Overrides!AL48&lt;&gt;"",Overrides!AL48,F_Inputs_Formatted!AL48)</f>
        <v>0</v>
      </c>
      <c r="AM48" s="61">
        <f>IF(Overrides!AM48&lt;&gt;"",Overrides!AM48,F_Inputs_Formatted!AM48)</f>
        <v>0</v>
      </c>
    </row>
    <row r="49" spans="1:39" s="5" customFormat="1" ht="20.25" customHeight="1">
      <c r="A49" s="1"/>
      <c r="B49" s="19" t="s">
        <v>142</v>
      </c>
      <c r="C49" s="19" t="s">
        <v>171</v>
      </c>
      <c r="D49" s="19" t="s">
        <v>156</v>
      </c>
      <c r="E49" s="19" t="s">
        <v>122</v>
      </c>
      <c r="F49" s="19" t="s">
        <v>172</v>
      </c>
      <c r="G49" s="56" t="s">
        <v>127</v>
      </c>
      <c r="H49" s="6" t="s">
        <v>89</v>
      </c>
      <c r="I49" s="55" t="str">
        <f t="shared" si="1"/>
        <v>AFWOUT5_05_D_PR24</v>
      </c>
      <c r="J49" s="55" t="s">
        <v>137</v>
      </c>
      <c r="K49" s="55" t="s">
        <v>159</v>
      </c>
      <c r="L49" s="55" t="s">
        <v>139</v>
      </c>
      <c r="M49" s="136" t="s">
        <v>149</v>
      </c>
      <c r="N49" s="55" t="s">
        <v>150</v>
      </c>
      <c r="O49" s="55">
        <v>0</v>
      </c>
      <c r="P49" s="61" t="str">
        <f>IF(Overrides!P49&lt;&gt;"",Overrides!P49,F_Inputs_Formatted!P49)</f>
        <v>##BLANK</v>
      </c>
      <c r="Q49" s="61" t="str">
        <f>IF(Overrides!Q49&lt;&gt;"",Overrides!Q49,F_Inputs_Formatted!Q49)</f>
        <v>##BLANK</v>
      </c>
      <c r="R49" s="61" t="str">
        <f>IF(Overrides!R49&lt;&gt;"",Overrides!R49,F_Inputs_Formatted!R49)</f>
        <v>##BLANK</v>
      </c>
      <c r="S49" s="61" t="str">
        <f>IF(Overrides!S49&lt;&gt;"",Overrides!S49,F_Inputs_Formatted!S49)</f>
        <v>##BLANK</v>
      </c>
      <c r="T49" s="61" t="str">
        <f>IF(Overrides!T49&lt;&gt;"",Overrides!T49,F_Inputs_Formatted!T49)</f>
        <v>##BLANK</v>
      </c>
      <c r="U49" s="61" t="str">
        <f>IF(Overrides!U49&lt;&gt;"",Overrides!U49,F_Inputs_Formatted!U49)</f>
        <v>##BLANK</v>
      </c>
      <c r="V49" s="61" t="str">
        <f>IF(Overrides!V49&lt;&gt;"",Overrides!V49,F_Inputs_Formatted!V49)</f>
        <v>##BLANK</v>
      </c>
      <c r="W49" s="61" t="str">
        <f>IF(Overrides!W49&lt;&gt;"",Overrides!W49,F_Inputs_Formatted!W49)</f>
        <v>##BLANK</v>
      </c>
      <c r="X49" s="61" t="str">
        <f>IF(Overrides!X49&lt;&gt;"",Overrides!X49,F_Inputs_Formatted!X49)</f>
        <v>##BLANK</v>
      </c>
      <c r="Y49" s="61" t="str">
        <f>IF(Overrides!Y49&lt;&gt;"",Overrides!Y49,F_Inputs_Formatted!Y49)</f>
        <v>##BLANK</v>
      </c>
      <c r="Z49" s="61" t="str">
        <f>IF(Overrides!Z49&lt;&gt;"",Overrides!Z49,F_Inputs_Formatted!Z49)</f>
        <v>##BLANK</v>
      </c>
      <c r="AA49" s="61" t="str">
        <f>IF(Overrides!AA49&lt;&gt;"",Overrides!AA49,F_Inputs_Formatted!AA49)</f>
        <v>##BLANK</v>
      </c>
      <c r="AB49" s="61" t="str">
        <f>IF(Overrides!AB49&lt;&gt;"",Overrides!AB49,F_Inputs_Formatted!AB49)</f>
        <v>##BLANK</v>
      </c>
      <c r="AC49" s="61" t="str">
        <f>IF(Overrides!AC49&lt;&gt;"",Overrides!AC49,F_Inputs_Formatted!AC49)</f>
        <v>##BLANK</v>
      </c>
      <c r="AD49" s="61" t="str">
        <f>IF(Overrides!AD49&lt;&gt;"",Overrides!AD49,F_Inputs_Formatted!AD49)</f>
        <v>##BLANK</v>
      </c>
      <c r="AE49" s="61" t="str">
        <f>IF(Overrides!AE49&lt;&gt;"",Overrides!AE49,F_Inputs_Formatted!AE49)</f>
        <v>##BLANK</v>
      </c>
      <c r="AF49" s="61" t="str">
        <f>IF(Overrides!AF49&lt;&gt;"",Overrides!AF49,F_Inputs_Formatted!AF49)</f>
        <v>##BLANK</v>
      </c>
      <c r="AG49" s="61" t="str">
        <f>IF(Overrides!AG49&lt;&gt;"",Overrides!AG49,F_Inputs_Formatted!AG49)</f>
        <v>##BLANK</v>
      </c>
      <c r="AH49" s="61" t="str">
        <f>IF(Overrides!AH49&lt;&gt;"",Overrides!AH49,F_Inputs_Formatted!AH49)</f>
        <v>##BLANK</v>
      </c>
      <c r="AI49" s="61" t="str">
        <f>IF(Overrides!AI49&lt;&gt;"",Overrides!AI49,F_Inputs_Formatted!AI49)</f>
        <v>##BLANK</v>
      </c>
      <c r="AJ49" s="61" t="str">
        <f>IF(Overrides!AJ49&lt;&gt;"",Overrides!AJ49,F_Inputs_Formatted!AJ49)</f>
        <v>##BLANK</v>
      </c>
      <c r="AK49" s="61" t="str">
        <f>IF(Overrides!AK49&lt;&gt;"",Overrides!AK49,F_Inputs_Formatted!AK49)</f>
        <v>##BLANK</v>
      </c>
      <c r="AL49" s="61" t="str">
        <f>IF(Overrides!AL49&lt;&gt;"",Overrides!AL49,F_Inputs_Formatted!AL49)</f>
        <v>##BLANK</v>
      </c>
      <c r="AM49" s="61" t="str">
        <f>IF(Overrides!AM49&lt;&gt;"",Overrides!AM49,F_Inputs_Formatted!AM49)</f>
        <v>##BLANK</v>
      </c>
    </row>
    <row r="50" spans="1:39" s="5" customFormat="1" ht="20.25" customHeight="1">
      <c r="A50" s="1"/>
      <c r="B50" s="19" t="s">
        <v>143</v>
      </c>
      <c r="C50" s="19" t="s">
        <v>173</v>
      </c>
      <c r="D50" s="19" t="s">
        <v>156</v>
      </c>
      <c r="E50" s="19" t="s">
        <v>122</v>
      </c>
      <c r="F50" s="19" t="s">
        <v>172</v>
      </c>
      <c r="G50" s="56" t="s">
        <v>127</v>
      </c>
      <c r="H50" s="6" t="s">
        <v>89</v>
      </c>
      <c r="I50" s="55" t="str">
        <f t="shared" si="1"/>
        <v>PRTOUT5_05_D_PR24</v>
      </c>
      <c r="J50" s="55" t="s">
        <v>137</v>
      </c>
      <c r="K50" s="55" t="s">
        <v>159</v>
      </c>
      <c r="L50" s="55" t="s">
        <v>139</v>
      </c>
      <c r="M50" s="136" t="s">
        <v>149</v>
      </c>
      <c r="N50" s="55" t="s">
        <v>150</v>
      </c>
      <c r="O50" s="55">
        <v>0</v>
      </c>
      <c r="P50" s="61" t="str">
        <f>IF(Overrides!P50&lt;&gt;"",Overrides!P50,F_Inputs_Formatted!P50)</f>
        <v>##BLANK</v>
      </c>
      <c r="Q50" s="61" t="str">
        <f>IF(Overrides!Q50&lt;&gt;"",Overrides!Q50,F_Inputs_Formatted!Q50)</f>
        <v>##BLANK</v>
      </c>
      <c r="R50" s="61" t="str">
        <f>IF(Overrides!R50&lt;&gt;"",Overrides!R50,F_Inputs_Formatted!R50)</f>
        <v>##BLANK</v>
      </c>
      <c r="S50" s="61" t="str">
        <f>IF(Overrides!S50&lt;&gt;"",Overrides!S50,F_Inputs_Formatted!S50)</f>
        <v>##BLANK</v>
      </c>
      <c r="T50" s="61" t="str">
        <f>IF(Overrides!T50&lt;&gt;"",Overrides!T50,F_Inputs_Formatted!T50)</f>
        <v>##BLANK</v>
      </c>
      <c r="U50" s="61" t="str">
        <f>IF(Overrides!U50&lt;&gt;"",Overrides!U50,F_Inputs_Formatted!U50)</f>
        <v>##BLANK</v>
      </c>
      <c r="V50" s="61" t="str">
        <f>IF(Overrides!V50&lt;&gt;"",Overrides!V50,F_Inputs_Formatted!V50)</f>
        <v>##BLANK</v>
      </c>
      <c r="W50" s="61" t="str">
        <f>IF(Overrides!W50&lt;&gt;"",Overrides!W50,F_Inputs_Formatted!W50)</f>
        <v>##BLANK</v>
      </c>
      <c r="X50" s="61" t="str">
        <f>IF(Overrides!X50&lt;&gt;"",Overrides!X50,F_Inputs_Formatted!X50)</f>
        <v>##BLANK</v>
      </c>
      <c r="Y50" s="61" t="str">
        <f>IF(Overrides!Y50&lt;&gt;"",Overrides!Y50,F_Inputs_Formatted!Y50)</f>
        <v>##BLANK</v>
      </c>
      <c r="Z50" s="61" t="str">
        <f>IF(Overrides!Z50&lt;&gt;"",Overrides!Z50,F_Inputs_Formatted!Z50)</f>
        <v>##BLANK</v>
      </c>
      <c r="AA50" s="61" t="str">
        <f>IF(Overrides!AA50&lt;&gt;"",Overrides!AA50,F_Inputs_Formatted!AA50)</f>
        <v>##BLANK</v>
      </c>
      <c r="AB50" s="61" t="str">
        <f>IF(Overrides!AB50&lt;&gt;"",Overrides!AB50,F_Inputs_Formatted!AB50)</f>
        <v>##BLANK</v>
      </c>
      <c r="AC50" s="61" t="str">
        <f>IF(Overrides!AC50&lt;&gt;"",Overrides!AC50,F_Inputs_Formatted!AC50)</f>
        <v>##BLANK</v>
      </c>
      <c r="AD50" s="61" t="str">
        <f>IF(Overrides!AD50&lt;&gt;"",Overrides!AD50,F_Inputs_Formatted!AD50)</f>
        <v>##BLANK</v>
      </c>
      <c r="AE50" s="61" t="str">
        <f>IF(Overrides!AE50&lt;&gt;"",Overrides!AE50,F_Inputs_Formatted!AE50)</f>
        <v>##BLANK</v>
      </c>
      <c r="AF50" s="61" t="str">
        <f>IF(Overrides!AF50&lt;&gt;"",Overrides!AF50,F_Inputs_Formatted!AF50)</f>
        <v>##BLANK</v>
      </c>
      <c r="AG50" s="61" t="str">
        <f>IF(Overrides!AG50&lt;&gt;"",Overrides!AG50,F_Inputs_Formatted!AG50)</f>
        <v>##BLANK</v>
      </c>
      <c r="AH50" s="61" t="str">
        <f>IF(Overrides!AH50&lt;&gt;"",Overrides!AH50,F_Inputs_Formatted!AH50)</f>
        <v>##BLANK</v>
      </c>
      <c r="AI50" s="61" t="str">
        <f>IF(Overrides!AI50&lt;&gt;"",Overrides!AI50,F_Inputs_Formatted!AI50)</f>
        <v>##BLANK</v>
      </c>
      <c r="AJ50" s="61" t="str">
        <f>IF(Overrides!AJ50&lt;&gt;"",Overrides!AJ50,F_Inputs_Formatted!AJ50)</f>
        <v>##BLANK</v>
      </c>
      <c r="AK50" s="61" t="str">
        <f>IF(Overrides!AK50&lt;&gt;"",Overrides!AK50,F_Inputs_Formatted!AK50)</f>
        <v>##BLANK</v>
      </c>
      <c r="AL50" s="61" t="str">
        <f>IF(Overrides!AL50&lt;&gt;"",Overrides!AL50,F_Inputs_Formatted!AL50)</f>
        <v>##BLANK</v>
      </c>
      <c r="AM50" s="61" t="str">
        <f>IF(Overrides!AM50&lt;&gt;"",Overrides!AM50,F_Inputs_Formatted!AM50)</f>
        <v>##BLANK</v>
      </c>
    </row>
    <row r="51" spans="1:39" s="5" customFormat="1" ht="20.25" customHeight="1">
      <c r="A51" s="1"/>
      <c r="B51" s="19" t="s">
        <v>144</v>
      </c>
      <c r="C51" s="19" t="s">
        <v>174</v>
      </c>
      <c r="D51" s="19" t="s">
        <v>156</v>
      </c>
      <c r="E51" s="19" t="s">
        <v>122</v>
      </c>
      <c r="F51" s="19" t="s">
        <v>172</v>
      </c>
      <c r="G51" s="56" t="s">
        <v>127</v>
      </c>
      <c r="H51" s="6" t="s">
        <v>89</v>
      </c>
      <c r="I51" s="55" t="str">
        <f t="shared" si="1"/>
        <v>SEWOUT5_05_D_PR24</v>
      </c>
      <c r="J51" s="55" t="s">
        <v>137</v>
      </c>
      <c r="K51" s="55" t="s">
        <v>159</v>
      </c>
      <c r="L51" s="55" t="s">
        <v>139</v>
      </c>
      <c r="M51" s="136" t="s">
        <v>149</v>
      </c>
      <c r="N51" s="55" t="s">
        <v>150</v>
      </c>
      <c r="O51" s="55">
        <v>0</v>
      </c>
      <c r="P51" s="61" t="str">
        <f>IF(Overrides!P51&lt;&gt;"",Overrides!P51,F_Inputs_Formatted!P51)</f>
        <v>##BLANK</v>
      </c>
      <c r="Q51" s="61" t="str">
        <f>IF(Overrides!Q51&lt;&gt;"",Overrides!Q51,F_Inputs_Formatted!Q51)</f>
        <v>##BLANK</v>
      </c>
      <c r="R51" s="61" t="str">
        <f>IF(Overrides!R51&lt;&gt;"",Overrides!R51,F_Inputs_Formatted!R51)</f>
        <v>##BLANK</v>
      </c>
      <c r="S51" s="61" t="str">
        <f>IF(Overrides!S51&lt;&gt;"",Overrides!S51,F_Inputs_Formatted!S51)</f>
        <v>##BLANK</v>
      </c>
      <c r="T51" s="61" t="str">
        <f>IF(Overrides!T51&lt;&gt;"",Overrides!T51,F_Inputs_Formatted!T51)</f>
        <v>##BLANK</v>
      </c>
      <c r="U51" s="61" t="str">
        <f>IF(Overrides!U51&lt;&gt;"",Overrides!U51,F_Inputs_Formatted!U51)</f>
        <v>##BLANK</v>
      </c>
      <c r="V51" s="61" t="str">
        <f>IF(Overrides!V51&lt;&gt;"",Overrides!V51,F_Inputs_Formatted!V51)</f>
        <v>##BLANK</v>
      </c>
      <c r="W51" s="61" t="str">
        <f>IF(Overrides!W51&lt;&gt;"",Overrides!W51,F_Inputs_Formatted!W51)</f>
        <v>##BLANK</v>
      </c>
      <c r="X51" s="61" t="str">
        <f>IF(Overrides!X51&lt;&gt;"",Overrides!X51,F_Inputs_Formatted!X51)</f>
        <v>##BLANK</v>
      </c>
      <c r="Y51" s="61" t="str">
        <f>IF(Overrides!Y51&lt;&gt;"",Overrides!Y51,F_Inputs_Formatted!Y51)</f>
        <v>##BLANK</v>
      </c>
      <c r="Z51" s="61" t="str">
        <f>IF(Overrides!Z51&lt;&gt;"",Overrides!Z51,F_Inputs_Formatted!Z51)</f>
        <v>##BLANK</v>
      </c>
      <c r="AA51" s="61" t="str">
        <f>IF(Overrides!AA51&lt;&gt;"",Overrides!AA51,F_Inputs_Formatted!AA51)</f>
        <v>##BLANK</v>
      </c>
      <c r="AB51" s="61" t="str">
        <f>IF(Overrides!AB51&lt;&gt;"",Overrides!AB51,F_Inputs_Formatted!AB51)</f>
        <v>##BLANK</v>
      </c>
      <c r="AC51" s="61" t="str">
        <f>IF(Overrides!AC51&lt;&gt;"",Overrides!AC51,F_Inputs_Formatted!AC51)</f>
        <v>##BLANK</v>
      </c>
      <c r="AD51" s="61" t="str">
        <f>IF(Overrides!AD51&lt;&gt;"",Overrides!AD51,F_Inputs_Formatted!AD51)</f>
        <v>##BLANK</v>
      </c>
      <c r="AE51" s="61" t="str">
        <f>IF(Overrides!AE51&lt;&gt;"",Overrides!AE51,F_Inputs_Formatted!AE51)</f>
        <v>##BLANK</v>
      </c>
      <c r="AF51" s="61" t="str">
        <f>IF(Overrides!AF51&lt;&gt;"",Overrides!AF51,F_Inputs_Formatted!AF51)</f>
        <v>##BLANK</v>
      </c>
      <c r="AG51" s="61" t="str">
        <f>IF(Overrides!AG51&lt;&gt;"",Overrides!AG51,F_Inputs_Formatted!AG51)</f>
        <v>##BLANK</v>
      </c>
      <c r="AH51" s="61" t="str">
        <f>IF(Overrides!AH51&lt;&gt;"",Overrides!AH51,F_Inputs_Formatted!AH51)</f>
        <v>##BLANK</v>
      </c>
      <c r="AI51" s="61" t="str">
        <f>IF(Overrides!AI51&lt;&gt;"",Overrides!AI51,F_Inputs_Formatted!AI51)</f>
        <v>##BLANK</v>
      </c>
      <c r="AJ51" s="61" t="str">
        <f>IF(Overrides!AJ51&lt;&gt;"",Overrides!AJ51,F_Inputs_Formatted!AJ51)</f>
        <v>##BLANK</v>
      </c>
      <c r="AK51" s="61" t="str">
        <f>IF(Overrides!AK51&lt;&gt;"",Overrides!AK51,F_Inputs_Formatted!AK51)</f>
        <v>##BLANK</v>
      </c>
      <c r="AL51" s="61" t="str">
        <f>IF(Overrides!AL51&lt;&gt;"",Overrides!AL51,F_Inputs_Formatted!AL51)</f>
        <v>##BLANK</v>
      </c>
      <c r="AM51" s="61" t="str">
        <f>IF(Overrides!AM51&lt;&gt;"",Overrides!AM51,F_Inputs_Formatted!AM51)</f>
        <v>##BLANK</v>
      </c>
    </row>
    <row r="52" spans="1:39" s="5" customFormat="1" ht="20.25" customHeight="1">
      <c r="A52" s="1"/>
      <c r="B52" s="19" t="s">
        <v>145</v>
      </c>
      <c r="C52" s="19" t="s">
        <v>175</v>
      </c>
      <c r="D52" s="19" t="s">
        <v>156</v>
      </c>
      <c r="E52" s="19" t="s">
        <v>122</v>
      </c>
      <c r="F52" s="19" t="s">
        <v>172</v>
      </c>
      <c r="G52" s="56" t="s">
        <v>127</v>
      </c>
      <c r="H52" s="6" t="s">
        <v>89</v>
      </c>
      <c r="I52" s="55" t="str">
        <f t="shared" si="1"/>
        <v>SSCOUT5_05_D_PR24</v>
      </c>
      <c r="J52" s="55" t="s">
        <v>137</v>
      </c>
      <c r="K52" s="55" t="s">
        <v>159</v>
      </c>
      <c r="L52" s="55" t="s">
        <v>139</v>
      </c>
      <c r="M52" s="136" t="s">
        <v>149</v>
      </c>
      <c r="N52" s="55" t="s">
        <v>150</v>
      </c>
      <c r="O52" s="55">
        <v>0</v>
      </c>
      <c r="P52" s="61" t="str">
        <f>IF(Overrides!P52&lt;&gt;"",Overrides!P52,F_Inputs_Formatted!P52)</f>
        <v>##BLANK</v>
      </c>
      <c r="Q52" s="61" t="str">
        <f>IF(Overrides!Q52&lt;&gt;"",Overrides!Q52,F_Inputs_Formatted!Q52)</f>
        <v>##BLANK</v>
      </c>
      <c r="R52" s="61" t="str">
        <f>IF(Overrides!R52&lt;&gt;"",Overrides!R52,F_Inputs_Formatted!R52)</f>
        <v>##BLANK</v>
      </c>
      <c r="S52" s="61" t="str">
        <f>IF(Overrides!S52&lt;&gt;"",Overrides!S52,F_Inputs_Formatted!S52)</f>
        <v>##BLANK</v>
      </c>
      <c r="T52" s="61" t="str">
        <f>IF(Overrides!T52&lt;&gt;"",Overrides!T52,F_Inputs_Formatted!T52)</f>
        <v>##BLANK</v>
      </c>
      <c r="U52" s="61" t="str">
        <f>IF(Overrides!U52&lt;&gt;"",Overrides!U52,F_Inputs_Formatted!U52)</f>
        <v>##BLANK</v>
      </c>
      <c r="V52" s="61" t="str">
        <f>IF(Overrides!V52&lt;&gt;"",Overrides!V52,F_Inputs_Formatted!V52)</f>
        <v>##BLANK</v>
      </c>
      <c r="W52" s="61" t="str">
        <f>IF(Overrides!W52&lt;&gt;"",Overrides!W52,F_Inputs_Formatted!W52)</f>
        <v>##BLANK</v>
      </c>
      <c r="X52" s="61" t="str">
        <f>IF(Overrides!X52&lt;&gt;"",Overrides!X52,F_Inputs_Formatted!X52)</f>
        <v>##BLANK</v>
      </c>
      <c r="Y52" s="61" t="str">
        <f>IF(Overrides!Y52&lt;&gt;"",Overrides!Y52,F_Inputs_Formatted!Y52)</f>
        <v>##BLANK</v>
      </c>
      <c r="Z52" s="61" t="str">
        <f>IF(Overrides!Z52&lt;&gt;"",Overrides!Z52,F_Inputs_Formatted!Z52)</f>
        <v>##BLANK</v>
      </c>
      <c r="AA52" s="61" t="str">
        <f>IF(Overrides!AA52&lt;&gt;"",Overrides!AA52,F_Inputs_Formatted!AA52)</f>
        <v>##BLANK</v>
      </c>
      <c r="AB52" s="61" t="str">
        <f>IF(Overrides!AB52&lt;&gt;"",Overrides!AB52,F_Inputs_Formatted!AB52)</f>
        <v>##BLANK</v>
      </c>
      <c r="AC52" s="61" t="str">
        <f>IF(Overrides!AC52&lt;&gt;"",Overrides!AC52,F_Inputs_Formatted!AC52)</f>
        <v>##BLANK</v>
      </c>
      <c r="AD52" s="61" t="str">
        <f>IF(Overrides!AD52&lt;&gt;"",Overrides!AD52,F_Inputs_Formatted!AD52)</f>
        <v>##BLANK</v>
      </c>
      <c r="AE52" s="61" t="str">
        <f>IF(Overrides!AE52&lt;&gt;"",Overrides!AE52,F_Inputs_Formatted!AE52)</f>
        <v>##BLANK</v>
      </c>
      <c r="AF52" s="61" t="str">
        <f>IF(Overrides!AF52&lt;&gt;"",Overrides!AF52,F_Inputs_Formatted!AF52)</f>
        <v>##BLANK</v>
      </c>
      <c r="AG52" s="61" t="str">
        <f>IF(Overrides!AG52&lt;&gt;"",Overrides!AG52,F_Inputs_Formatted!AG52)</f>
        <v>##BLANK</v>
      </c>
      <c r="AH52" s="61" t="str">
        <f>IF(Overrides!AH52&lt;&gt;"",Overrides!AH52,F_Inputs_Formatted!AH52)</f>
        <v>##BLANK</v>
      </c>
      <c r="AI52" s="61" t="str">
        <f>IF(Overrides!AI52&lt;&gt;"",Overrides!AI52,F_Inputs_Formatted!AI52)</f>
        <v>##BLANK</v>
      </c>
      <c r="AJ52" s="61" t="str">
        <f>IF(Overrides!AJ52&lt;&gt;"",Overrides!AJ52,F_Inputs_Formatted!AJ52)</f>
        <v>##BLANK</v>
      </c>
      <c r="AK52" s="61" t="str">
        <f>IF(Overrides!AK52&lt;&gt;"",Overrides!AK52,F_Inputs_Formatted!AK52)</f>
        <v>##BLANK</v>
      </c>
      <c r="AL52" s="61" t="str">
        <f>IF(Overrides!AL52&lt;&gt;"",Overrides!AL52,F_Inputs_Formatted!AL52)</f>
        <v>##BLANK</v>
      </c>
      <c r="AM52" s="61" t="str">
        <f>IF(Overrides!AM52&lt;&gt;"",Overrides!AM52,F_Inputs_Formatted!AM52)</f>
        <v>##BLANK</v>
      </c>
    </row>
    <row r="53" spans="1:39" s="5" customFormat="1" ht="20.25" customHeight="1">
      <c r="A53" s="1"/>
      <c r="B53" s="19" t="s">
        <v>146</v>
      </c>
      <c r="C53" s="19" t="s">
        <v>176</v>
      </c>
      <c r="D53" s="19" t="s">
        <v>156</v>
      </c>
      <c r="E53" s="19" t="s">
        <v>122</v>
      </c>
      <c r="F53" s="19" t="s">
        <v>172</v>
      </c>
      <c r="G53" s="56" t="s">
        <v>127</v>
      </c>
      <c r="H53" s="6" t="s">
        <v>89</v>
      </c>
      <c r="I53" s="55" t="str">
        <f t="shared" si="1"/>
        <v>SESOUT5_05_D_PR24</v>
      </c>
      <c r="J53" s="55" t="s">
        <v>137</v>
      </c>
      <c r="K53" s="55" t="s">
        <v>159</v>
      </c>
      <c r="L53" s="55" t="s">
        <v>139</v>
      </c>
      <c r="M53" s="136" t="s">
        <v>149</v>
      </c>
      <c r="N53" s="55" t="s">
        <v>150</v>
      </c>
      <c r="O53" s="55">
        <v>0</v>
      </c>
      <c r="P53" s="61" t="str">
        <f>IF(Overrides!P53&lt;&gt;"",Overrides!P53,F_Inputs_Formatted!P53)</f>
        <v>##BLANK</v>
      </c>
      <c r="Q53" s="61" t="str">
        <f>IF(Overrides!Q53&lt;&gt;"",Overrides!Q53,F_Inputs_Formatted!Q53)</f>
        <v>##BLANK</v>
      </c>
      <c r="R53" s="61" t="str">
        <f>IF(Overrides!R53&lt;&gt;"",Overrides!R53,F_Inputs_Formatted!R53)</f>
        <v>##BLANK</v>
      </c>
      <c r="S53" s="61" t="str">
        <f>IF(Overrides!S53&lt;&gt;"",Overrides!S53,F_Inputs_Formatted!S53)</f>
        <v>##BLANK</v>
      </c>
      <c r="T53" s="61" t="str">
        <f>IF(Overrides!T53&lt;&gt;"",Overrides!T53,F_Inputs_Formatted!T53)</f>
        <v>##BLANK</v>
      </c>
      <c r="U53" s="61" t="str">
        <f>IF(Overrides!U53&lt;&gt;"",Overrides!U53,F_Inputs_Formatted!U53)</f>
        <v>##BLANK</v>
      </c>
      <c r="V53" s="61" t="str">
        <f>IF(Overrides!V53&lt;&gt;"",Overrides!V53,F_Inputs_Formatted!V53)</f>
        <v>##BLANK</v>
      </c>
      <c r="W53" s="61" t="str">
        <f>IF(Overrides!W53&lt;&gt;"",Overrides!W53,F_Inputs_Formatted!W53)</f>
        <v>##BLANK</v>
      </c>
      <c r="X53" s="61" t="str">
        <f>IF(Overrides!X53&lt;&gt;"",Overrides!X53,F_Inputs_Formatted!X53)</f>
        <v>##BLANK</v>
      </c>
      <c r="Y53" s="61" t="str">
        <f>IF(Overrides!Y53&lt;&gt;"",Overrides!Y53,F_Inputs_Formatted!Y53)</f>
        <v>##BLANK</v>
      </c>
      <c r="Z53" s="61" t="str">
        <f>IF(Overrides!Z53&lt;&gt;"",Overrides!Z53,F_Inputs_Formatted!Z53)</f>
        <v>##BLANK</v>
      </c>
      <c r="AA53" s="61" t="str">
        <f>IF(Overrides!AA53&lt;&gt;"",Overrides!AA53,F_Inputs_Formatted!AA53)</f>
        <v>##BLANK</v>
      </c>
      <c r="AB53" s="61" t="str">
        <f>IF(Overrides!AB53&lt;&gt;"",Overrides!AB53,F_Inputs_Formatted!AB53)</f>
        <v>##BLANK</v>
      </c>
      <c r="AC53" s="61" t="str">
        <f>IF(Overrides!AC53&lt;&gt;"",Overrides!AC53,F_Inputs_Formatted!AC53)</f>
        <v>##BLANK</v>
      </c>
      <c r="AD53" s="61" t="str">
        <f>IF(Overrides!AD53&lt;&gt;"",Overrides!AD53,F_Inputs_Formatted!AD53)</f>
        <v>##BLANK</v>
      </c>
      <c r="AE53" s="61" t="str">
        <f>IF(Overrides!AE53&lt;&gt;"",Overrides!AE53,F_Inputs_Formatted!AE53)</f>
        <v>##BLANK</v>
      </c>
      <c r="AF53" s="61" t="str">
        <f>IF(Overrides!AF53&lt;&gt;"",Overrides!AF53,F_Inputs_Formatted!AF53)</f>
        <v>##BLANK</v>
      </c>
      <c r="AG53" s="61" t="str">
        <f>IF(Overrides!AG53&lt;&gt;"",Overrides!AG53,F_Inputs_Formatted!AG53)</f>
        <v>##BLANK</v>
      </c>
      <c r="AH53" s="61" t="str">
        <f>IF(Overrides!AH53&lt;&gt;"",Overrides!AH53,F_Inputs_Formatted!AH53)</f>
        <v>##BLANK</v>
      </c>
      <c r="AI53" s="61" t="str">
        <f>IF(Overrides!AI53&lt;&gt;"",Overrides!AI53,F_Inputs_Formatted!AI53)</f>
        <v>##BLANK</v>
      </c>
      <c r="AJ53" s="61" t="str">
        <f>IF(Overrides!AJ53&lt;&gt;"",Overrides!AJ53,F_Inputs_Formatted!AJ53)</f>
        <v>##BLANK</v>
      </c>
      <c r="AK53" s="61" t="str">
        <f>IF(Overrides!AK53&lt;&gt;"",Overrides!AK53,F_Inputs_Formatted!AK53)</f>
        <v>##BLANK</v>
      </c>
      <c r="AL53" s="61" t="str">
        <f>IF(Overrides!AL53&lt;&gt;"",Overrides!AL53,F_Inputs_Formatted!AL53)</f>
        <v>##BLANK</v>
      </c>
      <c r="AM53" s="61" t="str">
        <f>IF(Overrides!AM53&lt;&gt;"",Overrides!AM53,F_Inputs_Formatted!AM53)</f>
        <v>##BLANK</v>
      </c>
    </row>
    <row r="54" spans="1:39" s="5" customFormat="1" ht="18.75" customHeight="1">
      <c r="A54" s="1"/>
      <c r="B54" s="19" t="s">
        <v>114</v>
      </c>
      <c r="C54" s="19" t="s">
        <v>177</v>
      </c>
      <c r="D54" s="19" t="s">
        <v>156</v>
      </c>
      <c r="E54" s="19" t="s">
        <v>122</v>
      </c>
      <c r="F54" s="19" t="s">
        <v>157</v>
      </c>
      <c r="G54" s="56" t="s">
        <v>127</v>
      </c>
      <c r="H54" s="6" t="s">
        <v>89</v>
      </c>
      <c r="I54" s="55" t="str">
        <f t="shared" si="1"/>
        <v>SWBOUT5_05_D_PR24</v>
      </c>
      <c r="J54" s="55" t="s">
        <v>137</v>
      </c>
      <c r="K54" s="55" t="s">
        <v>159</v>
      </c>
      <c r="L54" s="55" t="s">
        <v>139</v>
      </c>
      <c r="M54" s="136" t="s">
        <v>149</v>
      </c>
      <c r="N54" s="55" t="s">
        <v>150</v>
      </c>
      <c r="O54" s="55">
        <v>0</v>
      </c>
      <c r="P54" s="61">
        <f>IF(Overrides!P54&lt;&gt;"",Overrides!P54,F_Inputs_Formatted!P54)</f>
        <v>16</v>
      </c>
      <c r="Q54" s="61">
        <f>IF(Overrides!Q54&lt;&gt;"",Overrides!Q54,F_Inputs_Formatted!Q54)</f>
        <v>4</v>
      </c>
      <c r="R54" s="61">
        <f>IF(Overrides!R54&lt;&gt;"",Overrides!R54,F_Inputs_Formatted!R54)</f>
        <v>10</v>
      </c>
      <c r="S54" s="61">
        <f>IF(Overrides!S54&lt;&gt;"",Overrides!S54,F_Inputs_Formatted!S54)</f>
        <v>3</v>
      </c>
      <c r="T54" s="61">
        <f>IF(Overrides!T54&lt;&gt;"",Overrides!T54,F_Inputs_Formatted!T54)</f>
        <v>7</v>
      </c>
      <c r="U54" s="61">
        <f>IF(Overrides!U54&lt;&gt;"",Overrides!U54,F_Inputs_Formatted!U54)</f>
        <v>3</v>
      </c>
      <c r="V54" s="61">
        <f>IF(Overrides!V54&lt;&gt;"",Overrides!V54,F_Inputs_Formatted!V54)</f>
        <v>2</v>
      </c>
      <c r="W54" s="61">
        <f>IF(Overrides!W54&lt;&gt;"",Overrides!W54,F_Inputs_Formatted!W54)</f>
        <v>1</v>
      </c>
      <c r="X54" s="61">
        <f>IF(Overrides!X54&lt;&gt;"",Overrides!X54,F_Inputs_Formatted!X54)</f>
        <v>1</v>
      </c>
      <c r="Y54" s="61">
        <f>IF(Overrides!Y54&lt;&gt;"",Overrides!Y54,F_Inputs_Formatted!Y54)</f>
        <v>3</v>
      </c>
      <c r="Z54" s="61">
        <f>IF(Overrides!Z54&lt;&gt;"",Overrides!Z54,F_Inputs_Formatted!Z54)</f>
        <v>8</v>
      </c>
      <c r="AA54" s="61">
        <f>IF(Overrides!AA54&lt;&gt;"",Overrides!AA54,F_Inputs_Formatted!AA54)</f>
        <v>2</v>
      </c>
      <c r="AB54" s="61">
        <f>IF(Overrides!AB54&lt;&gt;"",Overrides!AB54,F_Inputs_Formatted!AB54)</f>
        <v>2</v>
      </c>
      <c r="AC54" s="61">
        <f>IF(Overrides!AC54&lt;&gt;"",Overrides!AC54,F_Inputs_Formatted!AC54)</f>
        <v>2</v>
      </c>
      <c r="AD54" s="61">
        <f>IF(Overrides!AD54&lt;&gt;"",Overrides!AD54,F_Inputs_Formatted!AD54)</f>
        <v>0</v>
      </c>
      <c r="AE54" s="61">
        <f>IF(Overrides!AE54&lt;&gt;"",Overrides!AE54,F_Inputs_Formatted!AE54)</f>
        <v>0</v>
      </c>
      <c r="AF54" s="61">
        <f>IF(Overrides!AF54&lt;&gt;"",Overrides!AF54,F_Inputs_Formatted!AF54)</f>
        <v>0</v>
      </c>
      <c r="AG54" s="61">
        <f>IF(Overrides!AG54&lt;&gt;"",Overrides!AG54,F_Inputs_Formatted!AG54)</f>
        <v>0</v>
      </c>
      <c r="AH54" s="61">
        <f>IF(Overrides!AH54&lt;&gt;"",Overrides!AH54,F_Inputs_Formatted!AH54)</f>
        <v>0</v>
      </c>
      <c r="AI54" s="61">
        <f>IF(Overrides!AI54&lt;&gt;"",Overrides!AI54,F_Inputs_Formatted!AI54)</f>
        <v>0</v>
      </c>
      <c r="AJ54" s="61">
        <f>IF(Overrides!AJ54&lt;&gt;"",Overrides!AJ54,F_Inputs_Formatted!AJ54)</f>
        <v>0</v>
      </c>
      <c r="AK54" s="61">
        <f>IF(Overrides!AK54&lt;&gt;"",Overrides!AK54,F_Inputs_Formatted!AK54)</f>
        <v>0</v>
      </c>
      <c r="AL54" s="61">
        <f>IF(Overrides!AL54&lt;&gt;"",Overrides!AL54,F_Inputs_Formatted!AL54)</f>
        <v>0</v>
      </c>
      <c r="AM54" s="61">
        <f>IF(Overrides!AM54&lt;&gt;"",Overrides!AM54,F_Inputs_Formatted!AM54)</f>
        <v>0</v>
      </c>
    </row>
    <row r="55" spans="1:39" s="5" customFormat="1" ht="20.25" customHeight="1">
      <c r="A55" s="1"/>
      <c r="B55" s="19" t="s">
        <v>147</v>
      </c>
      <c r="C55" s="19" t="s">
        <v>178</v>
      </c>
      <c r="D55" s="19" t="s">
        <v>156</v>
      </c>
      <c r="E55" s="19" t="s">
        <v>122</v>
      </c>
      <c r="F55" s="19" t="s">
        <v>172</v>
      </c>
      <c r="G55" s="56" t="s">
        <v>127</v>
      </c>
      <c r="H55" s="6" t="s">
        <v>89</v>
      </c>
      <c r="I55" s="55" t="str">
        <f t="shared" si="1"/>
        <v>BRLOUT5_05_D_PR24</v>
      </c>
      <c r="J55" s="55" t="s">
        <v>137</v>
      </c>
      <c r="K55" s="55" t="s">
        <v>159</v>
      </c>
      <c r="L55" s="55" t="s">
        <v>139</v>
      </c>
      <c r="M55" s="136" t="s">
        <v>149</v>
      </c>
      <c r="N55" s="55" t="s">
        <v>150</v>
      </c>
      <c r="O55" s="55">
        <v>0</v>
      </c>
      <c r="P55" s="61" t="str">
        <f>IF(Overrides!P55&lt;&gt;"",Overrides!P55,F_Inputs_Formatted!P55)</f>
        <v>##BLANK</v>
      </c>
      <c r="Q55" s="61" t="str">
        <f>IF(Overrides!Q55&lt;&gt;"",Overrides!Q55,F_Inputs_Formatted!Q55)</f>
        <v>##BLANK</v>
      </c>
      <c r="R55" s="61" t="str">
        <f>IF(Overrides!R55&lt;&gt;"",Overrides!R55,F_Inputs_Formatted!R55)</f>
        <v>##BLANK</v>
      </c>
      <c r="S55" s="61" t="str">
        <f>IF(Overrides!S55&lt;&gt;"",Overrides!S55,F_Inputs_Formatted!S55)</f>
        <v>##BLANK</v>
      </c>
      <c r="T55" s="61" t="str">
        <f>IF(Overrides!T55&lt;&gt;"",Overrides!T55,F_Inputs_Formatted!T55)</f>
        <v>##BLANK</v>
      </c>
      <c r="U55" s="61" t="str">
        <f>IF(Overrides!U55&lt;&gt;"",Overrides!U55,F_Inputs_Formatted!U55)</f>
        <v>##BLANK</v>
      </c>
      <c r="V55" s="61" t="str">
        <f>IF(Overrides!V55&lt;&gt;"",Overrides!V55,F_Inputs_Formatted!V55)</f>
        <v>##BLANK</v>
      </c>
      <c r="W55" s="61" t="str">
        <f>IF(Overrides!W55&lt;&gt;"",Overrides!W55,F_Inputs_Formatted!W55)</f>
        <v>##BLANK</v>
      </c>
      <c r="X55" s="61" t="str">
        <f>IF(Overrides!X55&lt;&gt;"",Overrides!X55,F_Inputs_Formatted!X55)</f>
        <v>##BLANK</v>
      </c>
      <c r="Y55" s="61" t="str">
        <f>IF(Overrides!Y55&lt;&gt;"",Overrides!Y55,F_Inputs_Formatted!Y55)</f>
        <v>##BLANK</v>
      </c>
      <c r="Z55" s="61" t="str">
        <f>IF(Overrides!Z55&lt;&gt;"",Overrides!Z55,F_Inputs_Formatted!Z55)</f>
        <v>##BLANK</v>
      </c>
      <c r="AA55" s="61" t="str">
        <f>IF(Overrides!AA55&lt;&gt;"",Overrides!AA55,F_Inputs_Formatted!AA55)</f>
        <v>##BLANK</v>
      </c>
      <c r="AB55" s="61" t="str">
        <f>IF(Overrides!AB55&lt;&gt;"",Overrides!AB55,F_Inputs_Formatted!AB55)</f>
        <v>##BLANK</v>
      </c>
      <c r="AC55" s="61" t="str">
        <f>IF(Overrides!AC55&lt;&gt;"",Overrides!AC55,F_Inputs_Formatted!AC55)</f>
        <v>##BLANK</v>
      </c>
      <c r="AD55" s="61" t="str">
        <f>IF(Overrides!AD55&lt;&gt;"",Overrides!AD55,F_Inputs_Formatted!AD55)</f>
        <v>##BLANK</v>
      </c>
      <c r="AE55" s="61" t="str">
        <f>IF(Overrides!AE55&lt;&gt;"",Overrides!AE55,F_Inputs_Formatted!AE55)</f>
        <v>##BLANK</v>
      </c>
      <c r="AF55" s="61" t="str">
        <f>IF(Overrides!AF55&lt;&gt;"",Overrides!AF55,F_Inputs_Formatted!AF55)</f>
        <v>##BLANK</v>
      </c>
      <c r="AG55" s="61" t="str">
        <f>IF(Overrides!AG55&lt;&gt;"",Overrides!AG55,F_Inputs_Formatted!AG55)</f>
        <v>##BLANK</v>
      </c>
      <c r="AH55" s="61" t="str">
        <f>IF(Overrides!AH55&lt;&gt;"",Overrides!AH55,F_Inputs_Formatted!AH55)</f>
        <v>##BLANK</v>
      </c>
      <c r="AI55" s="61" t="str">
        <f>IF(Overrides!AI55&lt;&gt;"",Overrides!AI55,F_Inputs_Formatted!AI55)</f>
        <v>##BLANK</v>
      </c>
      <c r="AJ55" s="61" t="str">
        <f>IF(Overrides!AJ55&lt;&gt;"",Overrides!AJ55,F_Inputs_Formatted!AJ55)</f>
        <v>##BLANK</v>
      </c>
      <c r="AK55" s="61" t="str">
        <f>IF(Overrides!AK55&lt;&gt;"",Overrides!AK55,F_Inputs_Formatted!AK55)</f>
        <v>##BLANK</v>
      </c>
      <c r="AL55" s="61" t="str">
        <f>IF(Overrides!AL55&lt;&gt;"",Overrides!AL55,F_Inputs_Formatted!AL55)</f>
        <v>##BLANK</v>
      </c>
      <c r="AM55" s="61" t="str">
        <f>IF(Overrides!AM55&lt;&gt;"",Overrides!AM55,F_Inputs_Formatted!AM55)</f>
        <v>##BLANK</v>
      </c>
    </row>
    <row r="56" spans="1:39" s="5" customFormat="1" ht="15">
      <c r="B56" s="129" t="s">
        <v>80</v>
      </c>
      <c r="C56" s="19" t="s">
        <v>155</v>
      </c>
      <c r="D56" s="19" t="s">
        <v>156</v>
      </c>
      <c r="E56" s="19" t="s">
        <v>122</v>
      </c>
      <c r="F56" s="19" t="s">
        <v>157</v>
      </c>
      <c r="G56" s="56" t="s">
        <v>127</v>
      </c>
      <c r="H56" s="6" t="s">
        <v>93</v>
      </c>
      <c r="I56" s="55" t="str">
        <f t="shared" si="1"/>
        <v>ANHOUT5_05_F_PR24</v>
      </c>
      <c r="J56" s="55" t="s">
        <v>137</v>
      </c>
      <c r="K56" s="55" t="s">
        <v>159</v>
      </c>
      <c r="L56" s="55" t="s">
        <v>139</v>
      </c>
      <c r="M56" s="35" t="s">
        <v>151</v>
      </c>
      <c r="N56" s="55" t="s">
        <v>150</v>
      </c>
      <c r="O56" s="55">
        <v>0</v>
      </c>
      <c r="P56" s="61">
        <f>IF(Overrides!P56&lt;&gt;"",Overrides!P56,F_Inputs_Formatted!P56)</f>
        <v>509</v>
      </c>
      <c r="Q56" s="61">
        <f>IF(Overrides!Q56&lt;&gt;"",Overrides!Q56,F_Inputs_Formatted!Q56)</f>
        <v>446</v>
      </c>
      <c r="R56" s="61">
        <f>IF(Overrides!R56&lt;&gt;"",Overrides!R56,F_Inputs_Formatted!R56)</f>
        <v>389</v>
      </c>
      <c r="S56" s="61">
        <f>IF(Overrides!S56&lt;&gt;"",Overrides!S56,F_Inputs_Formatted!S56)</f>
        <v>390</v>
      </c>
      <c r="T56" s="61">
        <f>IF(Overrides!T56&lt;&gt;"",Overrides!T56,F_Inputs_Formatted!T56)</f>
        <v>144</v>
      </c>
      <c r="U56" s="61">
        <f>IF(Overrides!U56&lt;&gt;"",Overrides!U56,F_Inputs_Formatted!U56)</f>
        <v>217</v>
      </c>
      <c r="V56" s="61">
        <f>IF(Overrides!V56&lt;&gt;"",Overrides!V56,F_Inputs_Formatted!V56)</f>
        <v>219</v>
      </c>
      <c r="W56" s="61">
        <f>IF(Overrides!W56&lt;&gt;"",Overrides!W56,F_Inputs_Formatted!W56)</f>
        <v>185</v>
      </c>
      <c r="X56" s="61">
        <f>IF(Overrides!X56&lt;&gt;"",Overrides!X56,F_Inputs_Formatted!X56)</f>
        <v>254</v>
      </c>
      <c r="Y56" s="61">
        <f>IF(Overrides!Y56&lt;&gt;"",Overrides!Y56,F_Inputs_Formatted!Y56)</f>
        <v>200</v>
      </c>
      <c r="Z56" s="61">
        <f>IF(Overrides!Z56&lt;&gt;"",Overrides!Z56,F_Inputs_Formatted!Z56)</f>
        <v>244</v>
      </c>
      <c r="AA56" s="61">
        <f>IF(Overrides!AA56&lt;&gt;"",Overrides!AA56,F_Inputs_Formatted!AA56)</f>
        <v>246</v>
      </c>
      <c r="AB56" s="61">
        <f>IF(Overrides!AB56&lt;&gt;"",Overrides!AB56,F_Inputs_Formatted!AB56)</f>
        <v>296</v>
      </c>
      <c r="AC56" s="61">
        <f>IF(Overrides!AC56&lt;&gt;"",Overrides!AC56,F_Inputs_Formatted!AC56)</f>
        <v>303</v>
      </c>
      <c r="AD56" s="61">
        <f>IF(Overrides!AD56&lt;&gt;"",Overrides!AD56,F_Inputs_Formatted!AD56)</f>
        <v>203</v>
      </c>
      <c r="AE56" s="61">
        <f>IF(Overrides!AE56&lt;&gt;"",Overrides!AE56,F_Inputs_Formatted!AE56)</f>
        <v>188</v>
      </c>
      <c r="AF56" s="61">
        <f>IF(Overrides!AF56&lt;&gt;"",Overrides!AF56,F_Inputs_Formatted!AF56)</f>
        <v>170</v>
      </c>
      <c r="AG56" s="61">
        <f>IF(Overrides!AG56&lt;&gt;"",Overrides!AG56,F_Inputs_Formatted!AG56)</f>
        <v>153</v>
      </c>
      <c r="AH56" s="61">
        <f>IF(Overrides!AH56&lt;&gt;"",Overrides!AH56,F_Inputs_Formatted!AH56)</f>
        <v>127</v>
      </c>
      <c r="AI56" s="61">
        <f>IF(Overrides!AI56&lt;&gt;"",Overrides!AI56,F_Inputs_Formatted!AI56)</f>
        <v>124</v>
      </c>
      <c r="AJ56" s="61">
        <f>IF(Overrides!AJ56&lt;&gt;"",Overrides!AJ56,F_Inputs_Formatted!AJ56)</f>
        <v>122</v>
      </c>
      <c r="AK56" s="61">
        <f>IF(Overrides!AK56&lt;&gt;"",Overrides!AK56,F_Inputs_Formatted!AK56)</f>
        <v>120</v>
      </c>
      <c r="AL56" s="61">
        <f>IF(Overrides!AL56&lt;&gt;"",Overrides!AL56,F_Inputs_Formatted!AL56)</f>
        <v>117</v>
      </c>
      <c r="AM56" s="61">
        <f>IF(Overrides!AM56&lt;&gt;"",Overrides!AM56,F_Inputs_Formatted!AM56)</f>
        <v>115</v>
      </c>
    </row>
    <row r="57" spans="1:39" s="5" customFormat="1" ht="15">
      <c r="B57" s="19" t="s">
        <v>110</v>
      </c>
      <c r="C57" s="19" t="s">
        <v>161</v>
      </c>
      <c r="D57" s="19" t="s">
        <v>162</v>
      </c>
      <c r="E57" s="19" t="s">
        <v>122</v>
      </c>
      <c r="F57" s="19" t="s">
        <v>157</v>
      </c>
      <c r="G57" s="56" t="s">
        <v>127</v>
      </c>
      <c r="H57" s="6" t="s">
        <v>93</v>
      </c>
      <c r="I57" s="55" t="str">
        <f t="shared" si="1"/>
        <v>WSHOUT5_05_F_PR24</v>
      </c>
      <c r="J57" s="55" t="s">
        <v>137</v>
      </c>
      <c r="K57" s="55" t="s">
        <v>159</v>
      </c>
      <c r="L57" s="55" t="s">
        <v>139</v>
      </c>
      <c r="M57" s="35" t="s">
        <v>151</v>
      </c>
      <c r="N57" s="55" t="s">
        <v>150</v>
      </c>
      <c r="O57" s="55">
        <v>0</v>
      </c>
      <c r="P57" s="61">
        <f>IF(Overrides!P57&lt;&gt;"",Overrides!P57,F_Inputs_Formatted!P57)</f>
        <v>236</v>
      </c>
      <c r="Q57" s="61">
        <f>IF(Overrides!Q57&lt;&gt;"",Overrides!Q57,F_Inputs_Formatted!Q57)</f>
        <v>203</v>
      </c>
      <c r="R57" s="61">
        <f>IF(Overrides!R57&lt;&gt;"",Overrides!R57,F_Inputs_Formatted!R57)</f>
        <v>138</v>
      </c>
      <c r="S57" s="61">
        <f>IF(Overrides!S57&lt;&gt;"",Overrides!S57,F_Inputs_Formatted!S57)</f>
        <v>114</v>
      </c>
      <c r="T57" s="61">
        <f>IF(Overrides!T57&lt;&gt;"",Overrides!T57,F_Inputs_Formatted!T57)</f>
        <v>110</v>
      </c>
      <c r="U57" s="61">
        <f>IF(Overrides!U57&lt;&gt;"",Overrides!U57,F_Inputs_Formatted!U57)</f>
        <v>105</v>
      </c>
      <c r="V57" s="61">
        <f>IF(Overrides!V57&lt;&gt;"",Overrides!V57,F_Inputs_Formatted!V57)</f>
        <v>101</v>
      </c>
      <c r="W57" s="61">
        <f>IF(Overrides!W57&lt;&gt;"",Overrides!W57,F_Inputs_Formatted!W57)</f>
        <v>99</v>
      </c>
      <c r="X57" s="61">
        <f>IF(Overrides!X57&lt;&gt;"",Overrides!X57,F_Inputs_Formatted!X57)</f>
        <v>94</v>
      </c>
      <c r="Y57" s="61">
        <f>IF(Overrides!Y57&lt;&gt;"",Overrides!Y57,F_Inputs_Formatted!Y57)</f>
        <v>76</v>
      </c>
      <c r="Z57" s="61">
        <f>IF(Overrides!Z57&lt;&gt;"",Overrides!Z57,F_Inputs_Formatted!Z57)</f>
        <v>81</v>
      </c>
      <c r="AA57" s="61">
        <f>IF(Overrides!AA57&lt;&gt;"",Overrides!AA57,F_Inputs_Formatted!AA57)</f>
        <v>84</v>
      </c>
      <c r="AB57" s="61">
        <f>IF(Overrides!AB57&lt;&gt;"",Overrides!AB57,F_Inputs_Formatted!AB57)</f>
        <v>100</v>
      </c>
      <c r="AC57" s="61">
        <f>IF(Overrides!AC57&lt;&gt;"",Overrides!AC57,F_Inputs_Formatted!AC57)</f>
        <v>78</v>
      </c>
      <c r="AD57" s="61">
        <f>IF(Overrides!AD57&lt;&gt;"",Overrides!AD57,F_Inputs_Formatted!AD57)</f>
        <v>70</v>
      </c>
      <c r="AE57" s="61">
        <f>IF(Overrides!AE57&lt;&gt;"",Overrides!AE57,F_Inputs_Formatted!AE57)</f>
        <v>70</v>
      </c>
      <c r="AF57" s="61">
        <f>IF(Overrides!AF57&lt;&gt;"",Overrides!AF57,F_Inputs_Formatted!AF57)</f>
        <v>69</v>
      </c>
      <c r="AG57" s="61">
        <f>IF(Overrides!AG57&lt;&gt;"",Overrides!AG57,F_Inputs_Formatted!AG57)</f>
        <v>69</v>
      </c>
      <c r="AH57" s="61">
        <f>IF(Overrides!AH57&lt;&gt;"",Overrides!AH57,F_Inputs_Formatted!AH57)</f>
        <v>68</v>
      </c>
      <c r="AI57" s="61">
        <f>IF(Overrides!AI57&lt;&gt;"",Overrides!AI57,F_Inputs_Formatted!AI57)</f>
        <v>68</v>
      </c>
      <c r="AJ57" s="61">
        <f>IF(Overrides!AJ57&lt;&gt;"",Overrides!AJ57,F_Inputs_Formatted!AJ57)</f>
        <v>68</v>
      </c>
      <c r="AK57" s="61">
        <f>IF(Overrides!AK57&lt;&gt;"",Overrides!AK57,F_Inputs_Formatted!AK57)</f>
        <v>68</v>
      </c>
      <c r="AL57" s="61">
        <f>IF(Overrides!AL57&lt;&gt;"",Overrides!AL57,F_Inputs_Formatted!AL57)</f>
        <v>68</v>
      </c>
      <c r="AM57" s="61">
        <f>IF(Overrides!AM57&lt;&gt;"",Overrides!AM57,F_Inputs_Formatted!AM57)</f>
        <v>68</v>
      </c>
    </row>
    <row r="58" spans="1:39" s="5" customFormat="1" ht="15">
      <c r="B58" s="19" t="s">
        <v>111</v>
      </c>
      <c r="C58" s="19" t="s">
        <v>163</v>
      </c>
      <c r="D58" s="19" t="s">
        <v>162</v>
      </c>
      <c r="E58" s="19" t="s">
        <v>122</v>
      </c>
      <c r="F58" s="19" t="s">
        <v>157</v>
      </c>
      <c r="G58" s="56" t="s">
        <v>127</v>
      </c>
      <c r="H58" s="6" t="s">
        <v>93</v>
      </c>
      <c r="I58" s="55" t="str">
        <f t="shared" si="1"/>
        <v>HDDOUT5_05_F_PR24</v>
      </c>
      <c r="J58" s="55" t="s">
        <v>137</v>
      </c>
      <c r="K58" s="55" t="s">
        <v>159</v>
      </c>
      <c r="L58" s="55" t="s">
        <v>139</v>
      </c>
      <c r="M58" s="35" t="s">
        <v>151</v>
      </c>
      <c r="N58" s="55" t="s">
        <v>150</v>
      </c>
      <c r="O58" s="55">
        <v>0</v>
      </c>
      <c r="P58" s="61">
        <f>IF(Overrides!P58&lt;&gt;"",Overrides!P58,F_Inputs_Formatted!P58)</f>
        <v>12</v>
      </c>
      <c r="Q58" s="61">
        <f>IF(Overrides!Q58&lt;&gt;"",Overrides!Q58,F_Inputs_Formatted!Q58)</f>
        <v>3</v>
      </c>
      <c r="R58" s="61">
        <f>IF(Overrides!R58&lt;&gt;"",Overrides!R58,F_Inputs_Formatted!R58)</f>
        <v>8</v>
      </c>
      <c r="S58" s="61">
        <f>IF(Overrides!S58&lt;&gt;"",Overrides!S58,F_Inputs_Formatted!S58)</f>
        <v>16</v>
      </c>
      <c r="T58" s="61">
        <f>IF(Overrides!T58&lt;&gt;"",Overrides!T58,F_Inputs_Formatted!T58)</f>
        <v>9</v>
      </c>
      <c r="U58" s="61">
        <f>IF(Overrides!U58&lt;&gt;"",Overrides!U58,F_Inputs_Formatted!U58)</f>
        <v>8</v>
      </c>
      <c r="V58" s="61">
        <f>IF(Overrides!V58&lt;&gt;"",Overrides!V58,F_Inputs_Formatted!V58)</f>
        <v>6</v>
      </c>
      <c r="W58" s="61">
        <f>IF(Overrides!W58&lt;&gt;"",Overrides!W58,F_Inputs_Formatted!W58)</f>
        <v>4</v>
      </c>
      <c r="X58" s="61">
        <f>IF(Overrides!X58&lt;&gt;"",Overrides!X58,F_Inputs_Formatted!X58)</f>
        <v>2</v>
      </c>
      <c r="Y58" s="61">
        <f>IF(Overrides!Y58&lt;&gt;"",Overrides!Y58,F_Inputs_Formatted!Y58)</f>
        <v>5</v>
      </c>
      <c r="Z58" s="61">
        <f>IF(Overrides!Z58&lt;&gt;"",Overrides!Z58,F_Inputs_Formatted!Z58)</f>
        <v>2</v>
      </c>
      <c r="AA58" s="61">
        <f>IF(Overrides!AA58&lt;&gt;"",Overrides!AA58,F_Inputs_Formatted!AA58)</f>
        <v>2</v>
      </c>
      <c r="AB58" s="61">
        <f>IF(Overrides!AB58&lt;&gt;"",Overrides!AB58,F_Inputs_Formatted!AB58)</f>
        <v>1</v>
      </c>
      <c r="AC58" s="61">
        <f>IF(Overrides!AC58&lt;&gt;"",Overrides!AC58,F_Inputs_Formatted!AC58)</f>
        <v>2</v>
      </c>
      <c r="AD58" s="61">
        <f>IF(Overrides!AD58&lt;&gt;"",Overrides!AD58,F_Inputs_Formatted!AD58)</f>
        <v>4</v>
      </c>
      <c r="AE58" s="61">
        <f>IF(Overrides!AE58&lt;&gt;"",Overrides!AE58,F_Inputs_Formatted!AE58)</f>
        <v>4</v>
      </c>
      <c r="AF58" s="61">
        <f>IF(Overrides!AF58&lt;&gt;"",Overrides!AF58,F_Inputs_Formatted!AF58)</f>
        <v>4</v>
      </c>
      <c r="AG58" s="61">
        <f>IF(Overrides!AG58&lt;&gt;"",Overrides!AG58,F_Inputs_Formatted!AG58)</f>
        <v>4</v>
      </c>
      <c r="AH58" s="61">
        <f>IF(Overrides!AH58&lt;&gt;"",Overrides!AH58,F_Inputs_Formatted!AH58)</f>
        <v>4</v>
      </c>
      <c r="AI58" s="61">
        <f>IF(Overrides!AI58&lt;&gt;"",Overrides!AI58,F_Inputs_Formatted!AI58)</f>
        <v>5</v>
      </c>
      <c r="AJ58" s="61">
        <f>IF(Overrides!AJ58&lt;&gt;"",Overrides!AJ58,F_Inputs_Formatted!AJ58)</f>
        <v>5</v>
      </c>
      <c r="AK58" s="61">
        <f>IF(Overrides!AK58&lt;&gt;"",Overrides!AK58,F_Inputs_Formatted!AK58)</f>
        <v>5</v>
      </c>
      <c r="AL58" s="61">
        <f>IF(Overrides!AL58&lt;&gt;"",Overrides!AL58,F_Inputs_Formatted!AL58)</f>
        <v>5</v>
      </c>
      <c r="AM58" s="61">
        <f>IF(Overrides!AM58&lt;&gt;"",Overrides!AM58,F_Inputs_Formatted!AM58)</f>
        <v>5</v>
      </c>
    </row>
    <row r="59" spans="1:39" s="5" customFormat="1" ht="15">
      <c r="B59" s="19" t="s">
        <v>112</v>
      </c>
      <c r="C59" s="19" t="s">
        <v>164</v>
      </c>
      <c r="D59" s="19" t="s">
        <v>156</v>
      </c>
      <c r="E59" s="19" t="s">
        <v>122</v>
      </c>
      <c r="F59" s="19" t="s">
        <v>157</v>
      </c>
      <c r="G59" s="56" t="s">
        <v>127</v>
      </c>
      <c r="H59" s="6" t="s">
        <v>93</v>
      </c>
      <c r="I59" s="55" t="str">
        <f t="shared" si="1"/>
        <v>NESOUT5_05_F_PR24</v>
      </c>
      <c r="J59" s="55" t="s">
        <v>137</v>
      </c>
      <c r="K59" s="55" t="s">
        <v>159</v>
      </c>
      <c r="L59" s="55" t="s">
        <v>139</v>
      </c>
      <c r="M59" s="35" t="s">
        <v>151</v>
      </c>
      <c r="N59" s="55" t="s">
        <v>150</v>
      </c>
      <c r="O59" s="55">
        <v>0</v>
      </c>
      <c r="P59" s="61">
        <f>IF(Overrides!P59&lt;&gt;"",Overrides!P59,F_Inputs_Formatted!P59)</f>
        <v>84</v>
      </c>
      <c r="Q59" s="61">
        <f>IF(Overrides!Q59&lt;&gt;"",Overrides!Q59,F_Inputs_Formatted!Q59)</f>
        <v>189</v>
      </c>
      <c r="R59" s="61">
        <f>IF(Overrides!R59&lt;&gt;"",Overrides!R59,F_Inputs_Formatted!R59)</f>
        <v>122</v>
      </c>
      <c r="S59" s="61">
        <f>IF(Overrides!S59&lt;&gt;"",Overrides!S59,F_Inputs_Formatted!S59)</f>
        <v>84</v>
      </c>
      <c r="T59" s="61">
        <f>IF(Overrides!T59&lt;&gt;"",Overrides!T59,F_Inputs_Formatted!T59)</f>
        <v>151</v>
      </c>
      <c r="U59" s="61">
        <f>IF(Overrides!U59&lt;&gt;"",Overrides!U59,F_Inputs_Formatted!U59)</f>
        <v>102</v>
      </c>
      <c r="V59" s="61">
        <f>IF(Overrides!V59&lt;&gt;"",Overrides!V59,F_Inputs_Formatted!V59)</f>
        <v>48</v>
      </c>
      <c r="W59" s="61">
        <f>IF(Overrides!W59&lt;&gt;"",Overrides!W59,F_Inputs_Formatted!W59)</f>
        <v>36</v>
      </c>
      <c r="X59" s="61">
        <f>IF(Overrides!X59&lt;&gt;"",Overrides!X59,F_Inputs_Formatted!X59)</f>
        <v>44</v>
      </c>
      <c r="Y59" s="61">
        <f>IF(Overrides!Y59&lt;&gt;"",Overrides!Y59,F_Inputs_Formatted!Y59)</f>
        <v>42</v>
      </c>
      <c r="Z59" s="61">
        <f>IF(Overrides!Z59&lt;&gt;"",Overrides!Z59,F_Inputs_Formatted!Z59)</f>
        <v>68</v>
      </c>
      <c r="AA59" s="61">
        <f>IF(Overrides!AA59&lt;&gt;"",Overrides!AA59,F_Inputs_Formatted!AA59)</f>
        <v>60</v>
      </c>
      <c r="AB59" s="61">
        <f>IF(Overrides!AB59&lt;&gt;"",Overrides!AB59,F_Inputs_Formatted!AB59)</f>
        <v>99</v>
      </c>
      <c r="AC59" s="61">
        <f>IF(Overrides!AC59&lt;&gt;"",Overrides!AC59,F_Inputs_Formatted!AC59)</f>
        <v>80</v>
      </c>
      <c r="AD59" s="61">
        <f>IF(Overrides!AD59&lt;&gt;"",Overrides!AD59,F_Inputs_Formatted!AD59)</f>
        <v>57</v>
      </c>
      <c r="AE59" s="61">
        <f>IF(Overrides!AE59&lt;&gt;"",Overrides!AE59,F_Inputs_Formatted!AE59)</f>
        <v>53</v>
      </c>
      <c r="AF59" s="61">
        <f>IF(Overrides!AF59&lt;&gt;"",Overrides!AF59,F_Inputs_Formatted!AF59)</f>
        <v>49</v>
      </c>
      <c r="AG59" s="61">
        <f>IF(Overrides!AG59&lt;&gt;"",Overrides!AG59,F_Inputs_Formatted!AG59)</f>
        <v>44</v>
      </c>
      <c r="AH59" s="61">
        <f>IF(Overrides!AH59&lt;&gt;"",Overrides!AH59,F_Inputs_Formatted!AH59)</f>
        <v>40</v>
      </c>
      <c r="AI59" s="61">
        <f>IF(Overrides!AI59&lt;&gt;"",Overrides!AI59,F_Inputs_Formatted!AI59)</f>
        <v>39</v>
      </c>
      <c r="AJ59" s="61">
        <f>IF(Overrides!AJ59&lt;&gt;"",Overrides!AJ59,F_Inputs_Formatted!AJ59)</f>
        <v>38</v>
      </c>
      <c r="AK59" s="61">
        <f>IF(Overrides!AK59&lt;&gt;"",Overrides!AK59,F_Inputs_Formatted!AK59)</f>
        <v>37</v>
      </c>
      <c r="AL59" s="61">
        <f>IF(Overrides!AL59&lt;&gt;"",Overrides!AL59,F_Inputs_Formatted!AL59)</f>
        <v>36</v>
      </c>
      <c r="AM59" s="61">
        <f>IF(Overrides!AM59&lt;&gt;"",Overrides!AM59,F_Inputs_Formatted!AM59)</f>
        <v>35</v>
      </c>
    </row>
    <row r="60" spans="1:39" s="5" customFormat="1" ht="15">
      <c r="B60" s="19" t="s">
        <v>113</v>
      </c>
      <c r="C60" s="19" t="s">
        <v>165</v>
      </c>
      <c r="D60" s="19" t="s">
        <v>156</v>
      </c>
      <c r="E60" s="19" t="s">
        <v>122</v>
      </c>
      <c r="F60" s="19" t="s">
        <v>157</v>
      </c>
      <c r="G60" s="56" t="s">
        <v>127</v>
      </c>
      <c r="H60" s="6" t="s">
        <v>93</v>
      </c>
      <c r="I60" s="55" t="str">
        <f t="shared" si="1"/>
        <v>SVEOUT5_05_F_PR24</v>
      </c>
      <c r="J60" s="55" t="s">
        <v>137</v>
      </c>
      <c r="K60" s="55" t="s">
        <v>159</v>
      </c>
      <c r="L60" s="55" t="s">
        <v>139</v>
      </c>
      <c r="M60" s="35" t="s">
        <v>151</v>
      </c>
      <c r="N60" s="55" t="s">
        <v>150</v>
      </c>
      <c r="O60" s="55">
        <v>0</v>
      </c>
      <c r="P60" s="61">
        <f>IF(Overrides!P60&lt;&gt;"",Overrides!P60,F_Inputs_Formatted!P60)</f>
        <v>426</v>
      </c>
      <c r="Q60" s="61">
        <f>IF(Overrides!Q60&lt;&gt;"",Overrides!Q60,F_Inputs_Formatted!Q60)</f>
        <v>362</v>
      </c>
      <c r="R60" s="61">
        <f>IF(Overrides!R60&lt;&gt;"",Overrides!R60,F_Inputs_Formatted!R60)</f>
        <v>440</v>
      </c>
      <c r="S60" s="61">
        <f>IF(Overrides!S60&lt;&gt;"",Overrides!S60,F_Inputs_Formatted!S60)</f>
        <v>339</v>
      </c>
      <c r="T60" s="61">
        <f>IF(Overrides!T60&lt;&gt;"",Overrides!T60,F_Inputs_Formatted!T60)</f>
        <v>259</v>
      </c>
      <c r="U60" s="61">
        <f>IF(Overrides!U60&lt;&gt;"",Overrides!U60,F_Inputs_Formatted!U60)</f>
        <v>267</v>
      </c>
      <c r="V60" s="61">
        <f>IF(Overrides!V60&lt;&gt;"",Overrides!V60,F_Inputs_Formatted!V60)</f>
        <v>278</v>
      </c>
      <c r="W60" s="61">
        <f>IF(Overrides!W60&lt;&gt;"",Overrides!W60,F_Inputs_Formatted!W60)</f>
        <v>285</v>
      </c>
      <c r="X60" s="61">
        <f>IF(Overrides!X60&lt;&gt;"",Overrides!X60,F_Inputs_Formatted!X60)</f>
        <v>245</v>
      </c>
      <c r="Y60" s="61">
        <f>IF(Overrides!Y60&lt;&gt;"",Overrides!Y60,F_Inputs_Formatted!Y60)</f>
        <v>189</v>
      </c>
      <c r="Z60" s="61">
        <f>IF(Overrides!Z60&lt;&gt;"",Overrides!Z60,F_Inputs_Formatted!Z60)</f>
        <v>201</v>
      </c>
      <c r="AA60" s="61">
        <f>IF(Overrides!AA60&lt;&gt;"",Overrides!AA60,F_Inputs_Formatted!AA60)</f>
        <v>192</v>
      </c>
      <c r="AB60" s="61">
        <f>IF(Overrides!AB60&lt;&gt;"",Overrides!AB60,F_Inputs_Formatted!AB60)</f>
        <v>239</v>
      </c>
      <c r="AC60" s="61">
        <f>IF(Overrides!AC60&lt;&gt;"",Overrides!AC60,F_Inputs_Formatted!AC60)</f>
        <v>238</v>
      </c>
      <c r="AD60" s="61">
        <f>IF(Overrides!AD60&lt;&gt;"",Overrides!AD60,F_Inputs_Formatted!AD60)</f>
        <v>173</v>
      </c>
      <c r="AE60" s="61">
        <f>IF(Overrides!AE60&lt;&gt;"",Overrides!AE60,F_Inputs_Formatted!AE60)</f>
        <v>162</v>
      </c>
      <c r="AF60" s="61">
        <f>IF(Overrides!AF60&lt;&gt;"",Overrides!AF60,F_Inputs_Formatted!AF60)</f>
        <v>150</v>
      </c>
      <c r="AG60" s="61">
        <f>IF(Overrides!AG60&lt;&gt;"",Overrides!AG60,F_Inputs_Formatted!AG60)</f>
        <v>137</v>
      </c>
      <c r="AH60" s="61">
        <f>IF(Overrides!AH60&lt;&gt;"",Overrides!AH60,F_Inputs_Formatted!AH60)</f>
        <v>127</v>
      </c>
      <c r="AI60" s="61">
        <f>IF(Overrides!AI60&lt;&gt;"",Overrides!AI60,F_Inputs_Formatted!AI60)</f>
        <v>122</v>
      </c>
      <c r="AJ60" s="61">
        <f>IF(Overrides!AJ60&lt;&gt;"",Overrides!AJ60,F_Inputs_Formatted!AJ60)</f>
        <v>116</v>
      </c>
      <c r="AK60" s="61">
        <f>IF(Overrides!AK60&lt;&gt;"",Overrides!AK60,F_Inputs_Formatted!AK60)</f>
        <v>110</v>
      </c>
      <c r="AL60" s="61">
        <f>IF(Overrides!AL60&lt;&gt;"",Overrides!AL60,F_Inputs_Formatted!AL60)</f>
        <v>104</v>
      </c>
      <c r="AM60" s="61">
        <f>IF(Overrides!AM60&lt;&gt;"",Overrides!AM60,F_Inputs_Formatted!AM60)</f>
        <v>98</v>
      </c>
    </row>
    <row r="61" spans="1:39" s="5" customFormat="1" ht="15">
      <c r="B61" s="19" t="s">
        <v>116</v>
      </c>
      <c r="C61" s="19" t="s">
        <v>166</v>
      </c>
      <c r="D61" s="19" t="s">
        <v>156</v>
      </c>
      <c r="E61" s="19" t="s">
        <v>122</v>
      </c>
      <c r="F61" s="19" t="s">
        <v>157</v>
      </c>
      <c r="G61" s="56" t="s">
        <v>127</v>
      </c>
      <c r="H61" s="6" t="s">
        <v>93</v>
      </c>
      <c r="I61" s="55" t="str">
        <f t="shared" si="1"/>
        <v>SRNOUT5_05_F_PR24</v>
      </c>
      <c r="J61" s="55" t="s">
        <v>137</v>
      </c>
      <c r="K61" s="55" t="s">
        <v>159</v>
      </c>
      <c r="L61" s="55" t="s">
        <v>139</v>
      </c>
      <c r="M61" s="35" t="s">
        <v>151</v>
      </c>
      <c r="N61" s="55" t="s">
        <v>150</v>
      </c>
      <c r="O61" s="55">
        <v>0</v>
      </c>
      <c r="P61" s="61">
        <f>IF(Overrides!P61&lt;&gt;"",Overrides!P61,F_Inputs_Formatted!P61)</f>
        <v>479</v>
      </c>
      <c r="Q61" s="61">
        <f>IF(Overrides!Q61&lt;&gt;"",Overrides!Q61,F_Inputs_Formatted!Q61)</f>
        <v>409</v>
      </c>
      <c r="R61" s="61">
        <f>IF(Overrides!R61&lt;&gt;"",Overrides!R61,F_Inputs_Formatted!R61)</f>
        <v>320</v>
      </c>
      <c r="S61" s="61">
        <f>IF(Overrides!S61&lt;&gt;"",Overrides!S61,F_Inputs_Formatted!S61)</f>
        <v>292</v>
      </c>
      <c r="T61" s="61">
        <f>IF(Overrides!T61&lt;&gt;"",Overrides!T61,F_Inputs_Formatted!T61)</f>
        <v>160</v>
      </c>
      <c r="U61" s="61">
        <f>IF(Overrides!U61&lt;&gt;"",Overrides!U61,F_Inputs_Formatted!U61)</f>
        <v>143</v>
      </c>
      <c r="V61" s="61">
        <f>IF(Overrides!V61&lt;&gt;"",Overrides!V61,F_Inputs_Formatted!V61)</f>
        <v>135</v>
      </c>
      <c r="W61" s="61">
        <f>IF(Overrides!W61&lt;&gt;"",Overrides!W61,F_Inputs_Formatted!W61)</f>
        <v>144</v>
      </c>
      <c r="X61" s="61">
        <f>IF(Overrides!X61&lt;&gt;"",Overrides!X61,F_Inputs_Formatted!X61)</f>
        <v>427</v>
      </c>
      <c r="Y61" s="61">
        <f>IF(Overrides!Y61&lt;&gt;"",Overrides!Y61,F_Inputs_Formatted!Y61)</f>
        <v>398</v>
      </c>
      <c r="Z61" s="61">
        <f>IF(Overrides!Z61&lt;&gt;"",Overrides!Z61,F_Inputs_Formatted!Z61)</f>
        <v>360</v>
      </c>
      <c r="AA61" s="61">
        <f>IF(Overrides!AA61&lt;&gt;"",Overrides!AA61,F_Inputs_Formatted!AA61)</f>
        <v>353</v>
      </c>
      <c r="AB61" s="61">
        <f>IF(Overrides!AB61&lt;&gt;"",Overrides!AB61,F_Inputs_Formatted!AB61)</f>
        <v>221</v>
      </c>
      <c r="AC61" s="61">
        <f>IF(Overrides!AC61&lt;&gt;"",Overrides!AC61,F_Inputs_Formatted!AC61)</f>
        <v>221</v>
      </c>
      <c r="AD61" s="61">
        <f>IF(Overrides!AD61&lt;&gt;"",Overrides!AD61,F_Inputs_Formatted!AD61)</f>
        <v>150</v>
      </c>
      <c r="AE61" s="61">
        <f>IF(Overrides!AE61&lt;&gt;"",Overrides!AE61,F_Inputs_Formatted!AE61)</f>
        <v>125</v>
      </c>
      <c r="AF61" s="61">
        <f>IF(Overrides!AF61&lt;&gt;"",Overrides!AF61,F_Inputs_Formatted!AF61)</f>
        <v>110</v>
      </c>
      <c r="AG61" s="61">
        <f>IF(Overrides!AG61&lt;&gt;"",Overrides!AG61,F_Inputs_Formatted!AG61)</f>
        <v>100</v>
      </c>
      <c r="AH61" s="61">
        <f>IF(Overrides!AH61&lt;&gt;"",Overrides!AH61,F_Inputs_Formatted!AH61)</f>
        <v>96</v>
      </c>
      <c r="AI61" s="61">
        <f>IF(Overrides!AI61&lt;&gt;"",Overrides!AI61,F_Inputs_Formatted!AI61)</f>
        <v>87</v>
      </c>
      <c r="AJ61" s="61">
        <f>IF(Overrides!AJ61&lt;&gt;"",Overrides!AJ61,F_Inputs_Formatted!AJ61)</f>
        <v>78</v>
      </c>
      <c r="AK61" s="61">
        <f>IF(Overrides!AK61&lt;&gt;"",Overrides!AK61,F_Inputs_Formatted!AK61)</f>
        <v>69</v>
      </c>
      <c r="AL61" s="61">
        <f>IF(Overrides!AL61&lt;&gt;"",Overrides!AL61,F_Inputs_Formatted!AL61)</f>
        <v>60</v>
      </c>
      <c r="AM61" s="61">
        <f>IF(Overrides!AM61&lt;&gt;"",Overrides!AM61,F_Inputs_Formatted!AM61)</f>
        <v>50</v>
      </c>
    </row>
    <row r="62" spans="1:39" s="5" customFormat="1" ht="15">
      <c r="B62" s="19" t="s">
        <v>117</v>
      </c>
      <c r="C62" s="19" t="s">
        <v>167</v>
      </c>
      <c r="D62" s="19" t="s">
        <v>156</v>
      </c>
      <c r="E62" s="19" t="s">
        <v>122</v>
      </c>
      <c r="F62" s="19" t="s">
        <v>157</v>
      </c>
      <c r="G62" s="56" t="s">
        <v>127</v>
      </c>
      <c r="H62" s="6" t="s">
        <v>93</v>
      </c>
      <c r="I62" s="55" t="str">
        <f t="shared" si="1"/>
        <v>TMSOUT5_05_F_PR24</v>
      </c>
      <c r="J62" s="55" t="s">
        <v>137</v>
      </c>
      <c r="K62" s="55" t="s">
        <v>159</v>
      </c>
      <c r="L62" s="55" t="s">
        <v>139</v>
      </c>
      <c r="M62" s="35" t="s">
        <v>151</v>
      </c>
      <c r="N62" s="55" t="s">
        <v>150</v>
      </c>
      <c r="O62" s="55">
        <v>0</v>
      </c>
      <c r="P62" s="61">
        <f>IF(Overrides!P62&lt;&gt;"",Overrides!P62,F_Inputs_Formatted!P62)</f>
        <v>239</v>
      </c>
      <c r="Q62" s="61">
        <f>IF(Overrides!Q62&lt;&gt;"",Overrides!Q62,F_Inputs_Formatted!Q62)</f>
        <v>458</v>
      </c>
      <c r="R62" s="61">
        <f>IF(Overrides!R62&lt;&gt;"",Overrides!R62,F_Inputs_Formatted!R62)</f>
        <v>592</v>
      </c>
      <c r="S62" s="61">
        <f>IF(Overrides!S62&lt;&gt;"",Overrides!S62,F_Inputs_Formatted!S62)</f>
        <v>506</v>
      </c>
      <c r="T62" s="61">
        <f>IF(Overrides!T62&lt;&gt;"",Overrides!T62,F_Inputs_Formatted!T62)</f>
        <v>253</v>
      </c>
      <c r="U62" s="61">
        <f>IF(Overrides!U62&lt;&gt;"",Overrides!U62,F_Inputs_Formatted!U62)</f>
        <v>347</v>
      </c>
      <c r="V62" s="61">
        <f>IF(Overrides!V62&lt;&gt;"",Overrides!V62,F_Inputs_Formatted!V62)</f>
        <v>293</v>
      </c>
      <c r="W62" s="61">
        <f>IF(Overrides!W62&lt;&gt;"",Overrides!W62,F_Inputs_Formatted!W62)</f>
        <v>288</v>
      </c>
      <c r="X62" s="61">
        <f>IF(Overrides!X62&lt;&gt;"",Overrides!X62,F_Inputs_Formatted!X62)</f>
        <v>310</v>
      </c>
      <c r="Y62" s="61">
        <f>IF(Overrides!Y62&lt;&gt;"",Overrides!Y62,F_Inputs_Formatted!Y62)</f>
        <v>279</v>
      </c>
      <c r="Z62" s="61">
        <f>IF(Overrides!Z62&lt;&gt;"",Overrides!Z62,F_Inputs_Formatted!Z62)</f>
        <v>259</v>
      </c>
      <c r="AA62" s="61">
        <f>IF(Overrides!AA62&lt;&gt;"",Overrides!AA62,F_Inputs_Formatted!AA62)</f>
        <v>314</v>
      </c>
      <c r="AB62" s="61">
        <f>IF(Overrides!AB62&lt;&gt;"",Overrides!AB62,F_Inputs_Formatted!AB62)</f>
        <v>337</v>
      </c>
      <c r="AC62" s="61">
        <f>IF(Overrides!AC62&lt;&gt;"",Overrides!AC62,F_Inputs_Formatted!AC62)</f>
        <v>334</v>
      </c>
      <c r="AD62" s="61">
        <f>IF(Overrides!AD62&lt;&gt;"",Overrides!AD62,F_Inputs_Formatted!AD62)</f>
        <v>329</v>
      </c>
      <c r="AE62" s="61">
        <f>IF(Overrides!AE62&lt;&gt;"",Overrides!AE62,F_Inputs_Formatted!AE62)</f>
        <v>307</v>
      </c>
      <c r="AF62" s="61">
        <f>IF(Overrides!AF62&lt;&gt;"",Overrides!AF62,F_Inputs_Formatted!AF62)</f>
        <v>285</v>
      </c>
      <c r="AG62" s="61">
        <f>IF(Overrides!AG62&lt;&gt;"",Overrides!AG62,F_Inputs_Formatted!AG62)</f>
        <v>264</v>
      </c>
      <c r="AH62" s="61">
        <f>IF(Overrides!AH62&lt;&gt;"",Overrides!AH62,F_Inputs_Formatted!AH62)</f>
        <v>239</v>
      </c>
      <c r="AI62" s="61">
        <f>IF(Overrides!AI62&lt;&gt;"",Overrides!AI62,F_Inputs_Formatted!AI62)</f>
        <v>232</v>
      </c>
      <c r="AJ62" s="61">
        <f>IF(Overrides!AJ62&lt;&gt;"",Overrides!AJ62,F_Inputs_Formatted!AJ62)</f>
        <v>225</v>
      </c>
      <c r="AK62" s="61">
        <f>IF(Overrides!AK62&lt;&gt;"",Overrides!AK62,F_Inputs_Formatted!AK62)</f>
        <v>218</v>
      </c>
      <c r="AL62" s="61">
        <f>IF(Overrides!AL62&lt;&gt;"",Overrides!AL62,F_Inputs_Formatted!AL62)</f>
        <v>211</v>
      </c>
      <c r="AM62" s="61">
        <f>IF(Overrides!AM62&lt;&gt;"",Overrides!AM62,F_Inputs_Formatted!AM62)</f>
        <v>203</v>
      </c>
    </row>
    <row r="63" spans="1:39" s="5" customFormat="1" ht="15">
      <c r="B63" s="19" t="s">
        <v>118</v>
      </c>
      <c r="C63" s="19" t="s">
        <v>168</v>
      </c>
      <c r="D63" s="19" t="s">
        <v>156</v>
      </c>
      <c r="E63" s="19" t="s">
        <v>122</v>
      </c>
      <c r="F63" s="19" t="s">
        <v>157</v>
      </c>
      <c r="G63" s="56" t="s">
        <v>127</v>
      </c>
      <c r="H63" s="6" t="s">
        <v>93</v>
      </c>
      <c r="I63" s="55" t="str">
        <f t="shared" si="1"/>
        <v>NWTOUT5_05_F_PR24</v>
      </c>
      <c r="J63" s="55" t="s">
        <v>137</v>
      </c>
      <c r="K63" s="55" t="s">
        <v>159</v>
      </c>
      <c r="L63" s="55" t="s">
        <v>139</v>
      </c>
      <c r="M63" s="35" t="s">
        <v>151</v>
      </c>
      <c r="N63" s="55" t="s">
        <v>150</v>
      </c>
      <c r="O63" s="55">
        <v>0</v>
      </c>
      <c r="P63" s="61">
        <f>IF(Overrides!P63&lt;&gt;"",Overrides!P63,F_Inputs_Formatted!P63)</f>
        <v>320</v>
      </c>
      <c r="Q63" s="61">
        <f>IF(Overrides!Q63&lt;&gt;"",Overrides!Q63,F_Inputs_Formatted!Q63)</f>
        <v>327</v>
      </c>
      <c r="R63" s="61">
        <f>IF(Overrides!R63&lt;&gt;"",Overrides!R63,F_Inputs_Formatted!R63)</f>
        <v>206</v>
      </c>
      <c r="S63" s="61">
        <f>IF(Overrides!S63&lt;&gt;"",Overrides!S63,F_Inputs_Formatted!S63)</f>
        <v>215</v>
      </c>
      <c r="T63" s="61">
        <f>IF(Overrides!T63&lt;&gt;"",Overrides!T63,F_Inputs_Formatted!T63)</f>
        <v>175</v>
      </c>
      <c r="U63" s="61">
        <f>IF(Overrides!U63&lt;&gt;"",Overrides!U63,F_Inputs_Formatted!U63)</f>
        <v>170</v>
      </c>
      <c r="V63" s="61">
        <f>IF(Overrides!V63&lt;&gt;"",Overrides!V63,F_Inputs_Formatted!V63)</f>
        <v>170</v>
      </c>
      <c r="W63" s="61">
        <f>IF(Overrides!W63&lt;&gt;"",Overrides!W63,F_Inputs_Formatted!W63)</f>
        <v>184</v>
      </c>
      <c r="X63" s="61">
        <f>IF(Overrides!X63&lt;&gt;"",Overrides!X63,F_Inputs_Formatted!X63)</f>
        <v>207</v>
      </c>
      <c r="Y63" s="61">
        <f>IF(Overrides!Y63&lt;&gt;"",Overrides!Y63,F_Inputs_Formatted!Y63)</f>
        <v>141</v>
      </c>
      <c r="Z63" s="61">
        <f>IF(Overrides!Z63&lt;&gt;"",Overrides!Z63,F_Inputs_Formatted!Z63)</f>
        <v>136</v>
      </c>
      <c r="AA63" s="61">
        <f>IF(Overrides!AA63&lt;&gt;"",Overrides!AA63,F_Inputs_Formatted!AA63)</f>
        <v>126</v>
      </c>
      <c r="AB63" s="61">
        <f>IF(Overrides!AB63&lt;&gt;"",Overrides!AB63,F_Inputs_Formatted!AB63)</f>
        <v>215</v>
      </c>
      <c r="AC63" s="61">
        <f>IF(Overrides!AC63&lt;&gt;"",Overrides!AC63,F_Inputs_Formatted!AC63)</f>
        <v>151</v>
      </c>
      <c r="AD63" s="61">
        <f>IF(Overrides!AD63&lt;&gt;"",Overrides!AD63,F_Inputs_Formatted!AD63)</f>
        <v>142</v>
      </c>
      <c r="AE63" s="61">
        <f>IF(Overrides!AE63&lt;&gt;"",Overrides!AE63,F_Inputs_Formatted!AE63)</f>
        <v>133</v>
      </c>
      <c r="AF63" s="61">
        <f>IF(Overrides!AF63&lt;&gt;"",Overrides!AF63,F_Inputs_Formatted!AF63)</f>
        <v>124</v>
      </c>
      <c r="AG63" s="61">
        <f>IF(Overrides!AG63&lt;&gt;"",Overrides!AG63,F_Inputs_Formatted!AG63)</f>
        <v>115</v>
      </c>
      <c r="AH63" s="61">
        <f>IF(Overrides!AH63&lt;&gt;"",Overrides!AH63,F_Inputs_Formatted!AH63)</f>
        <v>106</v>
      </c>
      <c r="AI63" s="61">
        <f>IF(Overrides!AI63&lt;&gt;"",Overrides!AI63,F_Inputs_Formatted!AI63)</f>
        <v>93</v>
      </c>
      <c r="AJ63" s="61">
        <f>IF(Overrides!AJ63&lt;&gt;"",Overrides!AJ63,F_Inputs_Formatted!AJ63)</f>
        <v>93</v>
      </c>
      <c r="AK63" s="61">
        <f>IF(Overrides!AK63&lt;&gt;"",Overrides!AK63,F_Inputs_Formatted!AK63)</f>
        <v>93</v>
      </c>
      <c r="AL63" s="61">
        <f>IF(Overrides!AL63&lt;&gt;"",Overrides!AL63,F_Inputs_Formatted!AL63)</f>
        <v>93</v>
      </c>
      <c r="AM63" s="61">
        <f>IF(Overrides!AM63&lt;&gt;"",Overrides!AM63,F_Inputs_Formatted!AM63)</f>
        <v>93</v>
      </c>
    </row>
    <row r="64" spans="1:39" s="5" customFormat="1" ht="15">
      <c r="B64" s="19" t="s">
        <v>119</v>
      </c>
      <c r="C64" s="19" t="s">
        <v>169</v>
      </c>
      <c r="D64" s="19" t="s">
        <v>156</v>
      </c>
      <c r="E64" s="19" t="s">
        <v>122</v>
      </c>
      <c r="F64" s="19" t="s">
        <v>157</v>
      </c>
      <c r="G64" s="56" t="s">
        <v>127</v>
      </c>
      <c r="H64" s="6" t="s">
        <v>93</v>
      </c>
      <c r="I64" s="55" t="str">
        <f t="shared" si="1"/>
        <v>WSXOUT5_05_F_PR24</v>
      </c>
      <c r="J64" s="55" t="s">
        <v>137</v>
      </c>
      <c r="K64" s="55" t="s">
        <v>159</v>
      </c>
      <c r="L64" s="55" t="s">
        <v>139</v>
      </c>
      <c r="M64" s="35" t="s">
        <v>151</v>
      </c>
      <c r="N64" s="55" t="s">
        <v>150</v>
      </c>
      <c r="O64" s="55">
        <v>0</v>
      </c>
      <c r="P64" s="61">
        <f>IF(Overrides!P64&lt;&gt;"",Overrides!P64,F_Inputs_Formatted!P64)</f>
        <v>56</v>
      </c>
      <c r="Q64" s="61">
        <f>IF(Overrides!Q64&lt;&gt;"",Overrides!Q64,F_Inputs_Formatted!Q64)</f>
        <v>61</v>
      </c>
      <c r="R64" s="61">
        <f>IF(Overrides!R64&lt;&gt;"",Overrides!R64,F_Inputs_Formatted!R64)</f>
        <v>77</v>
      </c>
      <c r="S64" s="61">
        <f>IF(Overrides!S64&lt;&gt;"",Overrides!S64,F_Inputs_Formatted!S64)</f>
        <v>73</v>
      </c>
      <c r="T64" s="61">
        <f>IF(Overrides!T64&lt;&gt;"",Overrides!T64,F_Inputs_Formatted!T64)</f>
        <v>80</v>
      </c>
      <c r="U64" s="61">
        <f>IF(Overrides!U64&lt;&gt;"",Overrides!U64,F_Inputs_Formatted!U64)</f>
        <v>73</v>
      </c>
      <c r="V64" s="61">
        <f>IF(Overrides!V64&lt;&gt;"",Overrides!V64,F_Inputs_Formatted!V64)</f>
        <v>77</v>
      </c>
      <c r="W64" s="61">
        <f>IF(Overrides!W64&lt;&gt;"",Overrides!W64,F_Inputs_Formatted!W64)</f>
        <v>78</v>
      </c>
      <c r="X64" s="61">
        <f>IF(Overrides!X64&lt;&gt;"",Overrides!X64,F_Inputs_Formatted!X64)</f>
        <v>75</v>
      </c>
      <c r="Y64" s="61">
        <f>IF(Overrides!Y64&lt;&gt;"",Overrides!Y64,F_Inputs_Formatted!Y64)</f>
        <v>83</v>
      </c>
      <c r="Z64" s="61">
        <f>IF(Overrides!Z64&lt;&gt;"",Overrides!Z64,F_Inputs_Formatted!Z64)</f>
        <v>67</v>
      </c>
      <c r="AA64" s="61">
        <f>IF(Overrides!AA64&lt;&gt;"",Overrides!AA64,F_Inputs_Formatted!AA64)</f>
        <v>105</v>
      </c>
      <c r="AB64" s="61">
        <f>IF(Overrides!AB64&lt;&gt;"",Overrides!AB64,F_Inputs_Formatted!AB64)</f>
        <v>125</v>
      </c>
      <c r="AC64" s="61">
        <f>IF(Overrides!AC64&lt;&gt;"",Overrides!AC64,F_Inputs_Formatted!AC64)</f>
        <v>122</v>
      </c>
      <c r="AD64" s="61">
        <f>IF(Overrides!AD64&lt;&gt;"",Overrides!AD64,F_Inputs_Formatted!AD64)</f>
        <v>109</v>
      </c>
      <c r="AE64" s="61">
        <f>IF(Overrides!AE64&lt;&gt;"",Overrides!AE64,F_Inputs_Formatted!AE64)</f>
        <v>94</v>
      </c>
      <c r="AF64" s="61">
        <f>IF(Overrides!AF64&lt;&gt;"",Overrides!AF64,F_Inputs_Formatted!AF64)</f>
        <v>79</v>
      </c>
      <c r="AG64" s="61">
        <f>IF(Overrides!AG64&lt;&gt;"",Overrides!AG64,F_Inputs_Formatted!AG64)</f>
        <v>63</v>
      </c>
      <c r="AH64" s="61">
        <f>IF(Overrides!AH64&lt;&gt;"",Overrides!AH64,F_Inputs_Formatted!AH64)</f>
        <v>48</v>
      </c>
      <c r="AI64" s="61">
        <f>IF(Overrides!AI64&lt;&gt;"",Overrides!AI64,F_Inputs_Formatted!AI64)</f>
        <v>48</v>
      </c>
      <c r="AJ64" s="61">
        <f>IF(Overrides!AJ64&lt;&gt;"",Overrides!AJ64,F_Inputs_Formatted!AJ64)</f>
        <v>48</v>
      </c>
      <c r="AK64" s="61">
        <f>IF(Overrides!AK64&lt;&gt;"",Overrides!AK64,F_Inputs_Formatted!AK64)</f>
        <v>48</v>
      </c>
      <c r="AL64" s="61">
        <f>IF(Overrides!AL64&lt;&gt;"",Overrides!AL64,F_Inputs_Formatted!AL64)</f>
        <v>48</v>
      </c>
      <c r="AM64" s="61">
        <f>IF(Overrides!AM64&lt;&gt;"",Overrides!AM64,F_Inputs_Formatted!AM64)</f>
        <v>48</v>
      </c>
    </row>
    <row r="65" spans="2:39" s="5" customFormat="1" ht="15">
      <c r="B65" s="19" t="s">
        <v>120</v>
      </c>
      <c r="C65" s="19" t="s">
        <v>170</v>
      </c>
      <c r="D65" s="19" t="s">
        <v>156</v>
      </c>
      <c r="E65" s="19" t="s">
        <v>122</v>
      </c>
      <c r="F65" s="19" t="s">
        <v>157</v>
      </c>
      <c r="G65" s="56" t="s">
        <v>127</v>
      </c>
      <c r="H65" s="6" t="s">
        <v>93</v>
      </c>
      <c r="I65" s="55" t="str">
        <f t="shared" si="1"/>
        <v>YKYOUT5_05_F_PR24</v>
      </c>
      <c r="J65" s="55" t="s">
        <v>137</v>
      </c>
      <c r="K65" s="55" t="s">
        <v>159</v>
      </c>
      <c r="L65" s="55" t="s">
        <v>139</v>
      </c>
      <c r="M65" s="35" t="s">
        <v>151</v>
      </c>
      <c r="N65" s="55" t="s">
        <v>150</v>
      </c>
      <c r="O65" s="55">
        <v>0</v>
      </c>
      <c r="P65" s="61">
        <f>IF(Overrides!P65&lt;&gt;"",Overrides!P65,F_Inputs_Formatted!P65)</f>
        <v>276</v>
      </c>
      <c r="Q65" s="61">
        <f>IF(Overrides!Q65&lt;&gt;"",Overrides!Q65,F_Inputs_Formatted!Q65)</f>
        <v>248</v>
      </c>
      <c r="R65" s="61">
        <f>IF(Overrides!R65&lt;&gt;"",Overrides!R65,F_Inputs_Formatted!R65)</f>
        <v>229</v>
      </c>
      <c r="S65" s="61">
        <f>IF(Overrides!S65&lt;&gt;"",Overrides!S65,F_Inputs_Formatted!S65)</f>
        <v>176</v>
      </c>
      <c r="T65" s="61">
        <f>IF(Overrides!T65&lt;&gt;"",Overrides!T65,F_Inputs_Formatted!T65)</f>
        <v>214</v>
      </c>
      <c r="U65" s="61">
        <f>IF(Overrides!U65&lt;&gt;"",Overrides!U65,F_Inputs_Formatted!U65)</f>
        <v>234</v>
      </c>
      <c r="V65" s="61">
        <f>IF(Overrides!V65&lt;&gt;"",Overrides!V65,F_Inputs_Formatted!V65)</f>
        <v>221</v>
      </c>
      <c r="W65" s="61">
        <f>IF(Overrides!W65&lt;&gt;"",Overrides!W65,F_Inputs_Formatted!W65)</f>
        <v>218</v>
      </c>
      <c r="X65" s="61">
        <f>IF(Overrides!X65&lt;&gt;"",Overrides!X65,F_Inputs_Formatted!X65)</f>
        <v>174</v>
      </c>
      <c r="Y65" s="61">
        <f>IF(Overrides!Y65&lt;&gt;"",Overrides!Y65,F_Inputs_Formatted!Y65)</f>
        <v>122</v>
      </c>
      <c r="Z65" s="61">
        <f>IF(Overrides!Z65&lt;&gt;"",Overrides!Z65,F_Inputs_Formatted!Z65)</f>
        <v>138</v>
      </c>
      <c r="AA65" s="61">
        <f>IF(Overrides!AA65&lt;&gt;"",Overrides!AA65,F_Inputs_Formatted!AA65)</f>
        <v>114</v>
      </c>
      <c r="AB65" s="61">
        <f>IF(Overrides!AB65&lt;&gt;"",Overrides!AB65,F_Inputs_Formatted!AB65)</f>
        <v>132</v>
      </c>
      <c r="AC65" s="61">
        <f>IF(Overrides!AC65&lt;&gt;"",Overrides!AC65,F_Inputs_Formatted!AC65)</f>
        <v>160</v>
      </c>
      <c r="AD65" s="61">
        <f>IF(Overrides!AD65&lt;&gt;"",Overrides!AD65,F_Inputs_Formatted!AD65)</f>
        <v>119</v>
      </c>
      <c r="AE65" s="61">
        <f>IF(Overrides!AE65&lt;&gt;"",Overrides!AE65,F_Inputs_Formatted!AE65)</f>
        <v>107</v>
      </c>
      <c r="AF65" s="61">
        <f>IF(Overrides!AF65&lt;&gt;"",Overrides!AF65,F_Inputs_Formatted!AF65)</f>
        <v>97</v>
      </c>
      <c r="AG65" s="61">
        <f>IF(Overrides!AG65&lt;&gt;"",Overrides!AG65,F_Inputs_Formatted!AG65)</f>
        <v>83</v>
      </c>
      <c r="AH65" s="61">
        <f>IF(Overrides!AH65&lt;&gt;"",Overrides!AH65,F_Inputs_Formatted!AH65)</f>
        <v>71</v>
      </c>
      <c r="AI65" s="61">
        <f>IF(Overrides!AI65&lt;&gt;"",Overrides!AI65,F_Inputs_Formatted!AI65)</f>
        <v>64</v>
      </c>
      <c r="AJ65" s="61">
        <f>IF(Overrides!AJ65&lt;&gt;"",Overrides!AJ65,F_Inputs_Formatted!AJ65)</f>
        <v>59</v>
      </c>
      <c r="AK65" s="61">
        <f>IF(Overrides!AK65&lt;&gt;"",Overrides!AK65,F_Inputs_Formatted!AK65)</f>
        <v>54</v>
      </c>
      <c r="AL65" s="61">
        <f>IF(Overrides!AL65&lt;&gt;"",Overrides!AL65,F_Inputs_Formatted!AL65)</f>
        <v>49</v>
      </c>
      <c r="AM65" s="61">
        <f>IF(Overrides!AM65&lt;&gt;"",Overrides!AM65,F_Inputs_Formatted!AM65)</f>
        <v>44</v>
      </c>
    </row>
    <row r="66" spans="2:39" s="5" customFormat="1" ht="15">
      <c r="B66" s="19" t="s">
        <v>142</v>
      </c>
      <c r="C66" s="19" t="s">
        <v>171</v>
      </c>
      <c r="D66" s="19" t="s">
        <v>156</v>
      </c>
      <c r="E66" s="19" t="s">
        <v>122</v>
      </c>
      <c r="F66" s="19" t="s">
        <v>172</v>
      </c>
      <c r="G66" s="56" t="s">
        <v>127</v>
      </c>
      <c r="H66" s="6" t="s">
        <v>93</v>
      </c>
      <c r="I66" s="55" t="str">
        <f t="shared" si="1"/>
        <v>AFWOUT5_05_F_PR24</v>
      </c>
      <c r="J66" s="55" t="s">
        <v>137</v>
      </c>
      <c r="K66" s="55" t="s">
        <v>159</v>
      </c>
      <c r="L66" s="55" t="s">
        <v>139</v>
      </c>
      <c r="M66" s="35" t="s">
        <v>151</v>
      </c>
      <c r="N66" s="55" t="s">
        <v>150</v>
      </c>
      <c r="O66" s="55">
        <v>0</v>
      </c>
      <c r="P66" s="61" t="str">
        <f>IF(Overrides!P66&lt;&gt;"",Overrides!P66,F_Inputs_Formatted!P66)</f>
        <v>##BLANK</v>
      </c>
      <c r="Q66" s="61" t="str">
        <f>IF(Overrides!Q66&lt;&gt;"",Overrides!Q66,F_Inputs_Formatted!Q66)</f>
        <v>##BLANK</v>
      </c>
      <c r="R66" s="61" t="str">
        <f>IF(Overrides!R66&lt;&gt;"",Overrides!R66,F_Inputs_Formatted!R66)</f>
        <v>##BLANK</v>
      </c>
      <c r="S66" s="61" t="str">
        <f>IF(Overrides!S66&lt;&gt;"",Overrides!S66,F_Inputs_Formatted!S66)</f>
        <v>##BLANK</v>
      </c>
      <c r="T66" s="61" t="str">
        <f>IF(Overrides!T66&lt;&gt;"",Overrides!T66,F_Inputs_Formatted!T66)</f>
        <v>##BLANK</v>
      </c>
      <c r="U66" s="61" t="str">
        <f>IF(Overrides!U66&lt;&gt;"",Overrides!U66,F_Inputs_Formatted!U66)</f>
        <v>##BLANK</v>
      </c>
      <c r="V66" s="61" t="str">
        <f>IF(Overrides!V66&lt;&gt;"",Overrides!V66,F_Inputs_Formatted!V66)</f>
        <v>##BLANK</v>
      </c>
      <c r="W66" s="61" t="str">
        <f>IF(Overrides!W66&lt;&gt;"",Overrides!W66,F_Inputs_Formatted!W66)</f>
        <v>##BLANK</v>
      </c>
      <c r="X66" s="61" t="str">
        <f>IF(Overrides!X66&lt;&gt;"",Overrides!X66,F_Inputs_Formatted!X66)</f>
        <v>##BLANK</v>
      </c>
      <c r="Y66" s="61" t="str">
        <f>IF(Overrides!Y66&lt;&gt;"",Overrides!Y66,F_Inputs_Formatted!Y66)</f>
        <v>##BLANK</v>
      </c>
      <c r="Z66" s="61" t="str">
        <f>IF(Overrides!Z66&lt;&gt;"",Overrides!Z66,F_Inputs_Formatted!Z66)</f>
        <v>##BLANK</v>
      </c>
      <c r="AA66" s="61" t="str">
        <f>IF(Overrides!AA66&lt;&gt;"",Overrides!AA66,F_Inputs_Formatted!AA66)</f>
        <v>##BLANK</v>
      </c>
      <c r="AB66" s="61" t="str">
        <f>IF(Overrides!AB66&lt;&gt;"",Overrides!AB66,F_Inputs_Formatted!AB66)</f>
        <v>##BLANK</v>
      </c>
      <c r="AC66" s="61" t="str">
        <f>IF(Overrides!AC66&lt;&gt;"",Overrides!AC66,F_Inputs_Formatted!AC66)</f>
        <v>##BLANK</v>
      </c>
      <c r="AD66" s="61" t="str">
        <f>IF(Overrides!AD66&lt;&gt;"",Overrides!AD66,F_Inputs_Formatted!AD66)</f>
        <v>##BLANK</v>
      </c>
      <c r="AE66" s="61" t="str">
        <f>IF(Overrides!AE66&lt;&gt;"",Overrides!AE66,F_Inputs_Formatted!AE66)</f>
        <v>##BLANK</v>
      </c>
      <c r="AF66" s="61" t="str">
        <f>IF(Overrides!AF66&lt;&gt;"",Overrides!AF66,F_Inputs_Formatted!AF66)</f>
        <v>##BLANK</v>
      </c>
      <c r="AG66" s="61" t="str">
        <f>IF(Overrides!AG66&lt;&gt;"",Overrides!AG66,F_Inputs_Formatted!AG66)</f>
        <v>##BLANK</v>
      </c>
      <c r="AH66" s="61" t="str">
        <f>IF(Overrides!AH66&lt;&gt;"",Overrides!AH66,F_Inputs_Formatted!AH66)</f>
        <v>##BLANK</v>
      </c>
      <c r="AI66" s="61" t="str">
        <f>IF(Overrides!AI66&lt;&gt;"",Overrides!AI66,F_Inputs_Formatted!AI66)</f>
        <v>##BLANK</v>
      </c>
      <c r="AJ66" s="61" t="str">
        <f>IF(Overrides!AJ66&lt;&gt;"",Overrides!AJ66,F_Inputs_Formatted!AJ66)</f>
        <v>##BLANK</v>
      </c>
      <c r="AK66" s="61" t="str">
        <f>IF(Overrides!AK66&lt;&gt;"",Overrides!AK66,F_Inputs_Formatted!AK66)</f>
        <v>##BLANK</v>
      </c>
      <c r="AL66" s="61" t="str">
        <f>IF(Overrides!AL66&lt;&gt;"",Overrides!AL66,F_Inputs_Formatted!AL66)</f>
        <v>##BLANK</v>
      </c>
      <c r="AM66" s="61" t="str">
        <f>IF(Overrides!AM66&lt;&gt;"",Overrides!AM66,F_Inputs_Formatted!AM66)</f>
        <v>##BLANK</v>
      </c>
    </row>
    <row r="67" spans="2:39" s="5" customFormat="1" ht="15">
      <c r="B67" s="19" t="s">
        <v>143</v>
      </c>
      <c r="C67" s="19" t="s">
        <v>173</v>
      </c>
      <c r="D67" s="19" t="s">
        <v>156</v>
      </c>
      <c r="E67" s="19" t="s">
        <v>122</v>
      </c>
      <c r="F67" s="19" t="s">
        <v>172</v>
      </c>
      <c r="G67" s="56" t="s">
        <v>127</v>
      </c>
      <c r="H67" s="6" t="s">
        <v>93</v>
      </c>
      <c r="I67" s="55" t="str">
        <f t="shared" si="1"/>
        <v>PRTOUT5_05_F_PR24</v>
      </c>
      <c r="J67" s="55" t="s">
        <v>137</v>
      </c>
      <c r="K67" s="55" t="s">
        <v>159</v>
      </c>
      <c r="L67" s="55" t="s">
        <v>139</v>
      </c>
      <c r="M67" s="35" t="s">
        <v>151</v>
      </c>
      <c r="N67" s="55" t="s">
        <v>150</v>
      </c>
      <c r="O67" s="55">
        <v>0</v>
      </c>
      <c r="P67" s="61" t="str">
        <f>IF(Overrides!P67&lt;&gt;"",Overrides!P67,F_Inputs_Formatted!P67)</f>
        <v>##BLANK</v>
      </c>
      <c r="Q67" s="61" t="str">
        <f>IF(Overrides!Q67&lt;&gt;"",Overrides!Q67,F_Inputs_Formatted!Q67)</f>
        <v>##BLANK</v>
      </c>
      <c r="R67" s="61" t="str">
        <f>IF(Overrides!R67&lt;&gt;"",Overrides!R67,F_Inputs_Formatted!R67)</f>
        <v>##BLANK</v>
      </c>
      <c r="S67" s="61" t="str">
        <f>IF(Overrides!S67&lt;&gt;"",Overrides!S67,F_Inputs_Formatted!S67)</f>
        <v>##BLANK</v>
      </c>
      <c r="T67" s="61" t="str">
        <f>IF(Overrides!T67&lt;&gt;"",Overrides!T67,F_Inputs_Formatted!T67)</f>
        <v>##BLANK</v>
      </c>
      <c r="U67" s="61" t="str">
        <f>IF(Overrides!U67&lt;&gt;"",Overrides!U67,F_Inputs_Formatted!U67)</f>
        <v>##BLANK</v>
      </c>
      <c r="V67" s="61" t="str">
        <f>IF(Overrides!V67&lt;&gt;"",Overrides!V67,F_Inputs_Formatted!V67)</f>
        <v>##BLANK</v>
      </c>
      <c r="W67" s="61" t="str">
        <f>IF(Overrides!W67&lt;&gt;"",Overrides!W67,F_Inputs_Formatted!W67)</f>
        <v>##BLANK</v>
      </c>
      <c r="X67" s="61" t="str">
        <f>IF(Overrides!X67&lt;&gt;"",Overrides!X67,F_Inputs_Formatted!X67)</f>
        <v>##BLANK</v>
      </c>
      <c r="Y67" s="61" t="str">
        <f>IF(Overrides!Y67&lt;&gt;"",Overrides!Y67,F_Inputs_Formatted!Y67)</f>
        <v>##BLANK</v>
      </c>
      <c r="Z67" s="61" t="str">
        <f>IF(Overrides!Z67&lt;&gt;"",Overrides!Z67,F_Inputs_Formatted!Z67)</f>
        <v>##BLANK</v>
      </c>
      <c r="AA67" s="61" t="str">
        <f>IF(Overrides!AA67&lt;&gt;"",Overrides!AA67,F_Inputs_Formatted!AA67)</f>
        <v>##BLANK</v>
      </c>
      <c r="AB67" s="61" t="str">
        <f>IF(Overrides!AB67&lt;&gt;"",Overrides!AB67,F_Inputs_Formatted!AB67)</f>
        <v>##BLANK</v>
      </c>
      <c r="AC67" s="61" t="str">
        <f>IF(Overrides!AC67&lt;&gt;"",Overrides!AC67,F_Inputs_Formatted!AC67)</f>
        <v>##BLANK</v>
      </c>
      <c r="AD67" s="61" t="str">
        <f>IF(Overrides!AD67&lt;&gt;"",Overrides!AD67,F_Inputs_Formatted!AD67)</f>
        <v>##BLANK</v>
      </c>
      <c r="AE67" s="61" t="str">
        <f>IF(Overrides!AE67&lt;&gt;"",Overrides!AE67,F_Inputs_Formatted!AE67)</f>
        <v>##BLANK</v>
      </c>
      <c r="AF67" s="61" t="str">
        <f>IF(Overrides!AF67&lt;&gt;"",Overrides!AF67,F_Inputs_Formatted!AF67)</f>
        <v>##BLANK</v>
      </c>
      <c r="AG67" s="61" t="str">
        <f>IF(Overrides!AG67&lt;&gt;"",Overrides!AG67,F_Inputs_Formatted!AG67)</f>
        <v>##BLANK</v>
      </c>
      <c r="AH67" s="61" t="str">
        <f>IF(Overrides!AH67&lt;&gt;"",Overrides!AH67,F_Inputs_Formatted!AH67)</f>
        <v>##BLANK</v>
      </c>
      <c r="AI67" s="61" t="str">
        <f>IF(Overrides!AI67&lt;&gt;"",Overrides!AI67,F_Inputs_Formatted!AI67)</f>
        <v>##BLANK</v>
      </c>
      <c r="AJ67" s="61" t="str">
        <f>IF(Overrides!AJ67&lt;&gt;"",Overrides!AJ67,F_Inputs_Formatted!AJ67)</f>
        <v>##BLANK</v>
      </c>
      <c r="AK67" s="61" t="str">
        <f>IF(Overrides!AK67&lt;&gt;"",Overrides!AK67,F_Inputs_Formatted!AK67)</f>
        <v>##BLANK</v>
      </c>
      <c r="AL67" s="61" t="str">
        <f>IF(Overrides!AL67&lt;&gt;"",Overrides!AL67,F_Inputs_Formatted!AL67)</f>
        <v>##BLANK</v>
      </c>
      <c r="AM67" s="61" t="str">
        <f>IF(Overrides!AM67&lt;&gt;"",Overrides!AM67,F_Inputs_Formatted!AM67)</f>
        <v>##BLANK</v>
      </c>
    </row>
    <row r="68" spans="2:39" s="5" customFormat="1" ht="15">
      <c r="B68" s="19" t="s">
        <v>144</v>
      </c>
      <c r="C68" s="19" t="s">
        <v>174</v>
      </c>
      <c r="D68" s="19" t="s">
        <v>156</v>
      </c>
      <c r="E68" s="19" t="s">
        <v>122</v>
      </c>
      <c r="F68" s="19" t="s">
        <v>172</v>
      </c>
      <c r="G68" s="56" t="s">
        <v>127</v>
      </c>
      <c r="H68" s="6" t="s">
        <v>93</v>
      </c>
      <c r="I68" s="55" t="str">
        <f t="shared" si="1"/>
        <v>SEWOUT5_05_F_PR24</v>
      </c>
      <c r="J68" s="55" t="s">
        <v>137</v>
      </c>
      <c r="K68" s="55" t="s">
        <v>159</v>
      </c>
      <c r="L68" s="55" t="s">
        <v>139</v>
      </c>
      <c r="M68" s="35" t="s">
        <v>151</v>
      </c>
      <c r="N68" s="55" t="s">
        <v>150</v>
      </c>
      <c r="O68" s="55">
        <v>0</v>
      </c>
      <c r="P68" s="61" t="str">
        <f>IF(Overrides!P68&lt;&gt;"",Overrides!P68,F_Inputs_Formatted!P68)</f>
        <v>##BLANK</v>
      </c>
      <c r="Q68" s="61" t="str">
        <f>IF(Overrides!Q68&lt;&gt;"",Overrides!Q68,F_Inputs_Formatted!Q68)</f>
        <v>##BLANK</v>
      </c>
      <c r="R68" s="61" t="str">
        <f>IF(Overrides!R68&lt;&gt;"",Overrides!R68,F_Inputs_Formatted!R68)</f>
        <v>##BLANK</v>
      </c>
      <c r="S68" s="61" t="str">
        <f>IF(Overrides!S68&lt;&gt;"",Overrides!S68,F_Inputs_Formatted!S68)</f>
        <v>##BLANK</v>
      </c>
      <c r="T68" s="61" t="str">
        <f>IF(Overrides!T68&lt;&gt;"",Overrides!T68,F_Inputs_Formatted!T68)</f>
        <v>##BLANK</v>
      </c>
      <c r="U68" s="61" t="str">
        <f>IF(Overrides!U68&lt;&gt;"",Overrides!U68,F_Inputs_Formatted!U68)</f>
        <v>##BLANK</v>
      </c>
      <c r="V68" s="61" t="str">
        <f>IF(Overrides!V68&lt;&gt;"",Overrides!V68,F_Inputs_Formatted!V68)</f>
        <v>##BLANK</v>
      </c>
      <c r="W68" s="61" t="str">
        <f>IF(Overrides!W68&lt;&gt;"",Overrides!W68,F_Inputs_Formatted!W68)</f>
        <v>##BLANK</v>
      </c>
      <c r="X68" s="61" t="str">
        <f>IF(Overrides!X68&lt;&gt;"",Overrides!X68,F_Inputs_Formatted!X68)</f>
        <v>##BLANK</v>
      </c>
      <c r="Y68" s="61" t="str">
        <f>IF(Overrides!Y68&lt;&gt;"",Overrides!Y68,F_Inputs_Formatted!Y68)</f>
        <v>##BLANK</v>
      </c>
      <c r="Z68" s="61" t="str">
        <f>IF(Overrides!Z68&lt;&gt;"",Overrides!Z68,F_Inputs_Formatted!Z68)</f>
        <v>##BLANK</v>
      </c>
      <c r="AA68" s="61" t="str">
        <f>IF(Overrides!AA68&lt;&gt;"",Overrides!AA68,F_Inputs_Formatted!AA68)</f>
        <v>##BLANK</v>
      </c>
      <c r="AB68" s="61" t="str">
        <f>IF(Overrides!AB68&lt;&gt;"",Overrides!AB68,F_Inputs_Formatted!AB68)</f>
        <v>##BLANK</v>
      </c>
      <c r="AC68" s="61" t="str">
        <f>IF(Overrides!AC68&lt;&gt;"",Overrides!AC68,F_Inputs_Formatted!AC68)</f>
        <v>##BLANK</v>
      </c>
      <c r="AD68" s="61" t="str">
        <f>IF(Overrides!AD68&lt;&gt;"",Overrides!AD68,F_Inputs_Formatted!AD68)</f>
        <v>##BLANK</v>
      </c>
      <c r="AE68" s="61" t="str">
        <f>IF(Overrides!AE68&lt;&gt;"",Overrides!AE68,F_Inputs_Formatted!AE68)</f>
        <v>##BLANK</v>
      </c>
      <c r="AF68" s="61" t="str">
        <f>IF(Overrides!AF68&lt;&gt;"",Overrides!AF68,F_Inputs_Formatted!AF68)</f>
        <v>##BLANK</v>
      </c>
      <c r="AG68" s="61" t="str">
        <f>IF(Overrides!AG68&lt;&gt;"",Overrides!AG68,F_Inputs_Formatted!AG68)</f>
        <v>##BLANK</v>
      </c>
      <c r="AH68" s="61" t="str">
        <f>IF(Overrides!AH68&lt;&gt;"",Overrides!AH68,F_Inputs_Formatted!AH68)</f>
        <v>##BLANK</v>
      </c>
      <c r="AI68" s="61" t="str">
        <f>IF(Overrides!AI68&lt;&gt;"",Overrides!AI68,F_Inputs_Formatted!AI68)</f>
        <v>##BLANK</v>
      </c>
      <c r="AJ68" s="61" t="str">
        <f>IF(Overrides!AJ68&lt;&gt;"",Overrides!AJ68,F_Inputs_Formatted!AJ68)</f>
        <v>##BLANK</v>
      </c>
      <c r="AK68" s="61" t="str">
        <f>IF(Overrides!AK68&lt;&gt;"",Overrides!AK68,F_Inputs_Formatted!AK68)</f>
        <v>##BLANK</v>
      </c>
      <c r="AL68" s="61" t="str">
        <f>IF(Overrides!AL68&lt;&gt;"",Overrides!AL68,F_Inputs_Formatted!AL68)</f>
        <v>##BLANK</v>
      </c>
      <c r="AM68" s="61" t="str">
        <f>IF(Overrides!AM68&lt;&gt;"",Overrides!AM68,F_Inputs_Formatted!AM68)</f>
        <v>##BLANK</v>
      </c>
    </row>
    <row r="69" spans="2:39" s="5" customFormat="1" ht="15">
      <c r="B69" s="19" t="s">
        <v>145</v>
      </c>
      <c r="C69" s="19" t="s">
        <v>175</v>
      </c>
      <c r="D69" s="19" t="s">
        <v>156</v>
      </c>
      <c r="E69" s="19" t="s">
        <v>122</v>
      </c>
      <c r="F69" s="19" t="s">
        <v>172</v>
      </c>
      <c r="G69" s="56" t="s">
        <v>127</v>
      </c>
      <c r="H69" s="6" t="s">
        <v>93</v>
      </c>
      <c r="I69" s="55" t="str">
        <f t="shared" si="1"/>
        <v>SSCOUT5_05_F_PR24</v>
      </c>
      <c r="J69" s="55" t="s">
        <v>137</v>
      </c>
      <c r="K69" s="55" t="s">
        <v>159</v>
      </c>
      <c r="L69" s="55" t="s">
        <v>139</v>
      </c>
      <c r="M69" s="35" t="s">
        <v>151</v>
      </c>
      <c r="N69" s="55" t="s">
        <v>150</v>
      </c>
      <c r="O69" s="55">
        <v>0</v>
      </c>
      <c r="P69" s="61" t="str">
        <f>IF(Overrides!P69&lt;&gt;"",Overrides!P69,F_Inputs_Formatted!P69)</f>
        <v>##BLANK</v>
      </c>
      <c r="Q69" s="61" t="str">
        <f>IF(Overrides!Q69&lt;&gt;"",Overrides!Q69,F_Inputs_Formatted!Q69)</f>
        <v>##BLANK</v>
      </c>
      <c r="R69" s="61" t="str">
        <f>IF(Overrides!R69&lt;&gt;"",Overrides!R69,F_Inputs_Formatted!R69)</f>
        <v>##BLANK</v>
      </c>
      <c r="S69" s="61" t="str">
        <f>IF(Overrides!S69&lt;&gt;"",Overrides!S69,F_Inputs_Formatted!S69)</f>
        <v>##BLANK</v>
      </c>
      <c r="T69" s="61" t="str">
        <f>IF(Overrides!T69&lt;&gt;"",Overrides!T69,F_Inputs_Formatted!T69)</f>
        <v>##BLANK</v>
      </c>
      <c r="U69" s="61" t="str">
        <f>IF(Overrides!U69&lt;&gt;"",Overrides!U69,F_Inputs_Formatted!U69)</f>
        <v>##BLANK</v>
      </c>
      <c r="V69" s="61" t="str">
        <f>IF(Overrides!V69&lt;&gt;"",Overrides!V69,F_Inputs_Formatted!V69)</f>
        <v>##BLANK</v>
      </c>
      <c r="W69" s="61" t="str">
        <f>IF(Overrides!W69&lt;&gt;"",Overrides!W69,F_Inputs_Formatted!W69)</f>
        <v>##BLANK</v>
      </c>
      <c r="X69" s="61" t="str">
        <f>IF(Overrides!X69&lt;&gt;"",Overrides!X69,F_Inputs_Formatted!X69)</f>
        <v>##BLANK</v>
      </c>
      <c r="Y69" s="61" t="str">
        <f>IF(Overrides!Y69&lt;&gt;"",Overrides!Y69,F_Inputs_Formatted!Y69)</f>
        <v>##BLANK</v>
      </c>
      <c r="Z69" s="61" t="str">
        <f>IF(Overrides!Z69&lt;&gt;"",Overrides!Z69,F_Inputs_Formatted!Z69)</f>
        <v>##BLANK</v>
      </c>
      <c r="AA69" s="61" t="str">
        <f>IF(Overrides!AA69&lt;&gt;"",Overrides!AA69,F_Inputs_Formatted!AA69)</f>
        <v>##BLANK</v>
      </c>
      <c r="AB69" s="61" t="str">
        <f>IF(Overrides!AB69&lt;&gt;"",Overrides!AB69,F_Inputs_Formatted!AB69)</f>
        <v>##BLANK</v>
      </c>
      <c r="AC69" s="61" t="str">
        <f>IF(Overrides!AC69&lt;&gt;"",Overrides!AC69,F_Inputs_Formatted!AC69)</f>
        <v>##BLANK</v>
      </c>
      <c r="AD69" s="61" t="str">
        <f>IF(Overrides!AD69&lt;&gt;"",Overrides!AD69,F_Inputs_Formatted!AD69)</f>
        <v>##BLANK</v>
      </c>
      <c r="AE69" s="61" t="str">
        <f>IF(Overrides!AE69&lt;&gt;"",Overrides!AE69,F_Inputs_Formatted!AE69)</f>
        <v>##BLANK</v>
      </c>
      <c r="AF69" s="61" t="str">
        <f>IF(Overrides!AF69&lt;&gt;"",Overrides!AF69,F_Inputs_Formatted!AF69)</f>
        <v>##BLANK</v>
      </c>
      <c r="AG69" s="61" t="str">
        <f>IF(Overrides!AG69&lt;&gt;"",Overrides!AG69,F_Inputs_Formatted!AG69)</f>
        <v>##BLANK</v>
      </c>
      <c r="AH69" s="61" t="str">
        <f>IF(Overrides!AH69&lt;&gt;"",Overrides!AH69,F_Inputs_Formatted!AH69)</f>
        <v>##BLANK</v>
      </c>
      <c r="AI69" s="61" t="str">
        <f>IF(Overrides!AI69&lt;&gt;"",Overrides!AI69,F_Inputs_Formatted!AI69)</f>
        <v>##BLANK</v>
      </c>
      <c r="AJ69" s="61" t="str">
        <f>IF(Overrides!AJ69&lt;&gt;"",Overrides!AJ69,F_Inputs_Formatted!AJ69)</f>
        <v>##BLANK</v>
      </c>
      <c r="AK69" s="61" t="str">
        <f>IF(Overrides!AK69&lt;&gt;"",Overrides!AK69,F_Inputs_Formatted!AK69)</f>
        <v>##BLANK</v>
      </c>
      <c r="AL69" s="61" t="str">
        <f>IF(Overrides!AL69&lt;&gt;"",Overrides!AL69,F_Inputs_Formatted!AL69)</f>
        <v>##BLANK</v>
      </c>
      <c r="AM69" s="61" t="str">
        <f>IF(Overrides!AM69&lt;&gt;"",Overrides!AM69,F_Inputs_Formatted!AM69)</f>
        <v>##BLANK</v>
      </c>
    </row>
    <row r="70" spans="2:39" s="5" customFormat="1" ht="15">
      <c r="B70" s="19" t="s">
        <v>146</v>
      </c>
      <c r="C70" s="19" t="s">
        <v>176</v>
      </c>
      <c r="D70" s="19" t="s">
        <v>156</v>
      </c>
      <c r="E70" s="19" t="s">
        <v>122</v>
      </c>
      <c r="F70" s="19" t="s">
        <v>172</v>
      </c>
      <c r="G70" s="56" t="s">
        <v>127</v>
      </c>
      <c r="H70" s="6" t="s">
        <v>93</v>
      </c>
      <c r="I70" s="55" t="str">
        <f t="shared" si="1"/>
        <v>SESOUT5_05_F_PR24</v>
      </c>
      <c r="J70" s="55" t="s">
        <v>137</v>
      </c>
      <c r="K70" s="55" t="s">
        <v>159</v>
      </c>
      <c r="L70" s="55" t="s">
        <v>139</v>
      </c>
      <c r="M70" s="35" t="s">
        <v>151</v>
      </c>
      <c r="N70" s="55" t="s">
        <v>150</v>
      </c>
      <c r="O70" s="55">
        <v>0</v>
      </c>
      <c r="P70" s="61" t="str">
        <f>IF(Overrides!P70&lt;&gt;"",Overrides!P70,F_Inputs_Formatted!P70)</f>
        <v>##BLANK</v>
      </c>
      <c r="Q70" s="61" t="str">
        <f>IF(Overrides!Q70&lt;&gt;"",Overrides!Q70,F_Inputs_Formatted!Q70)</f>
        <v>##BLANK</v>
      </c>
      <c r="R70" s="61" t="str">
        <f>IF(Overrides!R70&lt;&gt;"",Overrides!R70,F_Inputs_Formatted!R70)</f>
        <v>##BLANK</v>
      </c>
      <c r="S70" s="61" t="str">
        <f>IF(Overrides!S70&lt;&gt;"",Overrides!S70,F_Inputs_Formatted!S70)</f>
        <v>##BLANK</v>
      </c>
      <c r="T70" s="61" t="str">
        <f>IF(Overrides!T70&lt;&gt;"",Overrides!T70,F_Inputs_Formatted!T70)</f>
        <v>##BLANK</v>
      </c>
      <c r="U70" s="61" t="str">
        <f>IF(Overrides!U70&lt;&gt;"",Overrides!U70,F_Inputs_Formatted!U70)</f>
        <v>##BLANK</v>
      </c>
      <c r="V70" s="61" t="str">
        <f>IF(Overrides!V70&lt;&gt;"",Overrides!V70,F_Inputs_Formatted!V70)</f>
        <v>##BLANK</v>
      </c>
      <c r="W70" s="61" t="str">
        <f>IF(Overrides!W70&lt;&gt;"",Overrides!W70,F_Inputs_Formatted!W70)</f>
        <v>##BLANK</v>
      </c>
      <c r="X70" s="61" t="str">
        <f>IF(Overrides!X70&lt;&gt;"",Overrides!X70,F_Inputs_Formatted!X70)</f>
        <v>##BLANK</v>
      </c>
      <c r="Y70" s="61" t="str">
        <f>IF(Overrides!Y70&lt;&gt;"",Overrides!Y70,F_Inputs_Formatted!Y70)</f>
        <v>##BLANK</v>
      </c>
      <c r="Z70" s="61" t="str">
        <f>IF(Overrides!Z70&lt;&gt;"",Overrides!Z70,F_Inputs_Formatted!Z70)</f>
        <v>##BLANK</v>
      </c>
      <c r="AA70" s="61" t="str">
        <f>IF(Overrides!AA70&lt;&gt;"",Overrides!AA70,F_Inputs_Formatted!AA70)</f>
        <v>##BLANK</v>
      </c>
      <c r="AB70" s="61" t="str">
        <f>IF(Overrides!AB70&lt;&gt;"",Overrides!AB70,F_Inputs_Formatted!AB70)</f>
        <v>##BLANK</v>
      </c>
      <c r="AC70" s="61" t="str">
        <f>IF(Overrides!AC70&lt;&gt;"",Overrides!AC70,F_Inputs_Formatted!AC70)</f>
        <v>##BLANK</v>
      </c>
      <c r="AD70" s="61" t="str">
        <f>IF(Overrides!AD70&lt;&gt;"",Overrides!AD70,F_Inputs_Formatted!AD70)</f>
        <v>##BLANK</v>
      </c>
      <c r="AE70" s="61" t="str">
        <f>IF(Overrides!AE70&lt;&gt;"",Overrides!AE70,F_Inputs_Formatted!AE70)</f>
        <v>##BLANK</v>
      </c>
      <c r="AF70" s="61" t="str">
        <f>IF(Overrides!AF70&lt;&gt;"",Overrides!AF70,F_Inputs_Formatted!AF70)</f>
        <v>##BLANK</v>
      </c>
      <c r="AG70" s="61" t="str">
        <f>IF(Overrides!AG70&lt;&gt;"",Overrides!AG70,F_Inputs_Formatted!AG70)</f>
        <v>##BLANK</v>
      </c>
      <c r="AH70" s="61" t="str">
        <f>IF(Overrides!AH70&lt;&gt;"",Overrides!AH70,F_Inputs_Formatted!AH70)</f>
        <v>##BLANK</v>
      </c>
      <c r="AI70" s="61" t="str">
        <f>IF(Overrides!AI70&lt;&gt;"",Overrides!AI70,F_Inputs_Formatted!AI70)</f>
        <v>##BLANK</v>
      </c>
      <c r="AJ70" s="61" t="str">
        <f>IF(Overrides!AJ70&lt;&gt;"",Overrides!AJ70,F_Inputs_Formatted!AJ70)</f>
        <v>##BLANK</v>
      </c>
      <c r="AK70" s="61" t="str">
        <f>IF(Overrides!AK70&lt;&gt;"",Overrides!AK70,F_Inputs_Formatted!AK70)</f>
        <v>##BLANK</v>
      </c>
      <c r="AL70" s="61" t="str">
        <f>IF(Overrides!AL70&lt;&gt;"",Overrides!AL70,F_Inputs_Formatted!AL70)</f>
        <v>##BLANK</v>
      </c>
      <c r="AM70" s="61" t="str">
        <f>IF(Overrides!AM70&lt;&gt;"",Overrides!AM70,F_Inputs_Formatted!AM70)</f>
        <v>##BLANK</v>
      </c>
    </row>
    <row r="71" spans="2:39" s="5" customFormat="1" ht="15">
      <c r="B71" s="19" t="s">
        <v>114</v>
      </c>
      <c r="C71" s="19" t="s">
        <v>177</v>
      </c>
      <c r="D71" s="19" t="s">
        <v>156</v>
      </c>
      <c r="E71" s="19" t="s">
        <v>122</v>
      </c>
      <c r="F71" s="19" t="s">
        <v>157</v>
      </c>
      <c r="G71" s="56" t="s">
        <v>127</v>
      </c>
      <c r="H71" s="6" t="s">
        <v>93</v>
      </c>
      <c r="I71" s="55" t="str">
        <f t="shared" si="1"/>
        <v>SWBOUT5_05_F_PR24</v>
      </c>
      <c r="J71" s="55" t="s">
        <v>137</v>
      </c>
      <c r="K71" s="55" t="s">
        <v>159</v>
      </c>
      <c r="L71" s="55" t="s">
        <v>139</v>
      </c>
      <c r="M71" s="35" t="s">
        <v>151</v>
      </c>
      <c r="N71" s="55" t="s">
        <v>150</v>
      </c>
      <c r="O71" s="55">
        <v>0</v>
      </c>
      <c r="P71" s="61">
        <f>IF(Overrides!P71&lt;&gt;"",Overrides!P71,F_Inputs_Formatted!P71)</f>
        <v>130</v>
      </c>
      <c r="Q71" s="61">
        <f>IF(Overrides!Q71&lt;&gt;"",Overrides!Q71,F_Inputs_Formatted!Q71)</f>
        <v>202</v>
      </c>
      <c r="R71" s="61">
        <f>IF(Overrides!R71&lt;&gt;"",Overrides!R71,F_Inputs_Formatted!R71)</f>
        <v>236</v>
      </c>
      <c r="S71" s="61">
        <f>IF(Overrides!S71&lt;&gt;"",Overrides!S71,F_Inputs_Formatted!S71)</f>
        <v>153</v>
      </c>
      <c r="T71" s="61">
        <f>IF(Overrides!T71&lt;&gt;"",Overrides!T71,F_Inputs_Formatted!T71)</f>
        <v>151</v>
      </c>
      <c r="U71" s="61">
        <f>IF(Overrides!U71&lt;&gt;"",Overrides!U71,F_Inputs_Formatted!U71)</f>
        <v>175</v>
      </c>
      <c r="V71" s="61">
        <f>IF(Overrides!V71&lt;&gt;"",Overrides!V71,F_Inputs_Formatted!V71)</f>
        <v>166</v>
      </c>
      <c r="W71" s="61">
        <f>IF(Overrides!W71&lt;&gt;"",Overrides!W71,F_Inputs_Formatted!W71)</f>
        <v>166</v>
      </c>
      <c r="X71" s="61">
        <f>IF(Overrides!X71&lt;&gt;"",Overrides!X71,F_Inputs_Formatted!X71)</f>
        <v>179</v>
      </c>
      <c r="Y71" s="61">
        <f>IF(Overrides!Y71&lt;&gt;"",Overrides!Y71,F_Inputs_Formatted!Y71)</f>
        <v>222</v>
      </c>
      <c r="Z71" s="61">
        <f>IF(Overrides!Z71&lt;&gt;"",Overrides!Z71,F_Inputs_Formatted!Z71)</f>
        <v>143</v>
      </c>
      <c r="AA71" s="61">
        <f>IF(Overrides!AA71&lt;&gt;"",Overrides!AA71,F_Inputs_Formatted!AA71)</f>
        <v>106</v>
      </c>
      <c r="AB71" s="61">
        <f>IF(Overrides!AB71&lt;&gt;"",Overrides!AB71,F_Inputs_Formatted!AB71)</f>
        <v>192</v>
      </c>
      <c r="AC71" s="61">
        <f>IF(Overrides!AC71&lt;&gt;"",Overrides!AC71,F_Inputs_Formatted!AC71)</f>
        <v>148</v>
      </c>
      <c r="AD71" s="61">
        <f>IF(Overrides!AD71&lt;&gt;"",Overrides!AD71,F_Inputs_Formatted!AD71)</f>
        <v>94</v>
      </c>
      <c r="AE71" s="61">
        <f>IF(Overrides!AE71&lt;&gt;"",Overrides!AE71,F_Inputs_Formatted!AE71)</f>
        <v>94</v>
      </c>
      <c r="AF71" s="61">
        <f>IF(Overrides!AF71&lt;&gt;"",Overrides!AF71,F_Inputs_Formatted!AF71)</f>
        <v>94</v>
      </c>
      <c r="AG71" s="61">
        <f>IF(Overrides!AG71&lt;&gt;"",Overrides!AG71,F_Inputs_Formatted!AG71)</f>
        <v>94</v>
      </c>
      <c r="AH71" s="61">
        <f>IF(Overrides!AH71&lt;&gt;"",Overrides!AH71,F_Inputs_Formatted!AH71)</f>
        <v>94</v>
      </c>
      <c r="AI71" s="61">
        <f>IF(Overrides!AI71&lt;&gt;"",Overrides!AI71,F_Inputs_Formatted!AI71)</f>
        <v>94</v>
      </c>
      <c r="AJ71" s="61">
        <f>IF(Overrides!AJ71&lt;&gt;"",Overrides!AJ71,F_Inputs_Formatted!AJ71)</f>
        <v>94</v>
      </c>
      <c r="AK71" s="61">
        <f>IF(Overrides!AK71&lt;&gt;"",Overrides!AK71,F_Inputs_Formatted!AK71)</f>
        <v>94</v>
      </c>
      <c r="AL71" s="61">
        <f>IF(Overrides!AL71&lt;&gt;"",Overrides!AL71,F_Inputs_Formatted!AL71)</f>
        <v>94</v>
      </c>
      <c r="AM71" s="61">
        <f>IF(Overrides!AM71&lt;&gt;"",Overrides!AM71,F_Inputs_Formatted!AM71)</f>
        <v>94</v>
      </c>
    </row>
    <row r="72" spans="2:39" s="5" customFormat="1" ht="15">
      <c r="B72" s="19" t="s">
        <v>147</v>
      </c>
      <c r="C72" s="19" t="s">
        <v>178</v>
      </c>
      <c r="D72" s="19" t="s">
        <v>156</v>
      </c>
      <c r="E72" s="19" t="s">
        <v>122</v>
      </c>
      <c r="F72" s="19" t="s">
        <v>172</v>
      </c>
      <c r="G72" s="56" t="s">
        <v>127</v>
      </c>
      <c r="H72" s="6" t="s">
        <v>93</v>
      </c>
      <c r="I72" s="55" t="str">
        <f t="shared" si="1"/>
        <v>BRLOUT5_05_F_PR24</v>
      </c>
      <c r="J72" s="55" t="s">
        <v>137</v>
      </c>
      <c r="K72" s="55" t="s">
        <v>159</v>
      </c>
      <c r="L72" s="55" t="s">
        <v>139</v>
      </c>
      <c r="M72" s="35" t="s">
        <v>151</v>
      </c>
      <c r="N72" s="55" t="s">
        <v>150</v>
      </c>
      <c r="O72" s="55">
        <v>0</v>
      </c>
      <c r="P72" s="61" t="str">
        <f>IF(Overrides!P72&lt;&gt;"",Overrides!P72,F_Inputs_Formatted!P72)</f>
        <v>##BLANK</v>
      </c>
      <c r="Q72" s="61" t="str">
        <f>IF(Overrides!Q72&lt;&gt;"",Overrides!Q72,F_Inputs_Formatted!Q72)</f>
        <v>##BLANK</v>
      </c>
      <c r="R72" s="61" t="str">
        <f>IF(Overrides!R72&lt;&gt;"",Overrides!R72,F_Inputs_Formatted!R72)</f>
        <v>##BLANK</v>
      </c>
      <c r="S72" s="61" t="str">
        <f>IF(Overrides!S72&lt;&gt;"",Overrides!S72,F_Inputs_Formatted!S72)</f>
        <v>##BLANK</v>
      </c>
      <c r="T72" s="61" t="str">
        <f>IF(Overrides!T72&lt;&gt;"",Overrides!T72,F_Inputs_Formatted!T72)</f>
        <v>##BLANK</v>
      </c>
      <c r="U72" s="61" t="str">
        <f>IF(Overrides!U72&lt;&gt;"",Overrides!U72,F_Inputs_Formatted!U72)</f>
        <v>##BLANK</v>
      </c>
      <c r="V72" s="61" t="str">
        <f>IF(Overrides!V72&lt;&gt;"",Overrides!V72,F_Inputs_Formatted!V72)</f>
        <v>##BLANK</v>
      </c>
      <c r="W72" s="61" t="str">
        <f>IF(Overrides!W72&lt;&gt;"",Overrides!W72,F_Inputs_Formatted!W72)</f>
        <v>##BLANK</v>
      </c>
      <c r="X72" s="61" t="str">
        <f>IF(Overrides!X72&lt;&gt;"",Overrides!X72,F_Inputs_Formatted!X72)</f>
        <v>##BLANK</v>
      </c>
      <c r="Y72" s="61" t="str">
        <f>IF(Overrides!Y72&lt;&gt;"",Overrides!Y72,F_Inputs_Formatted!Y72)</f>
        <v>##BLANK</v>
      </c>
      <c r="Z72" s="61" t="str">
        <f>IF(Overrides!Z72&lt;&gt;"",Overrides!Z72,F_Inputs_Formatted!Z72)</f>
        <v>##BLANK</v>
      </c>
      <c r="AA72" s="61" t="str">
        <f>IF(Overrides!AA72&lt;&gt;"",Overrides!AA72,F_Inputs_Formatted!AA72)</f>
        <v>##BLANK</v>
      </c>
      <c r="AB72" s="61" t="str">
        <f>IF(Overrides!AB72&lt;&gt;"",Overrides!AB72,F_Inputs_Formatted!AB72)</f>
        <v>##BLANK</v>
      </c>
      <c r="AC72" s="61" t="str">
        <f>IF(Overrides!AC72&lt;&gt;"",Overrides!AC72,F_Inputs_Formatted!AC72)</f>
        <v>##BLANK</v>
      </c>
      <c r="AD72" s="61" t="str">
        <f>IF(Overrides!AD72&lt;&gt;"",Overrides!AD72,F_Inputs_Formatted!AD72)</f>
        <v>##BLANK</v>
      </c>
      <c r="AE72" s="61" t="str">
        <f>IF(Overrides!AE72&lt;&gt;"",Overrides!AE72,F_Inputs_Formatted!AE72)</f>
        <v>##BLANK</v>
      </c>
      <c r="AF72" s="61" t="str">
        <f>IF(Overrides!AF72&lt;&gt;"",Overrides!AF72,F_Inputs_Formatted!AF72)</f>
        <v>##BLANK</v>
      </c>
      <c r="AG72" s="61" t="str">
        <f>IF(Overrides!AG72&lt;&gt;"",Overrides!AG72,F_Inputs_Formatted!AG72)</f>
        <v>##BLANK</v>
      </c>
      <c r="AH72" s="61" t="str">
        <f>IF(Overrides!AH72&lt;&gt;"",Overrides!AH72,F_Inputs_Formatted!AH72)</f>
        <v>##BLANK</v>
      </c>
      <c r="AI72" s="61" t="str">
        <f>IF(Overrides!AI72&lt;&gt;"",Overrides!AI72,F_Inputs_Formatted!AI72)</f>
        <v>##BLANK</v>
      </c>
      <c r="AJ72" s="61" t="str">
        <f>IF(Overrides!AJ72&lt;&gt;"",Overrides!AJ72,F_Inputs_Formatted!AJ72)</f>
        <v>##BLANK</v>
      </c>
      <c r="AK72" s="61" t="str">
        <f>IF(Overrides!AK72&lt;&gt;"",Overrides!AK72,F_Inputs_Formatted!AK72)</f>
        <v>##BLANK</v>
      </c>
      <c r="AL72" s="61" t="str">
        <f>IF(Overrides!AL72&lt;&gt;"",Overrides!AL72,F_Inputs_Formatted!AL72)</f>
        <v>##BLANK</v>
      </c>
      <c r="AM72" s="61" t="str">
        <f>IF(Overrides!AM72&lt;&gt;"",Overrides!AM72,F_Inputs_Formatted!AM72)</f>
        <v>##BLANK</v>
      </c>
    </row>
    <row r="73" spans="2:39" s="5" customFormat="1" ht="15">
      <c r="B73" s="129" t="s">
        <v>80</v>
      </c>
      <c r="C73" s="19" t="s">
        <v>155</v>
      </c>
      <c r="D73" s="19" t="s">
        <v>156</v>
      </c>
      <c r="E73" s="19" t="s">
        <v>122</v>
      </c>
      <c r="F73" s="19" t="s">
        <v>157</v>
      </c>
      <c r="G73" s="56" t="s">
        <v>127</v>
      </c>
      <c r="H73" s="7" t="s">
        <v>101</v>
      </c>
      <c r="I73" s="55" t="str">
        <f t="shared" si="1"/>
        <v>ANHBN13535_21</v>
      </c>
      <c r="J73" s="55" t="s">
        <v>137</v>
      </c>
      <c r="K73" s="55" t="s">
        <v>159</v>
      </c>
      <c r="L73" s="55" t="s">
        <v>139</v>
      </c>
      <c r="M73" s="35" t="s">
        <v>152</v>
      </c>
      <c r="N73" s="18" t="s">
        <v>153</v>
      </c>
      <c r="O73" s="55">
        <v>0</v>
      </c>
      <c r="P73" s="61">
        <f>IF(Overrides!P73&lt;&gt;"",Overrides!P73,F_Inputs_Formatted!P73)</f>
        <v>44731.412836000098</v>
      </c>
      <c r="Q73" s="61">
        <f>IF(Overrides!Q73&lt;&gt;"",Overrides!Q73,F_Inputs_Formatted!Q73)</f>
        <v>44750.187623999998</v>
      </c>
      <c r="R73" s="61">
        <f>IF(Overrides!R73&lt;&gt;"",Overrides!R73,F_Inputs_Formatted!R73)</f>
        <v>44986.317648000302</v>
      </c>
      <c r="S73" s="61">
        <f>IF(Overrides!S73&lt;&gt;"",Overrides!S73,F_Inputs_Formatted!S73)</f>
        <v>45134.800602000098</v>
      </c>
      <c r="T73" s="61">
        <f>IF(Overrides!T73&lt;&gt;"",Overrides!T73,F_Inputs_Formatted!T73)</f>
        <v>45378.795947999701</v>
      </c>
      <c r="U73" s="61">
        <f>IF(Overrides!U73&lt;&gt;"",Overrides!U73,F_Inputs_Formatted!U73)</f>
        <v>45624.468977000201</v>
      </c>
      <c r="V73" s="61">
        <f>IF(Overrides!V73&lt;&gt;"",Overrides!V73,F_Inputs_Formatted!V73)</f>
        <v>45236.800000000003</v>
      </c>
      <c r="W73" s="61">
        <f>IF(Overrides!W73&lt;&gt;"",Overrides!W73,F_Inputs_Formatted!W73)</f>
        <v>45368.513041845901</v>
      </c>
      <c r="X73" s="61">
        <f>IF(Overrides!X73&lt;&gt;"",Overrides!X73,F_Inputs_Formatted!X73)</f>
        <v>45657</v>
      </c>
      <c r="Y73" s="61">
        <f>IF(Overrides!Y73&lt;&gt;"",Overrides!Y73,F_Inputs_Formatted!Y73)</f>
        <v>45804</v>
      </c>
      <c r="Z73" s="61">
        <f>IF(Overrides!Z73&lt;&gt;"",Overrides!Z73,F_Inputs_Formatted!Z73)</f>
        <v>45837</v>
      </c>
      <c r="AA73" s="61">
        <f>IF(Overrides!AA73&lt;&gt;"",Overrides!AA73,F_Inputs_Formatted!AA73)</f>
        <v>46084</v>
      </c>
      <c r="AB73" s="61">
        <f>IF(Overrides!AB73&lt;&gt;"",Overrides!AB73,F_Inputs_Formatted!AB73)</f>
        <v>46580</v>
      </c>
      <c r="AC73" s="61">
        <f>IF(Overrides!AC73&lt;&gt;"",Overrides!AC73,F_Inputs_Formatted!AC73)</f>
        <v>46682</v>
      </c>
      <c r="AD73" s="61">
        <f>IF(Overrides!AD73&lt;&gt;"",Overrides!AD73,F_Inputs_Formatted!AD73)</f>
        <v>46792</v>
      </c>
      <c r="AE73" s="61">
        <f>IF(Overrides!AE73&lt;&gt;"",Overrides!AE73,F_Inputs_Formatted!AE73)</f>
        <v>46885</v>
      </c>
      <c r="AF73" s="61">
        <f>IF(Overrides!AF73&lt;&gt;"",Overrides!AF73,F_Inputs_Formatted!AF73)</f>
        <v>46982</v>
      </c>
      <c r="AG73" s="61">
        <f>IF(Overrides!AG73&lt;&gt;"",Overrides!AG73,F_Inputs_Formatted!AG73)</f>
        <v>47068</v>
      </c>
      <c r="AH73" s="61">
        <f>IF(Overrides!AH73&lt;&gt;"",Overrides!AH73,F_Inputs_Formatted!AH73)</f>
        <v>47157</v>
      </c>
      <c r="AI73" s="61" t="str">
        <f>IF(Overrides!AI73&lt;&gt;"",Overrides!AI73,F_Inputs_Formatted!AI73)</f>
        <v/>
      </c>
      <c r="AJ73" s="61" t="str">
        <f>IF(Overrides!AJ73&lt;&gt;"",Overrides!AJ73,F_Inputs_Formatted!AJ73)</f>
        <v/>
      </c>
      <c r="AK73" s="61" t="str">
        <f>IF(Overrides!AK73&lt;&gt;"",Overrides!AK73,F_Inputs_Formatted!AK73)</f>
        <v/>
      </c>
      <c r="AL73" s="61" t="str">
        <f>IF(Overrides!AL73&lt;&gt;"",Overrides!AL73,F_Inputs_Formatted!AL73)</f>
        <v/>
      </c>
      <c r="AM73" s="61" t="str">
        <f>IF(Overrides!AM73&lt;&gt;"",Overrides!AM73,F_Inputs_Formatted!AM73)</f>
        <v/>
      </c>
    </row>
    <row r="74" spans="2:39" s="5" customFormat="1" ht="15">
      <c r="B74" s="19" t="s">
        <v>110</v>
      </c>
      <c r="C74" s="19" t="s">
        <v>161</v>
      </c>
      <c r="D74" s="19" t="s">
        <v>162</v>
      </c>
      <c r="E74" s="19" t="s">
        <v>122</v>
      </c>
      <c r="F74" s="19" t="s">
        <v>157</v>
      </c>
      <c r="G74" s="56" t="s">
        <v>127</v>
      </c>
      <c r="H74" s="7" t="s">
        <v>101</v>
      </c>
      <c r="I74" s="55" t="str">
        <f t="shared" si="1"/>
        <v>WSHBN13535_21</v>
      </c>
      <c r="J74" s="55" t="s">
        <v>137</v>
      </c>
      <c r="K74" s="55" t="s">
        <v>159</v>
      </c>
      <c r="L74" s="55" t="s">
        <v>139</v>
      </c>
      <c r="M74" s="35" t="s">
        <v>152</v>
      </c>
      <c r="N74" s="18" t="s">
        <v>153</v>
      </c>
      <c r="O74" s="55">
        <v>0</v>
      </c>
      <c r="P74" s="61">
        <f>IF(Overrides!P74&lt;&gt;"",Overrides!P74,F_Inputs_Formatted!P74)</f>
        <v>18593.599999999999</v>
      </c>
      <c r="Q74" s="61">
        <f>IF(Overrides!Q74&lt;&gt;"",Overrides!Q74,F_Inputs_Formatted!Q74)</f>
        <v>18665.2</v>
      </c>
      <c r="R74" s="61">
        <f>IF(Overrides!R74&lt;&gt;"",Overrides!R74,F_Inputs_Formatted!R74)</f>
        <v>18751.309999999899</v>
      </c>
      <c r="S74" s="61">
        <f>IF(Overrides!S74&lt;&gt;"",Overrides!S74,F_Inputs_Formatted!S74)</f>
        <v>18812</v>
      </c>
      <c r="T74" s="61">
        <f>IF(Overrides!T74&lt;&gt;"",Overrides!T74,F_Inputs_Formatted!T74)</f>
        <v>18875.2</v>
      </c>
      <c r="U74" s="61">
        <f>IF(Overrides!U74&lt;&gt;"",Overrides!U74,F_Inputs_Formatted!U74)</f>
        <v>18943.5</v>
      </c>
      <c r="V74" s="61">
        <f>IF(Overrides!V74&lt;&gt;"",Overrides!V74,F_Inputs_Formatted!V74)</f>
        <v>19085</v>
      </c>
      <c r="W74" s="61">
        <f>IF(Overrides!W74&lt;&gt;"",Overrides!W74,F_Inputs_Formatted!W74)</f>
        <v>19279</v>
      </c>
      <c r="X74" s="61">
        <f>IF(Overrides!X74&lt;&gt;"",Overrides!X74,F_Inputs_Formatted!X74)</f>
        <v>19455</v>
      </c>
      <c r="Y74" s="61">
        <f>IF(Overrides!Y74&lt;&gt;"",Overrides!Y74,F_Inputs_Formatted!Y74)</f>
        <v>19607</v>
      </c>
      <c r="Z74" s="61">
        <f>IF(Overrides!Z74&lt;&gt;"",Overrides!Z74,F_Inputs_Formatted!Z74)</f>
        <v>19784</v>
      </c>
      <c r="AA74" s="61">
        <f>IF(Overrides!AA74&lt;&gt;"",Overrides!AA74,F_Inputs_Formatted!AA74)</f>
        <v>19950</v>
      </c>
      <c r="AB74" s="61">
        <f>IF(Overrides!AB74&lt;&gt;"",Overrides!AB74,F_Inputs_Formatted!AB74)</f>
        <v>20144</v>
      </c>
      <c r="AC74" s="61">
        <f>IF(Overrides!AC74&lt;&gt;"",Overrides!AC74,F_Inputs_Formatted!AC74)</f>
        <v>20310</v>
      </c>
      <c r="AD74" s="61">
        <f>IF(Overrides!AD74&lt;&gt;"",Overrides!AD74,F_Inputs_Formatted!AD74)</f>
        <v>20378</v>
      </c>
      <c r="AE74" s="61">
        <f>IF(Overrides!AE74&lt;&gt;"",Overrides!AE74,F_Inputs_Formatted!AE74)</f>
        <v>20450</v>
      </c>
      <c r="AF74" s="61">
        <f>IF(Overrides!AF74&lt;&gt;"",Overrides!AF74,F_Inputs_Formatted!AF74)</f>
        <v>20522</v>
      </c>
      <c r="AG74" s="61">
        <f>IF(Overrides!AG74&lt;&gt;"",Overrides!AG74,F_Inputs_Formatted!AG74)</f>
        <v>20599</v>
      </c>
      <c r="AH74" s="61">
        <f>IF(Overrides!AH74&lt;&gt;"",Overrides!AH74,F_Inputs_Formatted!AH74)</f>
        <v>20670</v>
      </c>
      <c r="AI74" s="61" t="str">
        <f>IF(Overrides!AI74&lt;&gt;"",Overrides!AI74,F_Inputs_Formatted!AI74)</f>
        <v/>
      </c>
      <c r="AJ74" s="61" t="str">
        <f>IF(Overrides!AJ74&lt;&gt;"",Overrides!AJ74,F_Inputs_Formatted!AJ74)</f>
        <v/>
      </c>
      <c r="AK74" s="61" t="str">
        <f>IF(Overrides!AK74&lt;&gt;"",Overrides!AK74,F_Inputs_Formatted!AK74)</f>
        <v/>
      </c>
      <c r="AL74" s="61" t="str">
        <f>IF(Overrides!AL74&lt;&gt;"",Overrides!AL74,F_Inputs_Formatted!AL74)</f>
        <v/>
      </c>
      <c r="AM74" s="61" t="str">
        <f>IF(Overrides!AM74&lt;&gt;"",Overrides!AM74,F_Inputs_Formatted!AM74)</f>
        <v/>
      </c>
    </row>
    <row r="75" spans="2:39" s="5" customFormat="1" ht="15">
      <c r="B75" s="19" t="s">
        <v>111</v>
      </c>
      <c r="C75" s="19" t="s">
        <v>163</v>
      </c>
      <c r="D75" s="19" t="s">
        <v>162</v>
      </c>
      <c r="E75" s="19" t="s">
        <v>122</v>
      </c>
      <c r="F75" s="19" t="s">
        <v>157</v>
      </c>
      <c r="G75" s="56" t="s">
        <v>127</v>
      </c>
      <c r="H75" s="7" t="s">
        <v>101</v>
      </c>
      <c r="I75" s="55" t="str">
        <f t="shared" si="1"/>
        <v>HDDBN13535_21</v>
      </c>
      <c r="J75" s="55" t="s">
        <v>137</v>
      </c>
      <c r="K75" s="55" t="s">
        <v>159</v>
      </c>
      <c r="L75" s="55" t="s">
        <v>139</v>
      </c>
      <c r="M75" s="35" t="s">
        <v>152</v>
      </c>
      <c r="N75" s="18" t="s">
        <v>153</v>
      </c>
      <c r="O75" s="55">
        <v>0</v>
      </c>
      <c r="P75" s="61" t="str">
        <f>IF(Overrides!P75&lt;&gt;"",Overrides!P75,F_Inputs_Formatted!P75)</f>
        <v/>
      </c>
      <c r="Q75" s="61" t="str">
        <f>IF(Overrides!Q75&lt;&gt;"",Overrides!Q75,F_Inputs_Formatted!Q75)</f>
        <v/>
      </c>
      <c r="R75" s="61" t="str">
        <f>IF(Overrides!R75&lt;&gt;"",Overrides!R75,F_Inputs_Formatted!R75)</f>
        <v/>
      </c>
      <c r="S75" s="61" t="str">
        <f>IF(Overrides!S75&lt;&gt;"",Overrides!S75,F_Inputs_Formatted!S75)</f>
        <v/>
      </c>
      <c r="T75" s="61" t="str">
        <f>IF(Overrides!T75&lt;&gt;"",Overrides!T75,F_Inputs_Formatted!T75)</f>
        <v/>
      </c>
      <c r="U75" s="61" t="str">
        <f>IF(Overrides!U75&lt;&gt;"",Overrides!U75,F_Inputs_Formatted!U75)</f>
        <v/>
      </c>
      <c r="V75" s="61">
        <f>IF(Overrides!V75&lt;&gt;"",Overrides!V75,F_Inputs_Formatted!V75)</f>
        <v>305.72046899999998</v>
      </c>
      <c r="W75" s="61">
        <f>IF(Overrides!W75&lt;&gt;"",Overrides!W75,F_Inputs_Formatted!W75)</f>
        <v>305.27579700000001</v>
      </c>
      <c r="X75" s="61">
        <f>IF(Overrides!X75&lt;&gt;"",Overrides!X75,F_Inputs_Formatted!X75)</f>
        <v>294.69802900000002</v>
      </c>
      <c r="Y75" s="61">
        <f>IF(Overrides!Y75&lt;&gt;"",Overrides!Y75,F_Inputs_Formatted!Y75)</f>
        <v>296</v>
      </c>
      <c r="Z75" s="61">
        <f>IF(Overrides!Z75&lt;&gt;"",Overrides!Z75,F_Inputs_Formatted!Z75)</f>
        <v>296</v>
      </c>
      <c r="AA75" s="61">
        <f>IF(Overrides!AA75&lt;&gt;"",Overrides!AA75,F_Inputs_Formatted!AA75)</f>
        <v>299</v>
      </c>
      <c r="AB75" s="61">
        <f>IF(Overrides!AB75&lt;&gt;"",Overrides!AB75,F_Inputs_Formatted!AB75)</f>
        <v>300</v>
      </c>
      <c r="AC75" s="61">
        <f>IF(Overrides!AC75&lt;&gt;"",Overrides!AC75,F_Inputs_Formatted!AC75)</f>
        <v>306</v>
      </c>
      <c r="AD75" s="61">
        <f>IF(Overrides!AD75&lt;&gt;"",Overrides!AD75,F_Inputs_Formatted!AD75)</f>
        <v>309</v>
      </c>
      <c r="AE75" s="61">
        <f>IF(Overrides!AE75&lt;&gt;"",Overrides!AE75,F_Inputs_Formatted!AE75)</f>
        <v>311</v>
      </c>
      <c r="AF75" s="61">
        <f>IF(Overrides!AF75&lt;&gt;"",Overrides!AF75,F_Inputs_Formatted!AF75)</f>
        <v>315</v>
      </c>
      <c r="AG75" s="61">
        <f>IF(Overrides!AG75&lt;&gt;"",Overrides!AG75,F_Inputs_Formatted!AG75)</f>
        <v>318</v>
      </c>
      <c r="AH75" s="61">
        <f>IF(Overrides!AH75&lt;&gt;"",Overrides!AH75,F_Inputs_Formatted!AH75)</f>
        <v>321</v>
      </c>
      <c r="AI75" s="61" t="str">
        <f>IF(Overrides!AI75&lt;&gt;"",Overrides!AI75,F_Inputs_Formatted!AI75)</f>
        <v/>
      </c>
      <c r="AJ75" s="61" t="str">
        <f>IF(Overrides!AJ75&lt;&gt;"",Overrides!AJ75,F_Inputs_Formatted!AJ75)</f>
        <v/>
      </c>
      <c r="AK75" s="61" t="str">
        <f>IF(Overrides!AK75&lt;&gt;"",Overrides!AK75,F_Inputs_Formatted!AK75)</f>
        <v/>
      </c>
      <c r="AL75" s="61" t="str">
        <f>IF(Overrides!AL75&lt;&gt;"",Overrides!AL75,F_Inputs_Formatted!AL75)</f>
        <v/>
      </c>
      <c r="AM75" s="61" t="str">
        <f>IF(Overrides!AM75&lt;&gt;"",Overrides!AM75,F_Inputs_Formatted!AM75)</f>
        <v/>
      </c>
    </row>
    <row r="76" spans="2:39" s="5" customFormat="1" ht="15">
      <c r="B76" s="19" t="s">
        <v>112</v>
      </c>
      <c r="C76" s="19" t="s">
        <v>164</v>
      </c>
      <c r="D76" s="19" t="s">
        <v>156</v>
      </c>
      <c r="E76" s="19" t="s">
        <v>122</v>
      </c>
      <c r="F76" s="19" t="s">
        <v>157</v>
      </c>
      <c r="G76" s="56" t="s">
        <v>127</v>
      </c>
      <c r="H76" s="7" t="s">
        <v>101</v>
      </c>
      <c r="I76" s="55" t="str">
        <f t="shared" si="1"/>
        <v>NESBN13535_21</v>
      </c>
      <c r="J76" s="55" t="s">
        <v>137</v>
      </c>
      <c r="K76" s="55" t="s">
        <v>159</v>
      </c>
      <c r="L76" s="55" t="s">
        <v>139</v>
      </c>
      <c r="M76" s="35" t="s">
        <v>152</v>
      </c>
      <c r="N76" s="18" t="s">
        <v>153</v>
      </c>
      <c r="O76" s="55">
        <v>0</v>
      </c>
      <c r="P76" s="61">
        <f>IF(Overrides!P76&lt;&gt;"",Overrides!P76,F_Inputs_Formatted!P76)</f>
        <v>16324</v>
      </c>
      <c r="Q76" s="61">
        <f>IF(Overrides!Q76&lt;&gt;"",Overrides!Q76,F_Inputs_Formatted!Q76)</f>
        <v>16354</v>
      </c>
      <c r="R76" s="61">
        <f>IF(Overrides!R76&lt;&gt;"",Overrides!R76,F_Inputs_Formatted!R76)</f>
        <v>16368</v>
      </c>
      <c r="S76" s="61">
        <f>IF(Overrides!S76&lt;&gt;"",Overrides!S76,F_Inputs_Formatted!S76)</f>
        <v>16414</v>
      </c>
      <c r="T76" s="61">
        <f>IF(Overrides!T76&lt;&gt;"",Overrides!T76,F_Inputs_Formatted!T76)</f>
        <v>16455</v>
      </c>
      <c r="U76" s="61">
        <f>IF(Overrides!U76&lt;&gt;"",Overrides!U76,F_Inputs_Formatted!U76)</f>
        <v>16473</v>
      </c>
      <c r="V76" s="61">
        <f>IF(Overrides!V76&lt;&gt;"",Overrides!V76,F_Inputs_Formatted!V76)</f>
        <v>16516</v>
      </c>
      <c r="W76" s="61">
        <f>IF(Overrides!W76&lt;&gt;"",Overrides!W76,F_Inputs_Formatted!W76)</f>
        <v>16560</v>
      </c>
      <c r="X76" s="61">
        <f>IF(Overrides!X76&lt;&gt;"",Overrides!X76,F_Inputs_Formatted!X76)</f>
        <v>16596</v>
      </c>
      <c r="Y76" s="61">
        <f>IF(Overrides!Y76&lt;&gt;"",Overrides!Y76,F_Inputs_Formatted!Y76)</f>
        <v>16640</v>
      </c>
      <c r="Z76" s="61">
        <f>IF(Overrides!Z76&lt;&gt;"",Overrides!Z76,F_Inputs_Formatted!Z76)</f>
        <v>16670</v>
      </c>
      <c r="AA76" s="61">
        <f>IF(Overrides!AA76&lt;&gt;"",Overrides!AA76,F_Inputs_Formatted!AA76)</f>
        <v>16727</v>
      </c>
      <c r="AB76" s="61">
        <f>IF(Overrides!AB76&lt;&gt;"",Overrides!AB76,F_Inputs_Formatted!AB76)</f>
        <v>16751</v>
      </c>
      <c r="AC76" s="61">
        <f>IF(Overrides!AC76&lt;&gt;"",Overrides!AC76,F_Inputs_Formatted!AC76)</f>
        <v>16773</v>
      </c>
      <c r="AD76" s="61">
        <f>IF(Overrides!AD76&lt;&gt;"",Overrides!AD76,F_Inputs_Formatted!AD76)</f>
        <v>16808</v>
      </c>
      <c r="AE76" s="61">
        <f>IF(Overrides!AE76&lt;&gt;"",Overrides!AE76,F_Inputs_Formatted!AE76)</f>
        <v>16843</v>
      </c>
      <c r="AF76" s="61">
        <f>IF(Overrides!AF76&lt;&gt;"",Overrides!AF76,F_Inputs_Formatted!AF76)</f>
        <v>16879</v>
      </c>
      <c r="AG76" s="61">
        <f>IF(Overrides!AG76&lt;&gt;"",Overrides!AG76,F_Inputs_Formatted!AG76)</f>
        <v>16915.666666666672</v>
      </c>
      <c r="AH76" s="61">
        <f>IF(Overrides!AH76&lt;&gt;"",Overrides!AH76,F_Inputs_Formatted!AH76)</f>
        <v>16950.666666666672</v>
      </c>
      <c r="AI76" s="61" t="str">
        <f>IF(Overrides!AI76&lt;&gt;"",Overrides!AI76,F_Inputs_Formatted!AI76)</f>
        <v/>
      </c>
      <c r="AJ76" s="61" t="str">
        <f>IF(Overrides!AJ76&lt;&gt;"",Overrides!AJ76,F_Inputs_Formatted!AJ76)</f>
        <v/>
      </c>
      <c r="AK76" s="61" t="str">
        <f>IF(Overrides!AK76&lt;&gt;"",Overrides!AK76,F_Inputs_Formatted!AK76)</f>
        <v/>
      </c>
      <c r="AL76" s="61" t="str">
        <f>IF(Overrides!AL76&lt;&gt;"",Overrides!AL76,F_Inputs_Formatted!AL76)</f>
        <v/>
      </c>
      <c r="AM76" s="61" t="str">
        <f>IF(Overrides!AM76&lt;&gt;"",Overrides!AM76,F_Inputs_Formatted!AM76)</f>
        <v/>
      </c>
    </row>
    <row r="77" spans="2:39" s="5" customFormat="1" ht="15">
      <c r="B77" s="19" t="s">
        <v>113</v>
      </c>
      <c r="C77" s="19" t="s">
        <v>165</v>
      </c>
      <c r="D77" s="19" t="s">
        <v>156</v>
      </c>
      <c r="E77" s="19" t="s">
        <v>122</v>
      </c>
      <c r="F77" s="19" t="s">
        <v>157</v>
      </c>
      <c r="G77" s="56" t="s">
        <v>127</v>
      </c>
      <c r="H77" s="7" t="s">
        <v>101</v>
      </c>
      <c r="I77" s="55" t="str">
        <f t="shared" si="1"/>
        <v>SVEBN13535_21</v>
      </c>
      <c r="J77" s="55" t="s">
        <v>137</v>
      </c>
      <c r="K77" s="55" t="s">
        <v>159</v>
      </c>
      <c r="L77" s="55" t="s">
        <v>139</v>
      </c>
      <c r="M77" s="35" t="s">
        <v>152</v>
      </c>
      <c r="N77" s="18" t="s">
        <v>153</v>
      </c>
      <c r="O77" s="55">
        <v>0</v>
      </c>
      <c r="P77" s="61" t="str">
        <f>IF(Overrides!P77&lt;&gt;"",Overrides!P77,F_Inputs_Formatted!P77)</f>
        <v/>
      </c>
      <c r="Q77" s="61" t="str">
        <f>IF(Overrides!Q77&lt;&gt;"",Overrides!Q77,F_Inputs_Formatted!Q77)</f>
        <v/>
      </c>
      <c r="R77" s="61" t="str">
        <f>IF(Overrides!R77&lt;&gt;"",Overrides!R77,F_Inputs_Formatted!R77)</f>
        <v/>
      </c>
      <c r="S77" s="61" t="str">
        <f>IF(Overrides!S77&lt;&gt;"",Overrides!S77,F_Inputs_Formatted!S77)</f>
        <v/>
      </c>
      <c r="T77" s="61" t="str">
        <f>IF(Overrides!T77&lt;&gt;"",Overrides!T77,F_Inputs_Formatted!T77)</f>
        <v/>
      </c>
      <c r="U77" s="61" t="str">
        <f>IF(Overrides!U77&lt;&gt;"",Overrides!U77,F_Inputs_Formatted!U77)</f>
        <v/>
      </c>
      <c r="V77" s="61">
        <f>IF(Overrides!V77&lt;&gt;"",Overrides!V77,F_Inputs_Formatted!V77)</f>
        <v>56721.234567999003</v>
      </c>
      <c r="W77" s="61">
        <f>IF(Overrides!W77&lt;&gt;"",Overrides!W77,F_Inputs_Formatted!W77)</f>
        <v>55419.191559999002</v>
      </c>
      <c r="X77" s="61">
        <f>IF(Overrides!X77&lt;&gt;"",Overrides!X77,F_Inputs_Formatted!X77)</f>
        <v>55578.983187999002</v>
      </c>
      <c r="Y77" s="61">
        <f>IF(Overrides!Y77&lt;&gt;"",Overrides!Y77,F_Inputs_Formatted!Y77)</f>
        <v>55599</v>
      </c>
      <c r="Z77" s="61">
        <f>IF(Overrides!Z77&lt;&gt;"",Overrides!Z77,F_Inputs_Formatted!Z77)</f>
        <v>55637</v>
      </c>
      <c r="AA77" s="61">
        <f>IF(Overrides!AA77&lt;&gt;"",Overrides!AA77,F_Inputs_Formatted!AA77)</f>
        <v>55772</v>
      </c>
      <c r="AB77" s="61">
        <f>IF(Overrides!AB77&lt;&gt;"",Overrides!AB77,F_Inputs_Formatted!AB77)</f>
        <v>55996</v>
      </c>
      <c r="AC77" s="61">
        <f>IF(Overrides!AC77&lt;&gt;"",Overrides!AC77,F_Inputs_Formatted!AC77)</f>
        <v>56454</v>
      </c>
      <c r="AD77" s="61">
        <f>IF(Overrides!AD77&lt;&gt;"",Overrides!AD77,F_Inputs_Formatted!AD77)</f>
        <v>56787</v>
      </c>
      <c r="AE77" s="61">
        <f>IF(Overrides!AE77&lt;&gt;"",Overrides!AE77,F_Inputs_Formatted!AE77)</f>
        <v>57114</v>
      </c>
      <c r="AF77" s="61">
        <f>IF(Overrides!AF77&lt;&gt;"",Overrides!AF77,F_Inputs_Formatted!AF77)</f>
        <v>57434</v>
      </c>
      <c r="AG77" s="61">
        <f>IF(Overrides!AG77&lt;&gt;"",Overrides!AG77,F_Inputs_Formatted!AG77)</f>
        <v>57748</v>
      </c>
      <c r="AH77" s="61">
        <f>IF(Overrides!AH77&lt;&gt;"",Overrides!AH77,F_Inputs_Formatted!AH77)</f>
        <v>58056</v>
      </c>
      <c r="AI77" s="61" t="str">
        <f>IF(Overrides!AI77&lt;&gt;"",Overrides!AI77,F_Inputs_Formatted!AI77)</f>
        <v/>
      </c>
      <c r="AJ77" s="61" t="str">
        <f>IF(Overrides!AJ77&lt;&gt;"",Overrides!AJ77,F_Inputs_Formatted!AJ77)</f>
        <v/>
      </c>
      <c r="AK77" s="61" t="str">
        <f>IF(Overrides!AK77&lt;&gt;"",Overrides!AK77,F_Inputs_Formatted!AK77)</f>
        <v/>
      </c>
      <c r="AL77" s="61" t="str">
        <f>IF(Overrides!AL77&lt;&gt;"",Overrides!AL77,F_Inputs_Formatted!AL77)</f>
        <v/>
      </c>
      <c r="AM77" s="61" t="str">
        <f>IF(Overrides!AM77&lt;&gt;"",Overrides!AM77,F_Inputs_Formatted!AM77)</f>
        <v/>
      </c>
    </row>
    <row r="78" spans="2:39" s="5" customFormat="1" ht="15">
      <c r="B78" s="19" t="s">
        <v>116</v>
      </c>
      <c r="C78" s="19" t="s">
        <v>166</v>
      </c>
      <c r="D78" s="19" t="s">
        <v>156</v>
      </c>
      <c r="E78" s="19" t="s">
        <v>122</v>
      </c>
      <c r="F78" s="19" t="s">
        <v>157</v>
      </c>
      <c r="G78" s="56" t="s">
        <v>127</v>
      </c>
      <c r="H78" s="7" t="s">
        <v>101</v>
      </c>
      <c r="I78" s="55" t="str">
        <f t="shared" si="1"/>
        <v>SRNBN13535_21</v>
      </c>
      <c r="J78" s="55" t="s">
        <v>137</v>
      </c>
      <c r="K78" s="55" t="s">
        <v>159</v>
      </c>
      <c r="L78" s="55" t="s">
        <v>139</v>
      </c>
      <c r="M78" s="35" t="s">
        <v>152</v>
      </c>
      <c r="N78" s="18" t="s">
        <v>153</v>
      </c>
      <c r="O78" s="55">
        <v>0</v>
      </c>
      <c r="P78" s="61">
        <f>IF(Overrides!P78&lt;&gt;"",Overrides!P78,F_Inputs_Formatted!P78)</f>
        <v>21417.66</v>
      </c>
      <c r="Q78" s="61">
        <f>IF(Overrides!Q78&lt;&gt;"",Overrides!Q78,F_Inputs_Formatted!Q78)</f>
        <v>21638.6499999999</v>
      </c>
      <c r="R78" s="61">
        <f>IF(Overrides!R78&lt;&gt;"",Overrides!R78,F_Inputs_Formatted!R78)</f>
        <v>21771.85</v>
      </c>
      <c r="S78" s="61">
        <f>IF(Overrides!S78&lt;&gt;"",Overrides!S78,F_Inputs_Formatted!S78)</f>
        <v>21912.7</v>
      </c>
      <c r="T78" s="61">
        <f>IF(Overrides!T78&lt;&gt;"",Overrides!T78,F_Inputs_Formatted!T78)</f>
        <v>21907.17</v>
      </c>
      <c r="U78" s="61">
        <f>IF(Overrides!U78&lt;&gt;"",Overrides!U78,F_Inputs_Formatted!U78)</f>
        <v>21942</v>
      </c>
      <c r="V78" s="61">
        <f>IF(Overrides!V78&lt;&gt;"",Overrides!V78,F_Inputs_Formatted!V78)</f>
        <v>22077</v>
      </c>
      <c r="W78" s="61">
        <f>IF(Overrides!W78&lt;&gt;"",Overrides!W78,F_Inputs_Formatted!W78)</f>
        <v>22157</v>
      </c>
      <c r="X78" s="61">
        <f>IF(Overrides!X78&lt;&gt;"",Overrides!X78,F_Inputs_Formatted!X78)</f>
        <v>22223</v>
      </c>
      <c r="Y78" s="61">
        <f>IF(Overrides!Y78&lt;&gt;"",Overrides!Y78,F_Inputs_Formatted!Y78)</f>
        <v>22298</v>
      </c>
      <c r="Z78" s="61">
        <f>IF(Overrides!Z78&lt;&gt;"",Overrides!Z78,F_Inputs_Formatted!Z78)</f>
        <v>22363</v>
      </c>
      <c r="AA78" s="61">
        <f>IF(Overrides!AA78&lt;&gt;"",Overrides!AA78,F_Inputs_Formatted!AA78)</f>
        <v>22436</v>
      </c>
      <c r="AB78" s="61">
        <f>IF(Overrides!AB78&lt;&gt;"",Overrides!AB78,F_Inputs_Formatted!AB78)</f>
        <v>22494</v>
      </c>
      <c r="AC78" s="61">
        <f>IF(Overrides!AC78&lt;&gt;"",Overrides!AC78,F_Inputs_Formatted!AC78)</f>
        <v>22558</v>
      </c>
      <c r="AD78" s="61">
        <f>IF(Overrides!AD78&lt;&gt;"",Overrides!AD78,F_Inputs_Formatted!AD78)</f>
        <v>22625</v>
      </c>
      <c r="AE78" s="61">
        <f>IF(Overrides!AE78&lt;&gt;"",Overrides!AE78,F_Inputs_Formatted!AE78)</f>
        <v>22691</v>
      </c>
      <c r="AF78" s="61">
        <f>IF(Overrides!AF78&lt;&gt;"",Overrides!AF78,F_Inputs_Formatted!AF78)</f>
        <v>22758</v>
      </c>
      <c r="AG78" s="61">
        <f>IF(Overrides!AG78&lt;&gt;"",Overrides!AG78,F_Inputs_Formatted!AG78)</f>
        <v>22822</v>
      </c>
      <c r="AH78" s="61">
        <f>IF(Overrides!AH78&lt;&gt;"",Overrides!AH78,F_Inputs_Formatted!AH78)</f>
        <v>22890</v>
      </c>
      <c r="AI78" s="61" t="str">
        <f>IF(Overrides!AI78&lt;&gt;"",Overrides!AI78,F_Inputs_Formatted!AI78)</f>
        <v/>
      </c>
      <c r="AJ78" s="61" t="str">
        <f>IF(Overrides!AJ78&lt;&gt;"",Overrides!AJ78,F_Inputs_Formatted!AJ78)</f>
        <v/>
      </c>
      <c r="AK78" s="61" t="str">
        <f>IF(Overrides!AK78&lt;&gt;"",Overrides!AK78,F_Inputs_Formatted!AK78)</f>
        <v/>
      </c>
      <c r="AL78" s="61" t="str">
        <f>IF(Overrides!AL78&lt;&gt;"",Overrides!AL78,F_Inputs_Formatted!AL78)</f>
        <v/>
      </c>
      <c r="AM78" s="61" t="str">
        <f>IF(Overrides!AM78&lt;&gt;"",Overrides!AM78,F_Inputs_Formatted!AM78)</f>
        <v/>
      </c>
    </row>
    <row r="79" spans="2:39" s="5" customFormat="1" ht="15">
      <c r="B79" s="19" t="s">
        <v>117</v>
      </c>
      <c r="C79" s="19" t="s">
        <v>167</v>
      </c>
      <c r="D79" s="19" t="s">
        <v>156</v>
      </c>
      <c r="E79" s="19" t="s">
        <v>122</v>
      </c>
      <c r="F79" s="19" t="s">
        <v>157</v>
      </c>
      <c r="G79" s="56" t="s">
        <v>127</v>
      </c>
      <c r="H79" s="7" t="s">
        <v>101</v>
      </c>
      <c r="I79" s="55" t="str">
        <f t="shared" si="1"/>
        <v>TMSBN13535_21</v>
      </c>
      <c r="J79" s="55" t="s">
        <v>137</v>
      </c>
      <c r="K79" s="55" t="s">
        <v>159</v>
      </c>
      <c r="L79" s="55" t="s">
        <v>139</v>
      </c>
      <c r="M79" s="35" t="s">
        <v>152</v>
      </c>
      <c r="N79" s="18" t="s">
        <v>153</v>
      </c>
      <c r="O79" s="55">
        <v>0</v>
      </c>
      <c r="P79" s="61">
        <f>IF(Overrides!P79&lt;&gt;"",Overrides!P79,F_Inputs_Formatted!P79)</f>
        <v>68656.69</v>
      </c>
      <c r="Q79" s="61">
        <f>IF(Overrides!Q79&lt;&gt;"",Overrides!Q79,F_Inputs_Formatted!Q79)</f>
        <v>68758.13</v>
      </c>
      <c r="R79" s="61">
        <f>IF(Overrides!R79&lt;&gt;"",Overrides!R79,F_Inputs_Formatted!R79)</f>
        <v>68747.959999999905</v>
      </c>
      <c r="S79" s="61">
        <f>IF(Overrides!S79&lt;&gt;"",Overrides!S79,F_Inputs_Formatted!S79)</f>
        <v>68799.100000000006</v>
      </c>
      <c r="T79" s="61">
        <f>IF(Overrides!T79&lt;&gt;"",Overrides!T79,F_Inputs_Formatted!T79)</f>
        <v>68838.399999999994</v>
      </c>
      <c r="U79" s="61">
        <f>IF(Overrides!U79&lt;&gt;"",Overrides!U79,F_Inputs_Formatted!U79)</f>
        <v>68871.039999999994</v>
      </c>
      <c r="V79" s="61">
        <f>IF(Overrides!V79&lt;&gt;"",Overrides!V79,F_Inputs_Formatted!V79)</f>
        <v>68941.009999999995</v>
      </c>
      <c r="W79" s="61">
        <f>IF(Overrides!W79&lt;&gt;"",Overrides!W79,F_Inputs_Formatted!W79)</f>
        <v>69018.97</v>
      </c>
      <c r="X79" s="61">
        <f>IF(Overrides!X79&lt;&gt;"",Overrides!X79,F_Inputs_Formatted!X79)</f>
        <v>69086.83</v>
      </c>
      <c r="Y79" s="61">
        <f>IF(Overrides!Y79&lt;&gt;"",Overrides!Y79,F_Inputs_Formatted!Y79)</f>
        <v>69175.210000000006</v>
      </c>
      <c r="Z79" s="61">
        <f>IF(Overrides!Z79&lt;&gt;"",Overrides!Z79,F_Inputs_Formatted!Z79)</f>
        <v>69228.13</v>
      </c>
      <c r="AA79" s="61">
        <f>IF(Overrides!AA79&lt;&gt;"",Overrides!AA79,F_Inputs_Formatted!AA79)</f>
        <v>69286.2</v>
      </c>
      <c r="AB79" s="61">
        <f>IF(Overrides!AB79&lt;&gt;"",Overrides!AB79,F_Inputs_Formatted!AB79)</f>
        <v>69330</v>
      </c>
      <c r="AC79" s="61">
        <f>IF(Overrides!AC79&lt;&gt;"",Overrides!AC79,F_Inputs_Formatted!AC79)</f>
        <v>69352</v>
      </c>
      <c r="AD79" s="61">
        <f>IF(Overrides!AD79&lt;&gt;"",Overrides!AD79,F_Inputs_Formatted!AD79)</f>
        <v>69391</v>
      </c>
      <c r="AE79" s="61">
        <f>IF(Overrides!AE79&lt;&gt;"",Overrides!AE79,F_Inputs_Formatted!AE79)</f>
        <v>69425</v>
      </c>
      <c r="AF79" s="61">
        <f>IF(Overrides!AF79&lt;&gt;"",Overrides!AF79,F_Inputs_Formatted!AF79)</f>
        <v>69461</v>
      </c>
      <c r="AG79" s="61">
        <f>IF(Overrides!AG79&lt;&gt;"",Overrides!AG79,F_Inputs_Formatted!AG79)</f>
        <v>69494</v>
      </c>
      <c r="AH79" s="61">
        <f>IF(Overrides!AH79&lt;&gt;"",Overrides!AH79,F_Inputs_Formatted!AH79)</f>
        <v>69526</v>
      </c>
      <c r="AI79" s="61" t="str">
        <f>IF(Overrides!AI79&lt;&gt;"",Overrides!AI79,F_Inputs_Formatted!AI79)</f>
        <v/>
      </c>
      <c r="AJ79" s="61" t="str">
        <f>IF(Overrides!AJ79&lt;&gt;"",Overrides!AJ79,F_Inputs_Formatted!AJ79)</f>
        <v/>
      </c>
      <c r="AK79" s="61" t="str">
        <f>IF(Overrides!AK79&lt;&gt;"",Overrides!AK79,F_Inputs_Formatted!AK79)</f>
        <v/>
      </c>
      <c r="AL79" s="61" t="str">
        <f>IF(Overrides!AL79&lt;&gt;"",Overrides!AL79,F_Inputs_Formatted!AL79)</f>
        <v/>
      </c>
      <c r="AM79" s="61" t="str">
        <f>IF(Overrides!AM79&lt;&gt;"",Overrides!AM79,F_Inputs_Formatted!AM79)</f>
        <v/>
      </c>
    </row>
    <row r="80" spans="2:39" s="5" customFormat="1" ht="15">
      <c r="B80" s="19" t="s">
        <v>118</v>
      </c>
      <c r="C80" s="19" t="s">
        <v>168</v>
      </c>
      <c r="D80" s="19" t="s">
        <v>156</v>
      </c>
      <c r="E80" s="19" t="s">
        <v>122</v>
      </c>
      <c r="F80" s="19" t="s">
        <v>157</v>
      </c>
      <c r="G80" s="56" t="s">
        <v>127</v>
      </c>
      <c r="H80" s="7" t="s">
        <v>101</v>
      </c>
      <c r="I80" s="55" t="str">
        <f t="shared" si="1"/>
        <v>NWTBN13535_21</v>
      </c>
      <c r="J80" s="55" t="s">
        <v>137</v>
      </c>
      <c r="K80" s="55" t="s">
        <v>159</v>
      </c>
      <c r="L80" s="55" t="s">
        <v>139</v>
      </c>
      <c r="M80" s="35" t="s">
        <v>152</v>
      </c>
      <c r="N80" s="18" t="s">
        <v>153</v>
      </c>
      <c r="O80" s="55">
        <v>0</v>
      </c>
      <c r="P80" s="61">
        <f>IF(Overrides!P80&lt;&gt;"",Overrides!P80,F_Inputs_Formatted!P80)</f>
        <v>41098.780333813098</v>
      </c>
      <c r="Q80" s="61">
        <f>IF(Overrides!Q80&lt;&gt;"",Overrides!Q80,F_Inputs_Formatted!Q80)</f>
        <v>41206.4793074138</v>
      </c>
      <c r="R80" s="61">
        <f>IF(Overrides!R80&lt;&gt;"",Overrides!R80,F_Inputs_Formatted!R80)</f>
        <v>41458.599098396902</v>
      </c>
      <c r="S80" s="61">
        <f>IF(Overrides!S80&lt;&gt;"",Overrides!S80,F_Inputs_Formatted!S80)</f>
        <v>41561.743257196998</v>
      </c>
      <c r="T80" s="61">
        <f>IF(Overrides!T80&lt;&gt;"",Overrides!T80,F_Inputs_Formatted!T80)</f>
        <v>41653.356066762703</v>
      </c>
      <c r="U80" s="61">
        <f>IF(Overrides!U80&lt;&gt;"",Overrides!U80,F_Inputs_Formatted!U80)</f>
        <v>41792</v>
      </c>
      <c r="V80" s="61">
        <f>IF(Overrides!V80&lt;&gt;"",Overrides!V80,F_Inputs_Formatted!V80)</f>
        <v>41779</v>
      </c>
      <c r="W80" s="61">
        <f>IF(Overrides!W80&lt;&gt;"",Overrides!W80,F_Inputs_Formatted!W80)</f>
        <v>41925</v>
      </c>
      <c r="X80" s="61">
        <f>IF(Overrides!X80&lt;&gt;"",Overrides!X80,F_Inputs_Formatted!X80)</f>
        <v>42090</v>
      </c>
      <c r="Y80" s="61">
        <f>IF(Overrides!Y80&lt;&gt;"",Overrides!Y80,F_Inputs_Formatted!Y80)</f>
        <v>42562</v>
      </c>
      <c r="Z80" s="61">
        <f>IF(Overrides!Z80&lt;&gt;"",Overrides!Z80,F_Inputs_Formatted!Z80)</f>
        <v>42282</v>
      </c>
      <c r="AA80" s="61">
        <f>IF(Overrides!AA80&lt;&gt;"",Overrides!AA80,F_Inputs_Formatted!AA80)</f>
        <v>42474</v>
      </c>
      <c r="AB80" s="61">
        <f>IF(Overrides!AB80&lt;&gt;"",Overrides!AB80,F_Inputs_Formatted!AB80)</f>
        <v>42576</v>
      </c>
      <c r="AC80" s="61">
        <f>IF(Overrides!AC80&lt;&gt;"",Overrides!AC80,F_Inputs_Formatted!AC80)</f>
        <v>42705.465999999993</v>
      </c>
      <c r="AD80" s="61">
        <f>IF(Overrides!AD80&lt;&gt;"",Overrides!AD80,F_Inputs_Formatted!AD80)</f>
        <v>42821.199000000001</v>
      </c>
      <c r="AE80" s="61">
        <f>IF(Overrides!AE80&lt;&gt;"",Overrides!AE80,F_Inputs_Formatted!AE80)</f>
        <v>42936.932000000001</v>
      </c>
      <c r="AF80" s="61">
        <f>IF(Overrides!AF80&lt;&gt;"",Overrides!AF80,F_Inputs_Formatted!AF80)</f>
        <v>43052.665000000001</v>
      </c>
      <c r="AG80" s="61">
        <f>IF(Overrides!AG80&lt;&gt;"",Overrides!AG80,F_Inputs_Formatted!AG80)</f>
        <v>43168.398000000001</v>
      </c>
      <c r="AH80" s="61">
        <f>IF(Overrides!AH80&lt;&gt;"",Overrides!AH80,F_Inputs_Formatted!AH80)</f>
        <v>43284.130999999987</v>
      </c>
      <c r="AI80" s="61" t="str">
        <f>IF(Overrides!AI80&lt;&gt;"",Overrides!AI80,F_Inputs_Formatted!AI80)</f>
        <v/>
      </c>
      <c r="AJ80" s="61" t="str">
        <f>IF(Overrides!AJ80&lt;&gt;"",Overrides!AJ80,F_Inputs_Formatted!AJ80)</f>
        <v/>
      </c>
      <c r="AK80" s="61" t="str">
        <f>IF(Overrides!AK80&lt;&gt;"",Overrides!AK80,F_Inputs_Formatted!AK80)</f>
        <v/>
      </c>
      <c r="AL80" s="61" t="str">
        <f>IF(Overrides!AL80&lt;&gt;"",Overrides!AL80,F_Inputs_Formatted!AL80)</f>
        <v/>
      </c>
      <c r="AM80" s="61" t="str">
        <f>IF(Overrides!AM80&lt;&gt;"",Overrides!AM80,F_Inputs_Formatted!AM80)</f>
        <v/>
      </c>
    </row>
    <row r="81" spans="2:39" s="5" customFormat="1" ht="15">
      <c r="B81" s="19" t="s">
        <v>119</v>
      </c>
      <c r="C81" s="19" t="s">
        <v>169</v>
      </c>
      <c r="D81" s="19" t="s">
        <v>156</v>
      </c>
      <c r="E81" s="19" t="s">
        <v>122</v>
      </c>
      <c r="F81" s="19" t="s">
        <v>157</v>
      </c>
      <c r="G81" s="56" t="s">
        <v>127</v>
      </c>
      <c r="H81" s="7" t="s">
        <v>101</v>
      </c>
      <c r="I81" s="55" t="str">
        <f t="shared" si="1"/>
        <v>WSXBN13535_21</v>
      </c>
      <c r="J81" s="55" t="s">
        <v>137</v>
      </c>
      <c r="K81" s="55" t="s">
        <v>159</v>
      </c>
      <c r="L81" s="55" t="s">
        <v>139</v>
      </c>
      <c r="M81" s="35" t="s">
        <v>152</v>
      </c>
      <c r="N81" s="18" t="s">
        <v>153</v>
      </c>
      <c r="O81" s="55">
        <v>0</v>
      </c>
      <c r="P81" s="61">
        <f>IF(Overrides!P81&lt;&gt;"",Overrides!P81,F_Inputs_Formatted!P81)</f>
        <v>17296.04</v>
      </c>
      <c r="Q81" s="61">
        <f>IF(Overrides!Q81&lt;&gt;"",Overrides!Q81,F_Inputs_Formatted!Q81)</f>
        <v>17561.830000000002</v>
      </c>
      <c r="R81" s="61">
        <f>IF(Overrides!R81&lt;&gt;"",Overrides!R81,F_Inputs_Formatted!R81)</f>
        <v>17585.169999999998</v>
      </c>
      <c r="S81" s="61">
        <f>IF(Overrides!S81&lt;&gt;"",Overrides!S81,F_Inputs_Formatted!S81)</f>
        <v>17640.47</v>
      </c>
      <c r="T81" s="61">
        <f>IF(Overrides!T81&lt;&gt;"",Overrides!T81,F_Inputs_Formatted!T81)</f>
        <v>17718.47</v>
      </c>
      <c r="U81" s="61">
        <f>IF(Overrides!U81&lt;&gt;"",Overrides!U81,F_Inputs_Formatted!U81)</f>
        <v>17793.73</v>
      </c>
      <c r="V81" s="61">
        <f>IF(Overrides!V81&lt;&gt;"",Overrides!V81,F_Inputs_Formatted!V81)</f>
        <v>17952.490000000002</v>
      </c>
      <c r="W81" s="61">
        <f>IF(Overrides!W81&lt;&gt;"",Overrides!W81,F_Inputs_Formatted!W81)</f>
        <v>17836.23</v>
      </c>
      <c r="X81" s="61">
        <f>IF(Overrides!X81&lt;&gt;"",Overrides!X81,F_Inputs_Formatted!X81)</f>
        <v>17936.68</v>
      </c>
      <c r="Y81" s="61">
        <f>IF(Overrides!Y81&lt;&gt;"",Overrides!Y81,F_Inputs_Formatted!Y81)</f>
        <v>17973.72</v>
      </c>
      <c r="Z81" s="61">
        <f>IF(Overrides!Z81&lt;&gt;"",Overrides!Z81,F_Inputs_Formatted!Z81)</f>
        <v>18031.900000000001</v>
      </c>
      <c r="AA81" s="61">
        <f>IF(Overrides!AA81&lt;&gt;"",Overrides!AA81,F_Inputs_Formatted!AA81)</f>
        <v>18097</v>
      </c>
      <c r="AB81" s="61">
        <f>IF(Overrides!AB81&lt;&gt;"",Overrides!AB81,F_Inputs_Formatted!AB81)</f>
        <v>18145.781818971696</v>
      </c>
      <c r="AC81" s="61">
        <f>IF(Overrides!AC81&lt;&gt;"",Overrides!AC81,F_Inputs_Formatted!AC81)</f>
        <v>18198.08850829416</v>
      </c>
      <c r="AD81" s="61">
        <f>IF(Overrides!AD81&lt;&gt;"",Overrides!AD81,F_Inputs_Formatted!AD81)</f>
        <v>18250.545975895289</v>
      </c>
      <c r="AE81" s="61">
        <f>IF(Overrides!AE81&lt;&gt;"",Overrides!AE81,F_Inputs_Formatted!AE81)</f>
        <v>18303.154656405732</v>
      </c>
      <c r="AF81" s="61">
        <f>IF(Overrides!AF81&lt;&gt;"",Overrides!AF81,F_Inputs_Formatted!AF81)</f>
        <v>18355.914985708969</v>
      </c>
      <c r="AG81" s="61">
        <f>IF(Overrides!AG81&lt;&gt;"",Overrides!AG81,F_Inputs_Formatted!AG81)</f>
        <v>18408.827400944949</v>
      </c>
      <c r="AH81" s="61">
        <f>IF(Overrides!AH81&lt;&gt;"",Overrides!AH81,F_Inputs_Formatted!AH81)</f>
        <v>18461.892340513728</v>
      </c>
      <c r="AI81" s="61" t="str">
        <f>IF(Overrides!AI81&lt;&gt;"",Overrides!AI81,F_Inputs_Formatted!AI81)</f>
        <v/>
      </c>
      <c r="AJ81" s="61" t="str">
        <f>IF(Overrides!AJ81&lt;&gt;"",Overrides!AJ81,F_Inputs_Formatted!AJ81)</f>
        <v/>
      </c>
      <c r="AK81" s="61" t="str">
        <f>IF(Overrides!AK81&lt;&gt;"",Overrides!AK81,F_Inputs_Formatted!AK81)</f>
        <v/>
      </c>
      <c r="AL81" s="61" t="str">
        <f>IF(Overrides!AL81&lt;&gt;"",Overrides!AL81,F_Inputs_Formatted!AL81)</f>
        <v/>
      </c>
      <c r="AM81" s="61" t="str">
        <f>IF(Overrides!AM81&lt;&gt;"",Overrides!AM81,F_Inputs_Formatted!AM81)</f>
        <v/>
      </c>
    </row>
    <row r="82" spans="2:39" s="5" customFormat="1" ht="15">
      <c r="B82" s="19" t="s">
        <v>120</v>
      </c>
      <c r="C82" s="19" t="s">
        <v>170</v>
      </c>
      <c r="D82" s="19" t="s">
        <v>156</v>
      </c>
      <c r="E82" s="19" t="s">
        <v>122</v>
      </c>
      <c r="F82" s="19" t="s">
        <v>157</v>
      </c>
      <c r="G82" s="56" t="s">
        <v>127</v>
      </c>
      <c r="H82" s="7" t="s">
        <v>101</v>
      </c>
      <c r="I82" s="55" t="str">
        <f t="shared" si="1"/>
        <v>YKYBN13535_21</v>
      </c>
      <c r="J82" s="55" t="s">
        <v>137</v>
      </c>
      <c r="K82" s="55" t="s">
        <v>159</v>
      </c>
      <c r="L82" s="55" t="s">
        <v>139</v>
      </c>
      <c r="M82" s="35" t="s">
        <v>152</v>
      </c>
      <c r="N82" s="18" t="s">
        <v>153</v>
      </c>
      <c r="O82" s="55">
        <v>0</v>
      </c>
      <c r="P82" s="61">
        <f>IF(Overrides!P82&lt;&gt;"",Overrides!P82,F_Inputs_Formatted!P82)</f>
        <v>30449.572425097602</v>
      </c>
      <c r="Q82" s="61">
        <f>IF(Overrides!Q82&lt;&gt;"",Overrides!Q82,F_Inputs_Formatted!Q82)</f>
        <v>30484.801426892798</v>
      </c>
      <c r="R82" s="61">
        <f>IF(Overrides!R82&lt;&gt;"",Overrides!R82,F_Inputs_Formatted!R82)</f>
        <v>30531.153489795201</v>
      </c>
      <c r="S82" s="61">
        <f>IF(Overrides!S82&lt;&gt;"",Overrides!S82,F_Inputs_Formatted!S82)</f>
        <v>30563.4289964325</v>
      </c>
      <c r="T82" s="61">
        <f>IF(Overrides!T82&lt;&gt;"",Overrides!T82,F_Inputs_Formatted!T82)</f>
        <v>30620.001818508299</v>
      </c>
      <c r="U82" s="61">
        <f>IF(Overrides!U82&lt;&gt;"",Overrides!U82,F_Inputs_Formatted!U82)</f>
        <v>30669.304116934101</v>
      </c>
      <c r="V82" s="61">
        <f>IF(Overrides!V82&lt;&gt;"",Overrides!V82,F_Inputs_Formatted!V82)</f>
        <v>30704</v>
      </c>
      <c r="W82" s="61">
        <f>IF(Overrides!W82&lt;&gt;"",Overrides!W82,F_Inputs_Formatted!W82)</f>
        <v>30732.399027838099</v>
      </c>
      <c r="X82" s="61">
        <f>IF(Overrides!X82&lt;&gt;"",Overrides!X82,F_Inputs_Formatted!X82)</f>
        <v>30755</v>
      </c>
      <c r="Y82" s="61">
        <f>IF(Overrides!Y82&lt;&gt;"",Overrides!Y82,F_Inputs_Formatted!Y82)</f>
        <v>30823</v>
      </c>
      <c r="Z82" s="61">
        <f>IF(Overrides!Z82&lt;&gt;"",Overrides!Z82,F_Inputs_Formatted!Z82)</f>
        <v>30871</v>
      </c>
      <c r="AA82" s="61">
        <f>IF(Overrides!AA82&lt;&gt;"",Overrides!AA82,F_Inputs_Formatted!AA82)</f>
        <v>30973</v>
      </c>
      <c r="AB82" s="61">
        <f>IF(Overrides!AB82&lt;&gt;"",Overrides!AB82,F_Inputs_Formatted!AB82)</f>
        <v>31047</v>
      </c>
      <c r="AC82" s="61">
        <f>IF(Overrides!AC82&lt;&gt;"",Overrides!AC82,F_Inputs_Formatted!AC82)</f>
        <v>31076.341250698661</v>
      </c>
      <c r="AD82" s="61">
        <f>IF(Overrides!AD82&lt;&gt;"",Overrides!AD82,F_Inputs_Formatted!AD82)</f>
        <v>31134.5692370707</v>
      </c>
      <c r="AE82" s="61">
        <f>IF(Overrides!AE82&lt;&gt;"",Overrides!AE82,F_Inputs_Formatted!AE82)</f>
        <v>31192.797223442729</v>
      </c>
      <c r="AF82" s="61">
        <f>IF(Overrides!AF82&lt;&gt;"",Overrides!AF82,F_Inputs_Formatted!AF82)</f>
        <v>31251.025209814761</v>
      </c>
      <c r="AG82" s="61">
        <f>IF(Overrides!AG82&lt;&gt;"",Overrides!AG82,F_Inputs_Formatted!AG82)</f>
        <v>31309.25319618679</v>
      </c>
      <c r="AH82" s="61">
        <f>IF(Overrides!AH82&lt;&gt;"",Overrides!AH82,F_Inputs_Formatted!AH82)</f>
        <v>31367.481182558819</v>
      </c>
      <c r="AI82" s="61" t="str">
        <f>IF(Overrides!AI82&lt;&gt;"",Overrides!AI82,F_Inputs_Formatted!AI82)</f>
        <v/>
      </c>
      <c r="AJ82" s="61" t="str">
        <f>IF(Overrides!AJ82&lt;&gt;"",Overrides!AJ82,F_Inputs_Formatted!AJ82)</f>
        <v/>
      </c>
      <c r="AK82" s="61" t="str">
        <f>IF(Overrides!AK82&lt;&gt;"",Overrides!AK82,F_Inputs_Formatted!AK82)</f>
        <v/>
      </c>
      <c r="AL82" s="61" t="str">
        <f>IF(Overrides!AL82&lt;&gt;"",Overrides!AL82,F_Inputs_Formatted!AL82)</f>
        <v/>
      </c>
      <c r="AM82" s="61" t="str">
        <f>IF(Overrides!AM82&lt;&gt;"",Overrides!AM82,F_Inputs_Formatted!AM82)</f>
        <v/>
      </c>
    </row>
    <row r="83" spans="2:39" s="5" customFormat="1" ht="15">
      <c r="B83" s="19" t="s">
        <v>142</v>
      </c>
      <c r="C83" s="19" t="s">
        <v>171</v>
      </c>
      <c r="D83" s="19" t="s">
        <v>156</v>
      </c>
      <c r="E83" s="19" t="s">
        <v>122</v>
      </c>
      <c r="F83" s="19" t="s">
        <v>172</v>
      </c>
      <c r="G83" s="56" t="s">
        <v>127</v>
      </c>
      <c r="H83" s="7" t="s">
        <v>101</v>
      </c>
      <c r="I83" s="55" t="str">
        <f t="shared" si="1"/>
        <v>AFWBN13535_21</v>
      </c>
      <c r="J83" s="55" t="s">
        <v>137</v>
      </c>
      <c r="K83" s="55" t="s">
        <v>159</v>
      </c>
      <c r="L83" s="55" t="s">
        <v>139</v>
      </c>
      <c r="M83" s="35" t="s">
        <v>152</v>
      </c>
      <c r="N83" s="18" t="s">
        <v>153</v>
      </c>
      <c r="O83" s="55">
        <v>0</v>
      </c>
      <c r="P83" s="61" t="str">
        <f>IF(Overrides!P83&lt;&gt;"",Overrides!P83,F_Inputs_Formatted!P83)</f>
        <v>##BLANK</v>
      </c>
      <c r="Q83" s="61" t="str">
        <f>IF(Overrides!Q83&lt;&gt;"",Overrides!Q83,F_Inputs_Formatted!Q83)</f>
        <v>##BLANK</v>
      </c>
      <c r="R83" s="61" t="str">
        <f>IF(Overrides!R83&lt;&gt;"",Overrides!R83,F_Inputs_Formatted!R83)</f>
        <v>##BLANK</v>
      </c>
      <c r="S83" s="61" t="str">
        <f>IF(Overrides!S83&lt;&gt;"",Overrides!S83,F_Inputs_Formatted!S83)</f>
        <v>##BLANK</v>
      </c>
      <c r="T83" s="61" t="str">
        <f>IF(Overrides!T83&lt;&gt;"",Overrides!T83,F_Inputs_Formatted!T83)</f>
        <v>##BLANK</v>
      </c>
      <c r="U83" s="61" t="str">
        <f>IF(Overrides!U83&lt;&gt;"",Overrides!U83,F_Inputs_Formatted!U83)</f>
        <v>##BLANK</v>
      </c>
      <c r="V83" s="61" t="str">
        <f>IF(Overrides!V83&lt;&gt;"",Overrides!V83,F_Inputs_Formatted!V83)</f>
        <v>##BLANK</v>
      </c>
      <c r="W83" s="61" t="str">
        <f>IF(Overrides!W83&lt;&gt;"",Overrides!W83,F_Inputs_Formatted!W83)</f>
        <v>##BLANK</v>
      </c>
      <c r="X83" s="61" t="str">
        <f>IF(Overrides!X83&lt;&gt;"",Overrides!X83,F_Inputs_Formatted!X83)</f>
        <v>##BLANK</v>
      </c>
      <c r="Y83" s="61" t="str">
        <f>IF(Overrides!Y83&lt;&gt;"",Overrides!Y83,F_Inputs_Formatted!Y83)</f>
        <v>##BLANK</v>
      </c>
      <c r="Z83" s="61" t="str">
        <f>IF(Overrides!Z83&lt;&gt;"",Overrides!Z83,F_Inputs_Formatted!Z83)</f>
        <v>##BLANK</v>
      </c>
      <c r="AA83" s="61" t="str">
        <f>IF(Overrides!AA83&lt;&gt;"",Overrides!AA83,F_Inputs_Formatted!AA83)</f>
        <v>##BLANK</v>
      </c>
      <c r="AB83" s="61" t="str">
        <f>IF(Overrides!AB83&lt;&gt;"",Overrides!AB83,F_Inputs_Formatted!AB83)</f>
        <v>##BLANK</v>
      </c>
      <c r="AC83" s="61" t="str">
        <f>IF(Overrides!AC83&lt;&gt;"",Overrides!AC83,F_Inputs_Formatted!AC83)</f>
        <v>##BLANK</v>
      </c>
      <c r="AD83" s="61" t="str">
        <f>IF(Overrides!AD83&lt;&gt;"",Overrides!AD83,F_Inputs_Formatted!AD83)</f>
        <v>##BLANK</v>
      </c>
      <c r="AE83" s="61" t="str">
        <f>IF(Overrides!AE83&lt;&gt;"",Overrides!AE83,F_Inputs_Formatted!AE83)</f>
        <v>##BLANK</v>
      </c>
      <c r="AF83" s="61" t="str">
        <f>IF(Overrides!AF83&lt;&gt;"",Overrides!AF83,F_Inputs_Formatted!AF83)</f>
        <v>##BLANK</v>
      </c>
      <c r="AG83" s="61" t="str">
        <f>IF(Overrides!AG83&lt;&gt;"",Overrides!AG83,F_Inputs_Formatted!AG83)</f>
        <v>##BLANK</v>
      </c>
      <c r="AH83" s="61" t="str">
        <f>IF(Overrides!AH83&lt;&gt;"",Overrides!AH83,F_Inputs_Formatted!AH83)</f>
        <v>##BLANK</v>
      </c>
      <c r="AI83" s="61" t="str">
        <f>IF(Overrides!AI83&lt;&gt;"",Overrides!AI83,F_Inputs_Formatted!AI83)</f>
        <v>##BLANK</v>
      </c>
      <c r="AJ83" s="61" t="str">
        <f>IF(Overrides!AJ83&lt;&gt;"",Overrides!AJ83,F_Inputs_Formatted!AJ83)</f>
        <v>##BLANK</v>
      </c>
      <c r="AK83" s="61" t="str">
        <f>IF(Overrides!AK83&lt;&gt;"",Overrides!AK83,F_Inputs_Formatted!AK83)</f>
        <v>##BLANK</v>
      </c>
      <c r="AL83" s="61" t="str">
        <f>IF(Overrides!AL83&lt;&gt;"",Overrides!AL83,F_Inputs_Formatted!AL83)</f>
        <v>##BLANK</v>
      </c>
      <c r="AM83" s="61" t="str">
        <f>IF(Overrides!AM83&lt;&gt;"",Overrides!AM83,F_Inputs_Formatted!AM83)</f>
        <v>##BLANK</v>
      </c>
    </row>
    <row r="84" spans="2:39" s="5" customFormat="1" ht="15">
      <c r="B84" s="19" t="s">
        <v>143</v>
      </c>
      <c r="C84" s="19" t="s">
        <v>173</v>
      </c>
      <c r="D84" s="19" t="s">
        <v>156</v>
      </c>
      <c r="E84" s="19" t="s">
        <v>122</v>
      </c>
      <c r="F84" s="19" t="s">
        <v>172</v>
      </c>
      <c r="G84" s="56" t="s">
        <v>127</v>
      </c>
      <c r="H84" s="7" t="s">
        <v>101</v>
      </c>
      <c r="I84" s="55" t="str">
        <f t="shared" si="1"/>
        <v>PRTBN13535_21</v>
      </c>
      <c r="J84" s="55" t="s">
        <v>137</v>
      </c>
      <c r="K84" s="55" t="s">
        <v>159</v>
      </c>
      <c r="L84" s="55" t="s">
        <v>139</v>
      </c>
      <c r="M84" s="35" t="s">
        <v>152</v>
      </c>
      <c r="N84" s="18" t="s">
        <v>153</v>
      </c>
      <c r="O84" s="55">
        <v>0</v>
      </c>
      <c r="P84" s="61" t="str">
        <f>IF(Overrides!P84&lt;&gt;"",Overrides!P84,F_Inputs_Formatted!P84)</f>
        <v>##BLANK</v>
      </c>
      <c r="Q84" s="61" t="str">
        <f>IF(Overrides!Q84&lt;&gt;"",Overrides!Q84,F_Inputs_Formatted!Q84)</f>
        <v>##BLANK</v>
      </c>
      <c r="R84" s="61" t="str">
        <f>IF(Overrides!R84&lt;&gt;"",Overrides!R84,F_Inputs_Formatted!R84)</f>
        <v>##BLANK</v>
      </c>
      <c r="S84" s="61" t="str">
        <f>IF(Overrides!S84&lt;&gt;"",Overrides!S84,F_Inputs_Formatted!S84)</f>
        <v>##BLANK</v>
      </c>
      <c r="T84" s="61" t="str">
        <f>IF(Overrides!T84&lt;&gt;"",Overrides!T84,F_Inputs_Formatted!T84)</f>
        <v>##BLANK</v>
      </c>
      <c r="U84" s="61" t="str">
        <f>IF(Overrides!U84&lt;&gt;"",Overrides!U84,F_Inputs_Formatted!U84)</f>
        <v>##BLANK</v>
      </c>
      <c r="V84" s="61" t="str">
        <f>IF(Overrides!V84&lt;&gt;"",Overrides!V84,F_Inputs_Formatted!V84)</f>
        <v>##BLANK</v>
      </c>
      <c r="W84" s="61" t="str">
        <f>IF(Overrides!W84&lt;&gt;"",Overrides!W84,F_Inputs_Formatted!W84)</f>
        <v>##BLANK</v>
      </c>
      <c r="X84" s="61" t="str">
        <f>IF(Overrides!X84&lt;&gt;"",Overrides!X84,F_Inputs_Formatted!X84)</f>
        <v>##BLANK</v>
      </c>
      <c r="Y84" s="61" t="str">
        <f>IF(Overrides!Y84&lt;&gt;"",Overrides!Y84,F_Inputs_Formatted!Y84)</f>
        <v>##BLANK</v>
      </c>
      <c r="Z84" s="61" t="str">
        <f>IF(Overrides!Z84&lt;&gt;"",Overrides!Z84,F_Inputs_Formatted!Z84)</f>
        <v>##BLANK</v>
      </c>
      <c r="AA84" s="61" t="str">
        <f>IF(Overrides!AA84&lt;&gt;"",Overrides!AA84,F_Inputs_Formatted!AA84)</f>
        <v>##BLANK</v>
      </c>
      <c r="AB84" s="61" t="str">
        <f>IF(Overrides!AB84&lt;&gt;"",Overrides!AB84,F_Inputs_Formatted!AB84)</f>
        <v>##BLANK</v>
      </c>
      <c r="AC84" s="61" t="str">
        <f>IF(Overrides!AC84&lt;&gt;"",Overrides!AC84,F_Inputs_Formatted!AC84)</f>
        <v>##BLANK</v>
      </c>
      <c r="AD84" s="61" t="str">
        <f>IF(Overrides!AD84&lt;&gt;"",Overrides!AD84,F_Inputs_Formatted!AD84)</f>
        <v>##BLANK</v>
      </c>
      <c r="AE84" s="61" t="str">
        <f>IF(Overrides!AE84&lt;&gt;"",Overrides!AE84,F_Inputs_Formatted!AE84)</f>
        <v>##BLANK</v>
      </c>
      <c r="AF84" s="61" t="str">
        <f>IF(Overrides!AF84&lt;&gt;"",Overrides!AF84,F_Inputs_Formatted!AF84)</f>
        <v>##BLANK</v>
      </c>
      <c r="AG84" s="61" t="str">
        <f>IF(Overrides!AG84&lt;&gt;"",Overrides!AG84,F_Inputs_Formatted!AG84)</f>
        <v>##BLANK</v>
      </c>
      <c r="AH84" s="61" t="str">
        <f>IF(Overrides!AH84&lt;&gt;"",Overrides!AH84,F_Inputs_Formatted!AH84)</f>
        <v>##BLANK</v>
      </c>
      <c r="AI84" s="61" t="str">
        <f>IF(Overrides!AI84&lt;&gt;"",Overrides!AI84,F_Inputs_Formatted!AI84)</f>
        <v>##BLANK</v>
      </c>
      <c r="AJ84" s="61" t="str">
        <f>IF(Overrides!AJ84&lt;&gt;"",Overrides!AJ84,F_Inputs_Formatted!AJ84)</f>
        <v>##BLANK</v>
      </c>
      <c r="AK84" s="61" t="str">
        <f>IF(Overrides!AK84&lt;&gt;"",Overrides!AK84,F_Inputs_Formatted!AK84)</f>
        <v>##BLANK</v>
      </c>
      <c r="AL84" s="61" t="str">
        <f>IF(Overrides!AL84&lt;&gt;"",Overrides!AL84,F_Inputs_Formatted!AL84)</f>
        <v>##BLANK</v>
      </c>
      <c r="AM84" s="61" t="str">
        <f>IF(Overrides!AM84&lt;&gt;"",Overrides!AM84,F_Inputs_Formatted!AM84)</f>
        <v>##BLANK</v>
      </c>
    </row>
    <row r="85" spans="2:39" s="5" customFormat="1" ht="15">
      <c r="B85" s="19" t="s">
        <v>144</v>
      </c>
      <c r="C85" s="19" t="s">
        <v>174</v>
      </c>
      <c r="D85" s="19" t="s">
        <v>156</v>
      </c>
      <c r="E85" s="19" t="s">
        <v>122</v>
      </c>
      <c r="F85" s="19" t="s">
        <v>172</v>
      </c>
      <c r="G85" s="56" t="s">
        <v>127</v>
      </c>
      <c r="H85" s="7" t="s">
        <v>101</v>
      </c>
      <c r="I85" s="55" t="str">
        <f t="shared" si="1"/>
        <v>SEWBN13535_21</v>
      </c>
      <c r="J85" s="55" t="s">
        <v>137</v>
      </c>
      <c r="K85" s="55" t="s">
        <v>159</v>
      </c>
      <c r="L85" s="55" t="s">
        <v>139</v>
      </c>
      <c r="M85" s="35" t="s">
        <v>152</v>
      </c>
      <c r="N85" s="18" t="s">
        <v>153</v>
      </c>
      <c r="O85" s="55">
        <v>0</v>
      </c>
      <c r="P85" s="61" t="str">
        <f>IF(Overrides!P85&lt;&gt;"",Overrides!P85,F_Inputs_Formatted!P85)</f>
        <v>##BLANK</v>
      </c>
      <c r="Q85" s="61" t="str">
        <f>IF(Overrides!Q85&lt;&gt;"",Overrides!Q85,F_Inputs_Formatted!Q85)</f>
        <v>##BLANK</v>
      </c>
      <c r="R85" s="61" t="str">
        <f>IF(Overrides!R85&lt;&gt;"",Overrides!R85,F_Inputs_Formatted!R85)</f>
        <v>##BLANK</v>
      </c>
      <c r="S85" s="61" t="str">
        <f>IF(Overrides!S85&lt;&gt;"",Overrides!S85,F_Inputs_Formatted!S85)</f>
        <v>##BLANK</v>
      </c>
      <c r="T85" s="61" t="str">
        <f>IF(Overrides!T85&lt;&gt;"",Overrides!T85,F_Inputs_Formatted!T85)</f>
        <v>##BLANK</v>
      </c>
      <c r="U85" s="61" t="str">
        <f>IF(Overrides!U85&lt;&gt;"",Overrides!U85,F_Inputs_Formatted!U85)</f>
        <v>##BLANK</v>
      </c>
      <c r="V85" s="61" t="str">
        <f>IF(Overrides!V85&lt;&gt;"",Overrides!V85,F_Inputs_Formatted!V85)</f>
        <v>##BLANK</v>
      </c>
      <c r="W85" s="61" t="str">
        <f>IF(Overrides!W85&lt;&gt;"",Overrides!W85,F_Inputs_Formatted!W85)</f>
        <v>##BLANK</v>
      </c>
      <c r="X85" s="61" t="str">
        <f>IF(Overrides!X85&lt;&gt;"",Overrides!X85,F_Inputs_Formatted!X85)</f>
        <v>##BLANK</v>
      </c>
      <c r="Y85" s="61" t="str">
        <f>IF(Overrides!Y85&lt;&gt;"",Overrides!Y85,F_Inputs_Formatted!Y85)</f>
        <v>##BLANK</v>
      </c>
      <c r="Z85" s="61" t="str">
        <f>IF(Overrides!Z85&lt;&gt;"",Overrides!Z85,F_Inputs_Formatted!Z85)</f>
        <v>##BLANK</v>
      </c>
      <c r="AA85" s="61" t="str">
        <f>IF(Overrides!AA85&lt;&gt;"",Overrides!AA85,F_Inputs_Formatted!AA85)</f>
        <v>##BLANK</v>
      </c>
      <c r="AB85" s="61" t="str">
        <f>IF(Overrides!AB85&lt;&gt;"",Overrides!AB85,F_Inputs_Formatted!AB85)</f>
        <v>##BLANK</v>
      </c>
      <c r="AC85" s="61" t="str">
        <f>IF(Overrides!AC85&lt;&gt;"",Overrides!AC85,F_Inputs_Formatted!AC85)</f>
        <v>##BLANK</v>
      </c>
      <c r="AD85" s="61" t="str">
        <f>IF(Overrides!AD85&lt;&gt;"",Overrides!AD85,F_Inputs_Formatted!AD85)</f>
        <v>##BLANK</v>
      </c>
      <c r="AE85" s="61" t="str">
        <f>IF(Overrides!AE85&lt;&gt;"",Overrides!AE85,F_Inputs_Formatted!AE85)</f>
        <v>##BLANK</v>
      </c>
      <c r="AF85" s="61" t="str">
        <f>IF(Overrides!AF85&lt;&gt;"",Overrides!AF85,F_Inputs_Formatted!AF85)</f>
        <v>##BLANK</v>
      </c>
      <c r="AG85" s="61" t="str">
        <f>IF(Overrides!AG85&lt;&gt;"",Overrides!AG85,F_Inputs_Formatted!AG85)</f>
        <v>##BLANK</v>
      </c>
      <c r="AH85" s="61" t="str">
        <f>IF(Overrides!AH85&lt;&gt;"",Overrides!AH85,F_Inputs_Formatted!AH85)</f>
        <v>##BLANK</v>
      </c>
      <c r="AI85" s="61" t="str">
        <f>IF(Overrides!AI85&lt;&gt;"",Overrides!AI85,F_Inputs_Formatted!AI85)</f>
        <v>##BLANK</v>
      </c>
      <c r="AJ85" s="61" t="str">
        <f>IF(Overrides!AJ85&lt;&gt;"",Overrides!AJ85,F_Inputs_Formatted!AJ85)</f>
        <v>##BLANK</v>
      </c>
      <c r="AK85" s="61" t="str">
        <f>IF(Overrides!AK85&lt;&gt;"",Overrides!AK85,F_Inputs_Formatted!AK85)</f>
        <v>##BLANK</v>
      </c>
      <c r="AL85" s="61" t="str">
        <f>IF(Overrides!AL85&lt;&gt;"",Overrides!AL85,F_Inputs_Formatted!AL85)</f>
        <v>##BLANK</v>
      </c>
      <c r="AM85" s="61" t="str">
        <f>IF(Overrides!AM85&lt;&gt;"",Overrides!AM85,F_Inputs_Formatted!AM85)</f>
        <v>##BLANK</v>
      </c>
    </row>
    <row r="86" spans="2:39" s="5" customFormat="1" ht="15">
      <c r="B86" s="19" t="s">
        <v>145</v>
      </c>
      <c r="C86" s="19" t="s">
        <v>175</v>
      </c>
      <c r="D86" s="19" t="s">
        <v>156</v>
      </c>
      <c r="E86" s="19" t="s">
        <v>122</v>
      </c>
      <c r="F86" s="19" t="s">
        <v>172</v>
      </c>
      <c r="G86" s="56" t="s">
        <v>127</v>
      </c>
      <c r="H86" s="7" t="s">
        <v>101</v>
      </c>
      <c r="I86" s="55" t="str">
        <f t="shared" si="1"/>
        <v>SSCBN13535_21</v>
      </c>
      <c r="J86" s="55" t="s">
        <v>137</v>
      </c>
      <c r="K86" s="55" t="s">
        <v>159</v>
      </c>
      <c r="L86" s="55" t="s">
        <v>139</v>
      </c>
      <c r="M86" s="35" t="s">
        <v>152</v>
      </c>
      <c r="N86" s="18" t="s">
        <v>153</v>
      </c>
      <c r="O86" s="55">
        <v>0</v>
      </c>
      <c r="P86" s="61" t="str">
        <f>IF(Overrides!P86&lt;&gt;"",Overrides!P86,F_Inputs_Formatted!P86)</f>
        <v>##BLANK</v>
      </c>
      <c r="Q86" s="61" t="str">
        <f>IF(Overrides!Q86&lt;&gt;"",Overrides!Q86,F_Inputs_Formatted!Q86)</f>
        <v>##BLANK</v>
      </c>
      <c r="R86" s="61" t="str">
        <f>IF(Overrides!R86&lt;&gt;"",Overrides!R86,F_Inputs_Formatted!R86)</f>
        <v>##BLANK</v>
      </c>
      <c r="S86" s="61" t="str">
        <f>IF(Overrides!S86&lt;&gt;"",Overrides!S86,F_Inputs_Formatted!S86)</f>
        <v>##BLANK</v>
      </c>
      <c r="T86" s="61" t="str">
        <f>IF(Overrides!T86&lt;&gt;"",Overrides!T86,F_Inputs_Formatted!T86)</f>
        <v>##BLANK</v>
      </c>
      <c r="U86" s="61" t="str">
        <f>IF(Overrides!U86&lt;&gt;"",Overrides!U86,F_Inputs_Formatted!U86)</f>
        <v>##BLANK</v>
      </c>
      <c r="V86" s="61" t="str">
        <f>IF(Overrides!V86&lt;&gt;"",Overrides!V86,F_Inputs_Formatted!V86)</f>
        <v>##BLANK</v>
      </c>
      <c r="W86" s="61" t="str">
        <f>IF(Overrides!W86&lt;&gt;"",Overrides!W86,F_Inputs_Formatted!W86)</f>
        <v>##BLANK</v>
      </c>
      <c r="X86" s="61" t="str">
        <f>IF(Overrides!X86&lt;&gt;"",Overrides!X86,F_Inputs_Formatted!X86)</f>
        <v>##BLANK</v>
      </c>
      <c r="Y86" s="61" t="str">
        <f>IF(Overrides!Y86&lt;&gt;"",Overrides!Y86,F_Inputs_Formatted!Y86)</f>
        <v>##BLANK</v>
      </c>
      <c r="Z86" s="61" t="str">
        <f>IF(Overrides!Z86&lt;&gt;"",Overrides!Z86,F_Inputs_Formatted!Z86)</f>
        <v>##BLANK</v>
      </c>
      <c r="AA86" s="61" t="str">
        <f>IF(Overrides!AA86&lt;&gt;"",Overrides!AA86,F_Inputs_Formatted!AA86)</f>
        <v>##BLANK</v>
      </c>
      <c r="AB86" s="61" t="str">
        <f>IF(Overrides!AB86&lt;&gt;"",Overrides!AB86,F_Inputs_Formatted!AB86)</f>
        <v>##BLANK</v>
      </c>
      <c r="AC86" s="61" t="str">
        <f>IF(Overrides!AC86&lt;&gt;"",Overrides!AC86,F_Inputs_Formatted!AC86)</f>
        <v>##BLANK</v>
      </c>
      <c r="AD86" s="61" t="str">
        <f>IF(Overrides!AD86&lt;&gt;"",Overrides!AD86,F_Inputs_Formatted!AD86)</f>
        <v>##BLANK</v>
      </c>
      <c r="AE86" s="61" t="str">
        <f>IF(Overrides!AE86&lt;&gt;"",Overrides!AE86,F_Inputs_Formatted!AE86)</f>
        <v>##BLANK</v>
      </c>
      <c r="AF86" s="61" t="str">
        <f>IF(Overrides!AF86&lt;&gt;"",Overrides!AF86,F_Inputs_Formatted!AF86)</f>
        <v>##BLANK</v>
      </c>
      <c r="AG86" s="61" t="str">
        <f>IF(Overrides!AG86&lt;&gt;"",Overrides!AG86,F_Inputs_Formatted!AG86)</f>
        <v>##BLANK</v>
      </c>
      <c r="AH86" s="61" t="str">
        <f>IF(Overrides!AH86&lt;&gt;"",Overrides!AH86,F_Inputs_Formatted!AH86)</f>
        <v>##BLANK</v>
      </c>
      <c r="AI86" s="61" t="str">
        <f>IF(Overrides!AI86&lt;&gt;"",Overrides!AI86,F_Inputs_Formatted!AI86)</f>
        <v>##BLANK</v>
      </c>
      <c r="AJ86" s="61" t="str">
        <f>IF(Overrides!AJ86&lt;&gt;"",Overrides!AJ86,F_Inputs_Formatted!AJ86)</f>
        <v>##BLANK</v>
      </c>
      <c r="AK86" s="61" t="str">
        <f>IF(Overrides!AK86&lt;&gt;"",Overrides!AK86,F_Inputs_Formatted!AK86)</f>
        <v>##BLANK</v>
      </c>
      <c r="AL86" s="61" t="str">
        <f>IF(Overrides!AL86&lt;&gt;"",Overrides!AL86,F_Inputs_Formatted!AL86)</f>
        <v>##BLANK</v>
      </c>
      <c r="AM86" s="61" t="str">
        <f>IF(Overrides!AM86&lt;&gt;"",Overrides!AM86,F_Inputs_Formatted!AM86)</f>
        <v>##BLANK</v>
      </c>
    </row>
    <row r="87" spans="2:39" s="5" customFormat="1" ht="15">
      <c r="B87" s="19" t="s">
        <v>146</v>
      </c>
      <c r="C87" s="19" t="s">
        <v>176</v>
      </c>
      <c r="D87" s="19" t="s">
        <v>156</v>
      </c>
      <c r="E87" s="19" t="s">
        <v>122</v>
      </c>
      <c r="F87" s="19" t="s">
        <v>172</v>
      </c>
      <c r="G87" s="56" t="s">
        <v>127</v>
      </c>
      <c r="H87" s="7" t="s">
        <v>101</v>
      </c>
      <c r="I87" s="55" t="str">
        <f t="shared" si="1"/>
        <v>SESBN13535_21</v>
      </c>
      <c r="J87" s="55" t="s">
        <v>137</v>
      </c>
      <c r="K87" s="55" t="s">
        <v>159</v>
      </c>
      <c r="L87" s="55" t="s">
        <v>139</v>
      </c>
      <c r="M87" s="35" t="s">
        <v>152</v>
      </c>
      <c r="N87" s="18" t="s">
        <v>153</v>
      </c>
      <c r="O87" s="55">
        <v>0</v>
      </c>
      <c r="P87" s="61" t="str">
        <f>IF(Overrides!P87&lt;&gt;"",Overrides!P87,F_Inputs_Formatted!P87)</f>
        <v>##BLANK</v>
      </c>
      <c r="Q87" s="61" t="str">
        <f>IF(Overrides!Q87&lt;&gt;"",Overrides!Q87,F_Inputs_Formatted!Q87)</f>
        <v>##BLANK</v>
      </c>
      <c r="R87" s="61" t="str">
        <f>IF(Overrides!R87&lt;&gt;"",Overrides!R87,F_Inputs_Formatted!R87)</f>
        <v>##BLANK</v>
      </c>
      <c r="S87" s="61" t="str">
        <f>IF(Overrides!S87&lt;&gt;"",Overrides!S87,F_Inputs_Formatted!S87)</f>
        <v>##BLANK</v>
      </c>
      <c r="T87" s="61" t="str">
        <f>IF(Overrides!T87&lt;&gt;"",Overrides!T87,F_Inputs_Formatted!T87)</f>
        <v>##BLANK</v>
      </c>
      <c r="U87" s="61" t="str">
        <f>IF(Overrides!U87&lt;&gt;"",Overrides!U87,F_Inputs_Formatted!U87)</f>
        <v>##BLANK</v>
      </c>
      <c r="V87" s="61" t="str">
        <f>IF(Overrides!V87&lt;&gt;"",Overrides!V87,F_Inputs_Formatted!V87)</f>
        <v>##BLANK</v>
      </c>
      <c r="W87" s="61" t="str">
        <f>IF(Overrides!W87&lt;&gt;"",Overrides!W87,F_Inputs_Formatted!W87)</f>
        <v>##BLANK</v>
      </c>
      <c r="X87" s="61" t="str">
        <f>IF(Overrides!X87&lt;&gt;"",Overrides!X87,F_Inputs_Formatted!X87)</f>
        <v>##BLANK</v>
      </c>
      <c r="Y87" s="61" t="str">
        <f>IF(Overrides!Y87&lt;&gt;"",Overrides!Y87,F_Inputs_Formatted!Y87)</f>
        <v>##BLANK</v>
      </c>
      <c r="Z87" s="61" t="str">
        <f>IF(Overrides!Z87&lt;&gt;"",Overrides!Z87,F_Inputs_Formatted!Z87)</f>
        <v>##BLANK</v>
      </c>
      <c r="AA87" s="61" t="str">
        <f>IF(Overrides!AA87&lt;&gt;"",Overrides!AA87,F_Inputs_Formatted!AA87)</f>
        <v>##BLANK</v>
      </c>
      <c r="AB87" s="61" t="str">
        <f>IF(Overrides!AB87&lt;&gt;"",Overrides!AB87,F_Inputs_Formatted!AB87)</f>
        <v>##BLANK</v>
      </c>
      <c r="AC87" s="61" t="str">
        <f>IF(Overrides!AC87&lt;&gt;"",Overrides!AC87,F_Inputs_Formatted!AC87)</f>
        <v>##BLANK</v>
      </c>
      <c r="AD87" s="61" t="str">
        <f>IF(Overrides!AD87&lt;&gt;"",Overrides!AD87,F_Inputs_Formatted!AD87)</f>
        <v>##BLANK</v>
      </c>
      <c r="AE87" s="61" t="str">
        <f>IF(Overrides!AE87&lt;&gt;"",Overrides!AE87,F_Inputs_Formatted!AE87)</f>
        <v>##BLANK</v>
      </c>
      <c r="AF87" s="61" t="str">
        <f>IF(Overrides!AF87&lt;&gt;"",Overrides!AF87,F_Inputs_Formatted!AF87)</f>
        <v>##BLANK</v>
      </c>
      <c r="AG87" s="61" t="str">
        <f>IF(Overrides!AG87&lt;&gt;"",Overrides!AG87,F_Inputs_Formatted!AG87)</f>
        <v>##BLANK</v>
      </c>
      <c r="AH87" s="61" t="str">
        <f>IF(Overrides!AH87&lt;&gt;"",Overrides!AH87,F_Inputs_Formatted!AH87)</f>
        <v>##BLANK</v>
      </c>
      <c r="AI87" s="61" t="str">
        <f>IF(Overrides!AI87&lt;&gt;"",Overrides!AI87,F_Inputs_Formatted!AI87)</f>
        <v>##BLANK</v>
      </c>
      <c r="AJ87" s="61" t="str">
        <f>IF(Overrides!AJ87&lt;&gt;"",Overrides!AJ87,F_Inputs_Formatted!AJ87)</f>
        <v>##BLANK</v>
      </c>
      <c r="AK87" s="61" t="str">
        <f>IF(Overrides!AK87&lt;&gt;"",Overrides!AK87,F_Inputs_Formatted!AK87)</f>
        <v>##BLANK</v>
      </c>
      <c r="AL87" s="61" t="str">
        <f>IF(Overrides!AL87&lt;&gt;"",Overrides!AL87,F_Inputs_Formatted!AL87)</f>
        <v>##BLANK</v>
      </c>
      <c r="AM87" s="61" t="str">
        <f>IF(Overrides!AM87&lt;&gt;"",Overrides!AM87,F_Inputs_Formatted!AM87)</f>
        <v>##BLANK</v>
      </c>
    </row>
    <row r="88" spans="2:39" s="5" customFormat="1" ht="15">
      <c r="B88" s="19" t="s">
        <v>114</v>
      </c>
      <c r="C88" s="19" t="s">
        <v>177</v>
      </c>
      <c r="D88" s="19" t="s">
        <v>156</v>
      </c>
      <c r="E88" s="19" t="s">
        <v>122</v>
      </c>
      <c r="F88" s="19" t="s">
        <v>157</v>
      </c>
      <c r="G88" s="56" t="s">
        <v>127</v>
      </c>
      <c r="H88" s="7" t="s">
        <v>101</v>
      </c>
      <c r="I88" s="55" t="str">
        <f t="shared" si="1"/>
        <v>SWBBN13535_21</v>
      </c>
      <c r="J88" s="55" t="s">
        <v>137</v>
      </c>
      <c r="K88" s="55" t="s">
        <v>159</v>
      </c>
      <c r="L88" s="55" t="s">
        <v>139</v>
      </c>
      <c r="M88" s="35" t="s">
        <v>152</v>
      </c>
      <c r="N88" s="18" t="s">
        <v>153</v>
      </c>
      <c r="O88" s="55">
        <v>0</v>
      </c>
      <c r="P88" s="61">
        <f>IF(Overrides!P88&lt;&gt;"",Overrides!P88,F_Inputs_Formatted!P88)</f>
        <v>10878.4</v>
      </c>
      <c r="Q88" s="61">
        <f>IF(Overrides!Q88&lt;&gt;"",Overrides!Q88,F_Inputs_Formatted!Q88)</f>
        <v>10853</v>
      </c>
      <c r="R88" s="61">
        <f>IF(Overrides!R88&lt;&gt;"",Overrides!R88,F_Inputs_Formatted!R88)</f>
        <v>10916.8</v>
      </c>
      <c r="S88" s="61">
        <f>IF(Overrides!S88&lt;&gt;"",Overrides!S88,F_Inputs_Formatted!S88)</f>
        <v>10980.5</v>
      </c>
      <c r="T88" s="61">
        <f>IF(Overrides!T88&lt;&gt;"",Overrides!T88,F_Inputs_Formatted!T88)</f>
        <v>10986.5</v>
      </c>
      <c r="U88" s="61">
        <f>IF(Overrides!U88&lt;&gt;"",Overrides!U88,F_Inputs_Formatted!U88)</f>
        <v>10984.6</v>
      </c>
      <c r="V88" s="61">
        <f>IF(Overrides!V88&lt;&gt;"",Overrides!V88,F_Inputs_Formatted!V88)</f>
        <v>11070</v>
      </c>
      <c r="W88" s="61">
        <f>IF(Overrides!W88&lt;&gt;"",Overrides!W88,F_Inputs_Formatted!W88)</f>
        <v>11117.59</v>
      </c>
      <c r="X88" s="61">
        <f>IF(Overrides!X88&lt;&gt;"",Overrides!X88,F_Inputs_Formatted!X88)</f>
        <v>11140.96</v>
      </c>
      <c r="Y88" s="61">
        <f>IF(Overrides!Y88&lt;&gt;"",Overrides!Y88,F_Inputs_Formatted!Y88)</f>
        <v>11192</v>
      </c>
      <c r="Z88" s="61">
        <f>IF(Overrides!Z88&lt;&gt;"",Overrides!Z88,F_Inputs_Formatted!Z88)</f>
        <v>11340</v>
      </c>
      <c r="AA88" s="61">
        <f>IF(Overrides!AA88&lt;&gt;"",Overrides!AA88,F_Inputs_Formatted!AA88)</f>
        <v>11386</v>
      </c>
      <c r="AB88" s="61">
        <f>IF(Overrides!AB88&lt;&gt;"",Overrides!AB88,F_Inputs_Formatted!AB88)</f>
        <v>11423</v>
      </c>
      <c r="AC88" s="61">
        <f>IF(Overrides!AC88&lt;&gt;"",Overrides!AC88,F_Inputs_Formatted!AC88)</f>
        <v>14950</v>
      </c>
      <c r="AD88" s="61">
        <f>IF(Overrides!AD88&lt;&gt;"",Overrides!AD88,F_Inputs_Formatted!AD88)</f>
        <v>15029</v>
      </c>
      <c r="AE88" s="61">
        <f>IF(Overrides!AE88&lt;&gt;"",Overrides!AE88,F_Inputs_Formatted!AE88)</f>
        <v>15176</v>
      </c>
      <c r="AF88" s="61">
        <f>IF(Overrides!AF88&lt;&gt;"",Overrides!AF88,F_Inputs_Formatted!AF88)</f>
        <v>15278</v>
      </c>
      <c r="AG88" s="61">
        <f>IF(Overrides!AG88&lt;&gt;"",Overrides!AG88,F_Inputs_Formatted!AG88)</f>
        <v>15405</v>
      </c>
      <c r="AH88" s="61">
        <f>IF(Overrides!AH88&lt;&gt;"",Overrides!AH88,F_Inputs_Formatted!AH88)</f>
        <v>15646</v>
      </c>
      <c r="AI88" s="61" t="str">
        <f>IF(Overrides!AI88&lt;&gt;"",Overrides!AI88,F_Inputs_Formatted!AI88)</f>
        <v/>
      </c>
      <c r="AJ88" s="61" t="str">
        <f>IF(Overrides!AJ88&lt;&gt;"",Overrides!AJ88,F_Inputs_Formatted!AJ88)</f>
        <v/>
      </c>
      <c r="AK88" s="61" t="str">
        <f>IF(Overrides!AK88&lt;&gt;"",Overrides!AK88,F_Inputs_Formatted!AK88)</f>
        <v/>
      </c>
      <c r="AL88" s="61" t="str">
        <f>IF(Overrides!AL88&lt;&gt;"",Overrides!AL88,F_Inputs_Formatted!AL88)</f>
        <v/>
      </c>
      <c r="AM88" s="61" t="str">
        <f>IF(Overrides!AM88&lt;&gt;"",Overrides!AM88,F_Inputs_Formatted!AM88)</f>
        <v/>
      </c>
    </row>
    <row r="89" spans="2:39" s="5" customFormat="1" ht="15">
      <c r="B89" s="19" t="s">
        <v>147</v>
      </c>
      <c r="C89" s="19" t="s">
        <v>178</v>
      </c>
      <c r="D89" s="19" t="s">
        <v>156</v>
      </c>
      <c r="E89" s="19" t="s">
        <v>122</v>
      </c>
      <c r="F89" s="19" t="s">
        <v>172</v>
      </c>
      <c r="G89" s="56" t="s">
        <v>127</v>
      </c>
      <c r="H89" s="7" t="s">
        <v>101</v>
      </c>
      <c r="I89" s="55" t="str">
        <f t="shared" si="1"/>
        <v>BRLBN13535_21</v>
      </c>
      <c r="J89" s="55" t="s">
        <v>137</v>
      </c>
      <c r="K89" s="55" t="s">
        <v>159</v>
      </c>
      <c r="L89" s="55" t="s">
        <v>139</v>
      </c>
      <c r="M89" s="35" t="s">
        <v>152</v>
      </c>
      <c r="N89" s="18" t="s">
        <v>153</v>
      </c>
      <c r="O89" s="55">
        <v>0</v>
      </c>
      <c r="P89" s="61" t="str">
        <f>IF(Overrides!P89&lt;&gt;"",Overrides!P89,F_Inputs_Formatted!P89)</f>
        <v>##BLANK</v>
      </c>
      <c r="Q89" s="61" t="str">
        <f>IF(Overrides!Q89&lt;&gt;"",Overrides!Q89,F_Inputs_Formatted!Q89)</f>
        <v>##BLANK</v>
      </c>
      <c r="R89" s="61" t="str">
        <f>IF(Overrides!R89&lt;&gt;"",Overrides!R89,F_Inputs_Formatted!R89)</f>
        <v>##BLANK</v>
      </c>
      <c r="S89" s="61" t="str">
        <f>IF(Overrides!S89&lt;&gt;"",Overrides!S89,F_Inputs_Formatted!S89)</f>
        <v>##BLANK</v>
      </c>
      <c r="T89" s="61" t="str">
        <f>IF(Overrides!T89&lt;&gt;"",Overrides!T89,F_Inputs_Formatted!T89)</f>
        <v>##BLANK</v>
      </c>
      <c r="U89" s="61" t="str">
        <f>IF(Overrides!U89&lt;&gt;"",Overrides!U89,F_Inputs_Formatted!U89)</f>
        <v>##BLANK</v>
      </c>
      <c r="V89" s="61" t="str">
        <f>IF(Overrides!V89&lt;&gt;"",Overrides!V89,F_Inputs_Formatted!V89)</f>
        <v>##BLANK</v>
      </c>
      <c r="W89" s="61" t="str">
        <f>IF(Overrides!W89&lt;&gt;"",Overrides!W89,F_Inputs_Formatted!W89)</f>
        <v>##BLANK</v>
      </c>
      <c r="X89" s="61" t="str">
        <f>IF(Overrides!X89&lt;&gt;"",Overrides!X89,F_Inputs_Formatted!X89)</f>
        <v>##BLANK</v>
      </c>
      <c r="Y89" s="61" t="str">
        <f>IF(Overrides!Y89&lt;&gt;"",Overrides!Y89,F_Inputs_Formatted!Y89)</f>
        <v>##BLANK</v>
      </c>
      <c r="Z89" s="61" t="str">
        <f>IF(Overrides!Z89&lt;&gt;"",Overrides!Z89,F_Inputs_Formatted!Z89)</f>
        <v>##BLANK</v>
      </c>
      <c r="AA89" s="61" t="str">
        <f>IF(Overrides!AA89&lt;&gt;"",Overrides!AA89,F_Inputs_Formatted!AA89)</f>
        <v>##BLANK</v>
      </c>
      <c r="AB89" s="61" t="str">
        <f>IF(Overrides!AB89&lt;&gt;"",Overrides!AB89,F_Inputs_Formatted!AB89)</f>
        <v>##BLANK</v>
      </c>
      <c r="AC89" s="61" t="str">
        <f>IF(Overrides!AC89&lt;&gt;"",Overrides!AC89,F_Inputs_Formatted!AC89)</f>
        <v>##BLANK</v>
      </c>
      <c r="AD89" s="61" t="str">
        <f>IF(Overrides!AD89&lt;&gt;"",Overrides!AD89,F_Inputs_Formatted!AD89)</f>
        <v>##BLANK</v>
      </c>
      <c r="AE89" s="61" t="str">
        <f>IF(Overrides!AE89&lt;&gt;"",Overrides!AE89,F_Inputs_Formatted!AE89)</f>
        <v>##BLANK</v>
      </c>
      <c r="AF89" s="61" t="str">
        <f>IF(Overrides!AF89&lt;&gt;"",Overrides!AF89,F_Inputs_Formatted!AF89)</f>
        <v>##BLANK</v>
      </c>
      <c r="AG89" s="61" t="str">
        <f>IF(Overrides!AG89&lt;&gt;"",Overrides!AG89,F_Inputs_Formatted!AG89)</f>
        <v>##BLANK</v>
      </c>
      <c r="AH89" s="61" t="str">
        <f>IF(Overrides!AH89&lt;&gt;"",Overrides!AH89,F_Inputs_Formatted!AH89)</f>
        <v>##BLANK</v>
      </c>
      <c r="AI89" s="61" t="str">
        <f>IF(Overrides!AI89&lt;&gt;"",Overrides!AI89,F_Inputs_Formatted!AI89)</f>
        <v>##BLANK</v>
      </c>
      <c r="AJ89" s="61" t="str">
        <f>IF(Overrides!AJ89&lt;&gt;"",Overrides!AJ89,F_Inputs_Formatted!AJ89)</f>
        <v>##BLANK</v>
      </c>
      <c r="AK89" s="61" t="str">
        <f>IF(Overrides!AK89&lt;&gt;"",Overrides!AK89,F_Inputs_Formatted!AK89)</f>
        <v>##BLANK</v>
      </c>
      <c r="AL89" s="61" t="str">
        <f>IF(Overrides!AL89&lt;&gt;"",Overrides!AL89,F_Inputs_Formatted!AL89)</f>
        <v>##BLANK</v>
      </c>
      <c r="AM89" s="61" t="str">
        <f>IF(Overrides!AM89&lt;&gt;"",Overrides!AM89,F_Inputs_Formatted!AM89)</f>
        <v>##BLANK</v>
      </c>
    </row>
    <row r="90" spans="2:39" s="5" customFormat="1" ht="15">
      <c r="B90" s="129" t="s">
        <v>80</v>
      </c>
      <c r="C90" s="19" t="s">
        <v>155</v>
      </c>
      <c r="D90" s="19" t="s">
        <v>156</v>
      </c>
      <c r="E90" s="19" t="s">
        <v>122</v>
      </c>
      <c r="F90" s="19" t="s">
        <v>157</v>
      </c>
      <c r="G90" s="56" t="s">
        <v>127</v>
      </c>
      <c r="H90" s="7" t="s">
        <v>104</v>
      </c>
      <c r="I90" s="55" t="str">
        <f t="shared" si="1"/>
        <v>ANHBN13528</v>
      </c>
      <c r="J90" s="55" t="s">
        <v>137</v>
      </c>
      <c r="K90" s="55" t="s">
        <v>159</v>
      </c>
      <c r="L90" s="55" t="s">
        <v>139</v>
      </c>
      <c r="M90" s="35" t="s">
        <v>154</v>
      </c>
      <c r="N90" s="18" t="s">
        <v>153</v>
      </c>
      <c r="O90" s="55">
        <v>0</v>
      </c>
      <c r="P90" s="61">
        <f>IF(Overrides!P90&lt;&gt;"",Overrides!P90,F_Inputs_Formatted!P90)</f>
        <v>31200</v>
      </c>
      <c r="Q90" s="61">
        <f>IF(Overrides!Q90&lt;&gt;"",Overrides!Q90,F_Inputs_Formatted!Q90)</f>
        <v>31200</v>
      </c>
      <c r="R90" s="61">
        <f>IF(Overrides!R90&lt;&gt;"",Overrides!R90,F_Inputs_Formatted!R90)</f>
        <v>31200</v>
      </c>
      <c r="S90" s="61">
        <f>IF(Overrides!S90&lt;&gt;"",Overrides!S90,F_Inputs_Formatted!S90)</f>
        <v>31200</v>
      </c>
      <c r="T90" s="61">
        <f>IF(Overrides!T90&lt;&gt;"",Overrides!T90,F_Inputs_Formatted!T90)</f>
        <v>31200</v>
      </c>
      <c r="U90" s="61">
        <f>IF(Overrides!U90&lt;&gt;"",Overrides!U90,F_Inputs_Formatted!U90)</f>
        <v>31200</v>
      </c>
      <c r="V90" s="61">
        <f>IF(Overrides!V90&lt;&gt;"",Overrides!V90,F_Inputs_Formatted!V90)</f>
        <v>31200</v>
      </c>
      <c r="W90" s="61">
        <f>IF(Overrides!W90&lt;&gt;"",Overrides!W90,F_Inputs_Formatted!W90)</f>
        <v>31200</v>
      </c>
      <c r="X90" s="61">
        <f>IF(Overrides!X90&lt;&gt;"",Overrides!X90,F_Inputs_Formatted!X90)</f>
        <v>31200</v>
      </c>
      <c r="Y90" s="61">
        <f>IF(Overrides!Y90&lt;&gt;"",Overrides!Y90,F_Inputs_Formatted!Y90)</f>
        <v>31200</v>
      </c>
      <c r="Z90" s="61">
        <f>IF(Overrides!Z90&lt;&gt;"",Overrides!Z90,F_Inputs_Formatted!Z90)</f>
        <v>31200</v>
      </c>
      <c r="AA90" s="61">
        <f>IF(Overrides!AA90&lt;&gt;"",Overrides!AA90,F_Inputs_Formatted!AA90)</f>
        <v>31200</v>
      </c>
      <c r="AB90" s="61">
        <f>IF(Overrides!AB90&lt;&gt;"",Overrides!AB90,F_Inputs_Formatted!AB90)</f>
        <v>31200</v>
      </c>
      <c r="AC90" s="61">
        <f>IF(Overrides!AC90&lt;&gt;"",Overrides!AC90,F_Inputs_Formatted!AC90)</f>
        <v>31200</v>
      </c>
      <c r="AD90" s="61">
        <f>IF(Overrides!AD90&lt;&gt;"",Overrides!AD90,F_Inputs_Formatted!AD90)</f>
        <v>31200</v>
      </c>
      <c r="AE90" s="61">
        <f>IF(Overrides!AE90&lt;&gt;"",Overrides!AE90,F_Inputs_Formatted!AE90)</f>
        <v>31200</v>
      </c>
      <c r="AF90" s="61">
        <f>IF(Overrides!AF90&lt;&gt;"",Overrides!AF90,F_Inputs_Formatted!AF90)</f>
        <v>31200</v>
      </c>
      <c r="AG90" s="61">
        <f>IF(Overrides!AG90&lt;&gt;"",Overrides!AG90,F_Inputs_Formatted!AG90)</f>
        <v>31200</v>
      </c>
      <c r="AH90" s="61">
        <f>IF(Overrides!AH90&lt;&gt;"",Overrides!AH90,F_Inputs_Formatted!AH90)</f>
        <v>31200</v>
      </c>
      <c r="AI90" s="61" t="str">
        <f>IF(Overrides!AI90&lt;&gt;"",Overrides!AI90,F_Inputs_Formatted!AI90)</f>
        <v/>
      </c>
      <c r="AJ90" s="61" t="str">
        <f>IF(Overrides!AJ90&lt;&gt;"",Overrides!AJ90,F_Inputs_Formatted!AJ90)</f>
        <v/>
      </c>
      <c r="AK90" s="61" t="str">
        <f>IF(Overrides!AK90&lt;&gt;"",Overrides!AK90,F_Inputs_Formatted!AK90)</f>
        <v/>
      </c>
      <c r="AL90" s="61" t="str">
        <f>IF(Overrides!AL90&lt;&gt;"",Overrides!AL90,F_Inputs_Formatted!AL90)</f>
        <v/>
      </c>
      <c r="AM90" s="61" t="str">
        <f>IF(Overrides!AM90&lt;&gt;"",Overrides!AM90,F_Inputs_Formatted!AM90)</f>
        <v/>
      </c>
    </row>
    <row r="91" spans="2:39" s="5" customFormat="1" ht="15">
      <c r="B91" s="19" t="s">
        <v>110</v>
      </c>
      <c r="C91" s="19" t="s">
        <v>161</v>
      </c>
      <c r="D91" s="19" t="s">
        <v>162</v>
      </c>
      <c r="E91" s="19" t="s">
        <v>122</v>
      </c>
      <c r="F91" s="19" t="s">
        <v>157</v>
      </c>
      <c r="G91" s="56" t="s">
        <v>127</v>
      </c>
      <c r="H91" s="7" t="s">
        <v>104</v>
      </c>
      <c r="I91" s="55" t="str">
        <f t="shared" si="1"/>
        <v>WSHBN13528</v>
      </c>
      <c r="J91" s="55" t="s">
        <v>137</v>
      </c>
      <c r="K91" s="55" t="s">
        <v>159</v>
      </c>
      <c r="L91" s="55" t="s">
        <v>139</v>
      </c>
      <c r="M91" s="35" t="s">
        <v>154</v>
      </c>
      <c r="N91" s="18" t="s">
        <v>153</v>
      </c>
      <c r="O91" s="55">
        <v>0</v>
      </c>
      <c r="P91" s="61">
        <f>IF(Overrides!P91&lt;&gt;"",Overrides!P91,F_Inputs_Formatted!P91)</f>
        <v>17175</v>
      </c>
      <c r="Q91" s="61">
        <f>IF(Overrides!Q91&lt;&gt;"",Overrides!Q91,F_Inputs_Formatted!Q91)</f>
        <v>17175</v>
      </c>
      <c r="R91" s="61">
        <f>IF(Overrides!R91&lt;&gt;"",Overrides!R91,F_Inputs_Formatted!R91)</f>
        <v>17175</v>
      </c>
      <c r="S91" s="61">
        <f>IF(Overrides!S91&lt;&gt;"",Overrides!S91,F_Inputs_Formatted!S91)</f>
        <v>17175</v>
      </c>
      <c r="T91" s="61">
        <f>IF(Overrides!T91&lt;&gt;"",Overrides!T91,F_Inputs_Formatted!T91)</f>
        <v>17175</v>
      </c>
      <c r="U91" s="61">
        <f>IF(Overrides!U91&lt;&gt;"",Overrides!U91,F_Inputs_Formatted!U91)</f>
        <v>17175</v>
      </c>
      <c r="V91" s="61">
        <f>IF(Overrides!V91&lt;&gt;"",Overrides!V91,F_Inputs_Formatted!V91)</f>
        <v>17175</v>
      </c>
      <c r="W91" s="61">
        <f>IF(Overrides!W91&lt;&gt;"",Overrides!W91,F_Inputs_Formatted!W91)</f>
        <v>17175</v>
      </c>
      <c r="X91" s="61">
        <f>IF(Overrides!X91&lt;&gt;"",Overrides!X91,F_Inputs_Formatted!X91)</f>
        <v>17175</v>
      </c>
      <c r="Y91" s="61">
        <f>IF(Overrides!Y91&lt;&gt;"",Overrides!Y91,F_Inputs_Formatted!Y91)</f>
        <v>17175</v>
      </c>
      <c r="Z91" s="61">
        <f>IF(Overrides!Z91&lt;&gt;"",Overrides!Z91,F_Inputs_Formatted!Z91)</f>
        <v>17175</v>
      </c>
      <c r="AA91" s="61">
        <f>IF(Overrides!AA91&lt;&gt;"",Overrides!AA91,F_Inputs_Formatted!AA91)</f>
        <v>17175</v>
      </c>
      <c r="AB91" s="61">
        <f>IF(Overrides!AB91&lt;&gt;"",Overrides!AB91,F_Inputs_Formatted!AB91)</f>
        <v>17248</v>
      </c>
      <c r="AC91" s="61">
        <f>IF(Overrides!AC91&lt;&gt;"",Overrides!AC91,F_Inputs_Formatted!AC91)</f>
        <v>17248</v>
      </c>
      <c r="AD91" s="61">
        <f>IF(Overrides!AD91&lt;&gt;"",Overrides!AD91,F_Inputs_Formatted!AD91)</f>
        <v>17248</v>
      </c>
      <c r="AE91" s="61">
        <f>IF(Overrides!AE91&lt;&gt;"",Overrides!AE91,F_Inputs_Formatted!AE91)</f>
        <v>17248</v>
      </c>
      <c r="AF91" s="61">
        <f>IF(Overrides!AF91&lt;&gt;"",Overrides!AF91,F_Inputs_Formatted!AF91)</f>
        <v>17248</v>
      </c>
      <c r="AG91" s="61">
        <f>IF(Overrides!AG91&lt;&gt;"",Overrides!AG91,F_Inputs_Formatted!AG91)</f>
        <v>17248</v>
      </c>
      <c r="AH91" s="61">
        <f>IF(Overrides!AH91&lt;&gt;"",Overrides!AH91,F_Inputs_Formatted!AH91)</f>
        <v>17248</v>
      </c>
      <c r="AI91" s="61" t="str">
        <f>IF(Overrides!AI91&lt;&gt;"",Overrides!AI91,F_Inputs_Formatted!AI91)</f>
        <v/>
      </c>
      <c r="AJ91" s="61" t="str">
        <f>IF(Overrides!AJ91&lt;&gt;"",Overrides!AJ91,F_Inputs_Formatted!AJ91)</f>
        <v/>
      </c>
      <c r="AK91" s="61" t="str">
        <f>IF(Overrides!AK91&lt;&gt;"",Overrides!AK91,F_Inputs_Formatted!AK91)</f>
        <v/>
      </c>
      <c r="AL91" s="61" t="str">
        <f>IF(Overrides!AL91&lt;&gt;"",Overrides!AL91,F_Inputs_Formatted!AL91)</f>
        <v/>
      </c>
      <c r="AM91" s="61" t="str">
        <f>IF(Overrides!AM91&lt;&gt;"",Overrides!AM91,F_Inputs_Formatted!AM91)</f>
        <v/>
      </c>
    </row>
    <row r="92" spans="2:39" s="5" customFormat="1" ht="15">
      <c r="B92" s="19" t="s">
        <v>111</v>
      </c>
      <c r="C92" s="19" t="s">
        <v>163</v>
      </c>
      <c r="D92" s="19" t="s">
        <v>162</v>
      </c>
      <c r="E92" s="19" t="s">
        <v>122</v>
      </c>
      <c r="F92" s="19" t="s">
        <v>157</v>
      </c>
      <c r="G92" s="56" t="s">
        <v>127</v>
      </c>
      <c r="H92" s="7" t="s">
        <v>104</v>
      </c>
      <c r="I92" s="55" t="str">
        <f t="shared" si="1"/>
        <v>HDDBN13528</v>
      </c>
      <c r="J92" s="55" t="s">
        <v>137</v>
      </c>
      <c r="K92" s="55" t="s">
        <v>159</v>
      </c>
      <c r="L92" s="55" t="s">
        <v>139</v>
      </c>
      <c r="M92" s="35" t="s">
        <v>154</v>
      </c>
      <c r="N92" s="18" t="s">
        <v>153</v>
      </c>
      <c r="O92" s="55">
        <v>0</v>
      </c>
      <c r="P92" s="61" t="str">
        <f>IF(Overrides!P92&lt;&gt;"",Overrides!P92,F_Inputs_Formatted!P92)</f>
        <v/>
      </c>
      <c r="Q92" s="61" t="str">
        <f>IF(Overrides!Q92&lt;&gt;"",Overrides!Q92,F_Inputs_Formatted!Q92)</f>
        <v/>
      </c>
      <c r="R92" s="61" t="str">
        <f>IF(Overrides!R92&lt;&gt;"",Overrides!R92,F_Inputs_Formatted!R92)</f>
        <v/>
      </c>
      <c r="S92" s="61" t="str">
        <f>IF(Overrides!S92&lt;&gt;"",Overrides!S92,F_Inputs_Formatted!S92)</f>
        <v/>
      </c>
      <c r="T92" s="61" t="str">
        <f>IF(Overrides!T92&lt;&gt;"",Overrides!T92,F_Inputs_Formatted!T92)</f>
        <v/>
      </c>
      <c r="U92" s="61" t="str">
        <f>IF(Overrides!U92&lt;&gt;"",Overrides!U92,F_Inputs_Formatted!U92)</f>
        <v/>
      </c>
      <c r="V92" s="61">
        <f>IF(Overrides!V92&lt;&gt;"",Overrides!V92,F_Inputs_Formatted!V92)</f>
        <v>196</v>
      </c>
      <c r="W92" s="61">
        <f>IF(Overrides!W92&lt;&gt;"",Overrides!W92,F_Inputs_Formatted!W92)</f>
        <v>196</v>
      </c>
      <c r="X92" s="61">
        <f>IF(Overrides!X92&lt;&gt;"",Overrides!X92,F_Inputs_Formatted!X92)</f>
        <v>196</v>
      </c>
      <c r="Y92" s="61">
        <f>IF(Overrides!Y92&lt;&gt;"",Overrides!Y92,F_Inputs_Formatted!Y92)</f>
        <v>196</v>
      </c>
      <c r="Z92" s="61">
        <f>IF(Overrides!Z92&lt;&gt;"",Overrides!Z92,F_Inputs_Formatted!Z92)</f>
        <v>196</v>
      </c>
      <c r="AA92" s="61">
        <f>IF(Overrides!AA92&lt;&gt;"",Overrides!AA92,F_Inputs_Formatted!AA92)</f>
        <v>196</v>
      </c>
      <c r="AB92" s="61">
        <f>IF(Overrides!AB92&lt;&gt;"",Overrides!AB92,F_Inputs_Formatted!AB92)</f>
        <v>196</v>
      </c>
      <c r="AC92" s="61">
        <f>IF(Overrides!AC92&lt;&gt;"",Overrides!AC92,F_Inputs_Formatted!AC92)</f>
        <v>196</v>
      </c>
      <c r="AD92" s="61">
        <f>IF(Overrides!AD92&lt;&gt;"",Overrides!AD92,F_Inputs_Formatted!AD92)</f>
        <v>196</v>
      </c>
      <c r="AE92" s="61">
        <f>IF(Overrides!AE92&lt;&gt;"",Overrides!AE92,F_Inputs_Formatted!AE92)</f>
        <v>196</v>
      </c>
      <c r="AF92" s="61">
        <f>IF(Overrides!AF92&lt;&gt;"",Overrides!AF92,F_Inputs_Formatted!AF92)</f>
        <v>196</v>
      </c>
      <c r="AG92" s="61">
        <f>IF(Overrides!AG92&lt;&gt;"",Overrides!AG92,F_Inputs_Formatted!AG92)</f>
        <v>196</v>
      </c>
      <c r="AH92" s="61">
        <f>IF(Overrides!AH92&lt;&gt;"",Overrides!AH92,F_Inputs_Formatted!AH92)</f>
        <v>196</v>
      </c>
      <c r="AI92" s="61" t="str">
        <f>IF(Overrides!AI92&lt;&gt;"",Overrides!AI92,F_Inputs_Formatted!AI92)</f>
        <v/>
      </c>
      <c r="AJ92" s="61" t="str">
        <f>IF(Overrides!AJ92&lt;&gt;"",Overrides!AJ92,F_Inputs_Formatted!AJ92)</f>
        <v/>
      </c>
      <c r="AK92" s="61" t="str">
        <f>IF(Overrides!AK92&lt;&gt;"",Overrides!AK92,F_Inputs_Formatted!AK92)</f>
        <v/>
      </c>
      <c r="AL92" s="61" t="str">
        <f>IF(Overrides!AL92&lt;&gt;"",Overrides!AL92,F_Inputs_Formatted!AL92)</f>
        <v/>
      </c>
      <c r="AM92" s="61" t="str">
        <f>IF(Overrides!AM92&lt;&gt;"",Overrides!AM92,F_Inputs_Formatted!AM92)</f>
        <v/>
      </c>
    </row>
    <row r="93" spans="2:39" s="5" customFormat="1" ht="15">
      <c r="B93" s="19" t="s">
        <v>112</v>
      </c>
      <c r="C93" s="19" t="s">
        <v>164</v>
      </c>
      <c r="D93" s="19" t="s">
        <v>156</v>
      </c>
      <c r="E93" s="19" t="s">
        <v>122</v>
      </c>
      <c r="F93" s="19" t="s">
        <v>157</v>
      </c>
      <c r="G93" s="56" t="s">
        <v>127</v>
      </c>
      <c r="H93" s="7" t="s">
        <v>104</v>
      </c>
      <c r="I93" s="55" t="str">
        <f t="shared" si="1"/>
        <v>NESBN13528</v>
      </c>
      <c r="J93" s="55" t="s">
        <v>137</v>
      </c>
      <c r="K93" s="55" t="s">
        <v>159</v>
      </c>
      <c r="L93" s="55" t="s">
        <v>139</v>
      </c>
      <c r="M93" s="35" t="s">
        <v>154</v>
      </c>
      <c r="N93" s="18" t="s">
        <v>153</v>
      </c>
      <c r="O93" s="55">
        <v>0</v>
      </c>
      <c r="P93" s="61">
        <f>IF(Overrides!P93&lt;&gt;"",Overrides!P93,F_Inputs_Formatted!P93)</f>
        <v>13510</v>
      </c>
      <c r="Q93" s="61">
        <f>IF(Overrides!Q93&lt;&gt;"",Overrides!Q93,F_Inputs_Formatted!Q93)</f>
        <v>13510</v>
      </c>
      <c r="R93" s="61">
        <f>IF(Overrides!R93&lt;&gt;"",Overrides!R93,F_Inputs_Formatted!R93)</f>
        <v>13510</v>
      </c>
      <c r="S93" s="61">
        <f>IF(Overrides!S93&lt;&gt;"",Overrides!S93,F_Inputs_Formatted!S93)</f>
        <v>13510</v>
      </c>
      <c r="T93" s="61">
        <f>IF(Overrides!T93&lt;&gt;"",Overrides!T93,F_Inputs_Formatted!T93)</f>
        <v>13510</v>
      </c>
      <c r="U93" s="61">
        <f>IF(Overrides!U93&lt;&gt;"",Overrides!U93,F_Inputs_Formatted!U93)</f>
        <v>13510</v>
      </c>
      <c r="V93" s="61">
        <f>IF(Overrides!V93&lt;&gt;"",Overrides!V93,F_Inputs_Formatted!V93)</f>
        <v>13510</v>
      </c>
      <c r="W93" s="61">
        <f>IF(Overrides!W93&lt;&gt;"",Overrides!W93,F_Inputs_Formatted!W93)</f>
        <v>13510</v>
      </c>
      <c r="X93" s="61">
        <f>IF(Overrides!X93&lt;&gt;"",Overrides!X93,F_Inputs_Formatted!X93)</f>
        <v>13510</v>
      </c>
      <c r="Y93" s="61">
        <f>IF(Overrides!Y93&lt;&gt;"",Overrides!Y93,F_Inputs_Formatted!Y93)</f>
        <v>13510</v>
      </c>
      <c r="Z93" s="61">
        <f>IF(Overrides!Z93&lt;&gt;"",Overrides!Z93,F_Inputs_Formatted!Z93)</f>
        <v>13510</v>
      </c>
      <c r="AA93" s="61">
        <f>IF(Overrides!AA93&lt;&gt;"",Overrides!AA93,F_Inputs_Formatted!AA93)</f>
        <v>13510</v>
      </c>
      <c r="AB93" s="61">
        <f>IF(Overrides!AB93&lt;&gt;"",Overrides!AB93,F_Inputs_Formatted!AB93)</f>
        <v>13510</v>
      </c>
      <c r="AC93" s="61">
        <f>IF(Overrides!AC93&lt;&gt;"",Overrides!AC93,F_Inputs_Formatted!AC93)</f>
        <v>13510</v>
      </c>
      <c r="AD93" s="61">
        <f>IF(Overrides!AD93&lt;&gt;"",Overrides!AD93,F_Inputs_Formatted!AD93)</f>
        <v>13510</v>
      </c>
      <c r="AE93" s="61">
        <f>IF(Overrides!AE93&lt;&gt;"",Overrides!AE93,F_Inputs_Formatted!AE93)</f>
        <v>13510</v>
      </c>
      <c r="AF93" s="61">
        <f>IF(Overrides!AF93&lt;&gt;"",Overrides!AF93,F_Inputs_Formatted!AF93)</f>
        <v>13510</v>
      </c>
      <c r="AG93" s="61">
        <f>IF(Overrides!AG93&lt;&gt;"",Overrides!AG93,F_Inputs_Formatted!AG93)</f>
        <v>13510</v>
      </c>
      <c r="AH93" s="61">
        <f>IF(Overrides!AH93&lt;&gt;"",Overrides!AH93,F_Inputs_Formatted!AH93)</f>
        <v>13510</v>
      </c>
      <c r="AI93" s="61" t="str">
        <f>IF(Overrides!AI93&lt;&gt;"",Overrides!AI93,F_Inputs_Formatted!AI93)</f>
        <v/>
      </c>
      <c r="AJ93" s="61" t="str">
        <f>IF(Overrides!AJ93&lt;&gt;"",Overrides!AJ93,F_Inputs_Formatted!AJ93)</f>
        <v/>
      </c>
      <c r="AK93" s="61" t="str">
        <f>IF(Overrides!AK93&lt;&gt;"",Overrides!AK93,F_Inputs_Formatted!AK93)</f>
        <v/>
      </c>
      <c r="AL93" s="61" t="str">
        <f>IF(Overrides!AL93&lt;&gt;"",Overrides!AL93,F_Inputs_Formatted!AL93)</f>
        <v/>
      </c>
      <c r="AM93" s="61" t="str">
        <f>IF(Overrides!AM93&lt;&gt;"",Overrides!AM93,F_Inputs_Formatted!AM93)</f>
        <v/>
      </c>
    </row>
    <row r="94" spans="2:39" s="5" customFormat="1" ht="15">
      <c r="B94" s="19" t="s">
        <v>113</v>
      </c>
      <c r="C94" s="19" t="s">
        <v>165</v>
      </c>
      <c r="D94" s="19" t="s">
        <v>156</v>
      </c>
      <c r="E94" s="19" t="s">
        <v>122</v>
      </c>
      <c r="F94" s="19" t="s">
        <v>157</v>
      </c>
      <c r="G94" s="56" t="s">
        <v>127</v>
      </c>
      <c r="H94" s="7" t="s">
        <v>104</v>
      </c>
      <c r="I94" s="55" t="str">
        <f t="shared" si="1"/>
        <v>SVEBN13528</v>
      </c>
      <c r="J94" s="55" t="s">
        <v>137</v>
      </c>
      <c r="K94" s="55" t="s">
        <v>159</v>
      </c>
      <c r="L94" s="55" t="s">
        <v>139</v>
      </c>
      <c r="M94" s="35" t="s">
        <v>154</v>
      </c>
      <c r="N94" s="18" t="s">
        <v>153</v>
      </c>
      <c r="O94" s="55">
        <v>0</v>
      </c>
      <c r="P94" s="61" t="str">
        <f>IF(Overrides!P94&lt;&gt;"",Overrides!P94,F_Inputs_Formatted!P94)</f>
        <v/>
      </c>
      <c r="Q94" s="61" t="str">
        <f>IF(Overrides!Q94&lt;&gt;"",Overrides!Q94,F_Inputs_Formatted!Q94)</f>
        <v/>
      </c>
      <c r="R94" s="61" t="str">
        <f>IF(Overrides!R94&lt;&gt;"",Overrides!R94,F_Inputs_Formatted!R94)</f>
        <v/>
      </c>
      <c r="S94" s="61" t="str">
        <f>IF(Overrides!S94&lt;&gt;"",Overrides!S94,F_Inputs_Formatted!S94)</f>
        <v/>
      </c>
      <c r="T94" s="61" t="str">
        <f>IF(Overrides!T94&lt;&gt;"",Overrides!T94,F_Inputs_Formatted!T94)</f>
        <v/>
      </c>
      <c r="U94" s="61" t="str">
        <f>IF(Overrides!U94&lt;&gt;"",Overrides!U94,F_Inputs_Formatted!U94)</f>
        <v/>
      </c>
      <c r="V94" s="61">
        <f>IF(Overrides!V94&lt;&gt;"",Overrides!V94,F_Inputs_Formatted!V94)</f>
        <v>36803.9</v>
      </c>
      <c r="W94" s="61">
        <f>IF(Overrides!W94&lt;&gt;"",Overrides!W94,F_Inputs_Formatted!W94)</f>
        <v>36803.9</v>
      </c>
      <c r="X94" s="61">
        <f>IF(Overrides!X94&lt;&gt;"",Overrides!X94,F_Inputs_Formatted!X94)</f>
        <v>36804</v>
      </c>
      <c r="Y94" s="61">
        <f>IF(Overrides!Y94&lt;&gt;"",Overrides!Y94,F_Inputs_Formatted!Y94)</f>
        <v>36804</v>
      </c>
      <c r="Z94" s="61">
        <f>IF(Overrides!Z94&lt;&gt;"",Overrides!Z94,F_Inputs_Formatted!Z94)</f>
        <v>36804</v>
      </c>
      <c r="AA94" s="61">
        <f>IF(Overrides!AA94&lt;&gt;"",Overrides!AA94,F_Inputs_Formatted!AA94)</f>
        <v>36804</v>
      </c>
      <c r="AB94" s="61">
        <f>IF(Overrides!AB94&lt;&gt;"",Overrides!AB94,F_Inputs_Formatted!AB94)</f>
        <v>36804</v>
      </c>
      <c r="AC94" s="61">
        <f>IF(Overrides!AC94&lt;&gt;"",Overrides!AC94,F_Inputs_Formatted!AC94)</f>
        <v>36804</v>
      </c>
      <c r="AD94" s="61">
        <f>IF(Overrides!AD94&lt;&gt;"",Overrides!AD94,F_Inputs_Formatted!AD94)</f>
        <v>36804</v>
      </c>
      <c r="AE94" s="61">
        <f>IF(Overrides!AE94&lt;&gt;"",Overrides!AE94,F_Inputs_Formatted!AE94)</f>
        <v>36804</v>
      </c>
      <c r="AF94" s="61">
        <f>IF(Overrides!AF94&lt;&gt;"",Overrides!AF94,F_Inputs_Formatted!AF94)</f>
        <v>36804</v>
      </c>
      <c r="AG94" s="61">
        <f>IF(Overrides!AG94&lt;&gt;"",Overrides!AG94,F_Inputs_Formatted!AG94)</f>
        <v>36804</v>
      </c>
      <c r="AH94" s="61">
        <f>IF(Overrides!AH94&lt;&gt;"",Overrides!AH94,F_Inputs_Formatted!AH94)</f>
        <v>36804</v>
      </c>
      <c r="AI94" s="61" t="str">
        <f>IF(Overrides!AI94&lt;&gt;"",Overrides!AI94,F_Inputs_Formatted!AI94)</f>
        <v/>
      </c>
      <c r="AJ94" s="61" t="str">
        <f>IF(Overrides!AJ94&lt;&gt;"",Overrides!AJ94,F_Inputs_Formatted!AJ94)</f>
        <v/>
      </c>
      <c r="AK94" s="61" t="str">
        <f>IF(Overrides!AK94&lt;&gt;"",Overrides!AK94,F_Inputs_Formatted!AK94)</f>
        <v/>
      </c>
      <c r="AL94" s="61" t="str">
        <f>IF(Overrides!AL94&lt;&gt;"",Overrides!AL94,F_Inputs_Formatted!AL94)</f>
        <v/>
      </c>
      <c r="AM94" s="61" t="str">
        <f>IF(Overrides!AM94&lt;&gt;"",Overrides!AM94,F_Inputs_Formatted!AM94)</f>
        <v/>
      </c>
    </row>
    <row r="95" spans="2:39" s="5" customFormat="1" ht="15">
      <c r="B95" s="19" t="s">
        <v>116</v>
      </c>
      <c r="C95" s="19" t="s">
        <v>166</v>
      </c>
      <c r="D95" s="19" t="s">
        <v>156</v>
      </c>
      <c r="E95" s="19" t="s">
        <v>122</v>
      </c>
      <c r="F95" s="19" t="s">
        <v>157</v>
      </c>
      <c r="G95" s="56" t="s">
        <v>127</v>
      </c>
      <c r="H95" s="7" t="s">
        <v>104</v>
      </c>
      <c r="I95" s="55" t="str">
        <f t="shared" si="1"/>
        <v>SRNBN13528</v>
      </c>
      <c r="J95" s="55" t="s">
        <v>137</v>
      </c>
      <c r="K95" s="55" t="s">
        <v>159</v>
      </c>
      <c r="L95" s="55" t="s">
        <v>139</v>
      </c>
      <c r="M95" s="35" t="s">
        <v>154</v>
      </c>
      <c r="N95" s="18" t="s">
        <v>153</v>
      </c>
      <c r="O95" s="55">
        <v>0</v>
      </c>
      <c r="P95" s="61">
        <f>IF(Overrides!P95&lt;&gt;"",Overrides!P95,F_Inputs_Formatted!P95)</f>
        <v>17500</v>
      </c>
      <c r="Q95" s="61">
        <f>IF(Overrides!Q95&lt;&gt;"",Overrides!Q95,F_Inputs_Formatted!Q95)</f>
        <v>17500</v>
      </c>
      <c r="R95" s="61">
        <f>IF(Overrides!R95&lt;&gt;"",Overrides!R95,F_Inputs_Formatted!R95)</f>
        <v>17500</v>
      </c>
      <c r="S95" s="61">
        <f>IF(Overrides!S95&lt;&gt;"",Overrides!S95,F_Inputs_Formatted!S95)</f>
        <v>17500</v>
      </c>
      <c r="T95" s="61">
        <f>IF(Overrides!T95&lt;&gt;"",Overrides!T95,F_Inputs_Formatted!T95)</f>
        <v>17500</v>
      </c>
      <c r="U95" s="61">
        <f>IF(Overrides!U95&lt;&gt;"",Overrides!U95,F_Inputs_Formatted!U95)</f>
        <v>17500</v>
      </c>
      <c r="V95" s="61">
        <f>IF(Overrides!V95&lt;&gt;"",Overrides!V95,F_Inputs_Formatted!V95)</f>
        <v>17464</v>
      </c>
      <c r="W95" s="61">
        <f>IF(Overrides!W95&lt;&gt;"",Overrides!W95,F_Inputs_Formatted!W95)</f>
        <v>17464</v>
      </c>
      <c r="X95" s="61">
        <f>IF(Overrides!X95&lt;&gt;"",Overrides!X95,F_Inputs_Formatted!X95)</f>
        <v>17464</v>
      </c>
      <c r="Y95" s="61">
        <f>IF(Overrides!Y95&lt;&gt;"",Overrides!Y95,F_Inputs_Formatted!Y95)</f>
        <v>17537</v>
      </c>
      <c r="Z95" s="61">
        <f>IF(Overrides!Z95&lt;&gt;"",Overrides!Z95,F_Inputs_Formatted!Z95)</f>
        <v>17537</v>
      </c>
      <c r="AA95" s="61">
        <f>IF(Overrides!AA95&lt;&gt;"",Overrides!AA95,F_Inputs_Formatted!AA95)</f>
        <v>17537</v>
      </c>
      <c r="AB95" s="61">
        <f>IF(Overrides!AB95&lt;&gt;"",Overrides!AB95,F_Inputs_Formatted!AB95)</f>
        <v>17537</v>
      </c>
      <c r="AC95" s="61">
        <f>IF(Overrides!AC95&lt;&gt;"",Overrides!AC95,F_Inputs_Formatted!AC95)</f>
        <v>17537</v>
      </c>
      <c r="AD95" s="61">
        <f>IF(Overrides!AD95&lt;&gt;"",Overrides!AD95,F_Inputs_Formatted!AD95)</f>
        <v>17537</v>
      </c>
      <c r="AE95" s="61">
        <f>IF(Overrides!AE95&lt;&gt;"",Overrides!AE95,F_Inputs_Formatted!AE95)</f>
        <v>17537</v>
      </c>
      <c r="AF95" s="61">
        <f>IF(Overrides!AF95&lt;&gt;"",Overrides!AF95,F_Inputs_Formatted!AF95)</f>
        <v>17537</v>
      </c>
      <c r="AG95" s="61">
        <f>IF(Overrides!AG95&lt;&gt;"",Overrides!AG95,F_Inputs_Formatted!AG95)</f>
        <v>17537</v>
      </c>
      <c r="AH95" s="61">
        <f>IF(Overrides!AH95&lt;&gt;"",Overrides!AH95,F_Inputs_Formatted!AH95)</f>
        <v>17537</v>
      </c>
      <c r="AI95" s="61" t="str">
        <f>IF(Overrides!AI95&lt;&gt;"",Overrides!AI95,F_Inputs_Formatted!AI95)</f>
        <v/>
      </c>
      <c r="AJ95" s="61" t="str">
        <f>IF(Overrides!AJ95&lt;&gt;"",Overrides!AJ95,F_Inputs_Formatted!AJ95)</f>
        <v/>
      </c>
      <c r="AK95" s="61" t="str">
        <f>IF(Overrides!AK95&lt;&gt;"",Overrides!AK95,F_Inputs_Formatted!AK95)</f>
        <v/>
      </c>
      <c r="AL95" s="61" t="str">
        <f>IF(Overrides!AL95&lt;&gt;"",Overrides!AL95,F_Inputs_Formatted!AL95)</f>
        <v/>
      </c>
      <c r="AM95" s="61" t="str">
        <f>IF(Overrides!AM95&lt;&gt;"",Overrides!AM95,F_Inputs_Formatted!AM95)</f>
        <v/>
      </c>
    </row>
    <row r="96" spans="2:39" s="5" customFormat="1" ht="15">
      <c r="B96" s="19" t="s">
        <v>117</v>
      </c>
      <c r="C96" s="19" t="s">
        <v>167</v>
      </c>
      <c r="D96" s="19" t="s">
        <v>156</v>
      </c>
      <c r="E96" s="19" t="s">
        <v>122</v>
      </c>
      <c r="F96" s="19" t="s">
        <v>157</v>
      </c>
      <c r="G96" s="56" t="s">
        <v>127</v>
      </c>
      <c r="H96" s="7" t="s">
        <v>104</v>
      </c>
      <c r="I96" s="55" t="str">
        <f t="shared" si="1"/>
        <v>TMSBN13528</v>
      </c>
      <c r="J96" s="55" t="s">
        <v>137</v>
      </c>
      <c r="K96" s="55" t="s">
        <v>159</v>
      </c>
      <c r="L96" s="55" t="s">
        <v>139</v>
      </c>
      <c r="M96" s="35" t="s">
        <v>154</v>
      </c>
      <c r="N96" s="18" t="s">
        <v>153</v>
      </c>
      <c r="O96" s="55">
        <v>0</v>
      </c>
      <c r="P96" s="61">
        <f>IF(Overrides!P96&lt;&gt;"",Overrides!P96,F_Inputs_Formatted!P96)</f>
        <v>40000.449999999997</v>
      </c>
      <c r="Q96" s="61">
        <f>IF(Overrides!Q96&lt;&gt;"",Overrides!Q96,F_Inputs_Formatted!Q96)</f>
        <v>40000.449999999997</v>
      </c>
      <c r="R96" s="61">
        <f>IF(Overrides!R96&lt;&gt;"",Overrides!R96,F_Inputs_Formatted!R96)</f>
        <v>40000.449999999997</v>
      </c>
      <c r="S96" s="61">
        <f>IF(Overrides!S96&lt;&gt;"",Overrides!S96,F_Inputs_Formatted!S96)</f>
        <v>40000.449999999997</v>
      </c>
      <c r="T96" s="61">
        <f>IF(Overrides!T96&lt;&gt;"",Overrides!T96,F_Inputs_Formatted!T96)</f>
        <v>40006.080000000002</v>
      </c>
      <c r="U96" s="61">
        <f>IF(Overrides!U96&lt;&gt;"",Overrides!U96,F_Inputs_Formatted!U96)</f>
        <v>40030.620000000003</v>
      </c>
      <c r="V96" s="61">
        <f>IF(Overrides!V96&lt;&gt;"",Overrides!V96,F_Inputs_Formatted!V96)</f>
        <v>40039</v>
      </c>
      <c r="W96" s="61">
        <f>IF(Overrides!W96&lt;&gt;"",Overrides!W96,F_Inputs_Formatted!W96)</f>
        <v>40044.699999999997</v>
      </c>
      <c r="X96" s="61">
        <f>IF(Overrides!X96&lt;&gt;"",Overrides!X96,F_Inputs_Formatted!X96)</f>
        <v>40053.81</v>
      </c>
      <c r="Y96" s="61">
        <f>IF(Overrides!Y96&lt;&gt;"",Overrides!Y96,F_Inputs_Formatted!Y96)</f>
        <v>40057.97</v>
      </c>
      <c r="Z96" s="61">
        <f>IF(Overrides!Z96&lt;&gt;"",Overrides!Z96,F_Inputs_Formatted!Z96)</f>
        <v>40063.629999999997</v>
      </c>
      <c r="AA96" s="61">
        <f>IF(Overrides!AA96&lt;&gt;"",Overrides!AA96,F_Inputs_Formatted!AA96)</f>
        <v>40068.65</v>
      </c>
      <c r="AB96" s="61">
        <f>IF(Overrides!AB96&lt;&gt;"",Overrides!AB96,F_Inputs_Formatted!AB96)</f>
        <v>40071</v>
      </c>
      <c r="AC96" s="61">
        <f>IF(Overrides!AC96&lt;&gt;"",Overrides!AC96,F_Inputs_Formatted!AC96)</f>
        <v>40083</v>
      </c>
      <c r="AD96" s="61">
        <f>IF(Overrides!AD96&lt;&gt;"",Overrides!AD96,F_Inputs_Formatted!AD96)</f>
        <v>40089</v>
      </c>
      <c r="AE96" s="61">
        <f>IF(Overrides!AE96&lt;&gt;"",Overrides!AE96,F_Inputs_Formatted!AE96)</f>
        <v>40096</v>
      </c>
      <c r="AF96" s="61">
        <f>IF(Overrides!AF96&lt;&gt;"",Overrides!AF96,F_Inputs_Formatted!AF96)</f>
        <v>40102</v>
      </c>
      <c r="AG96" s="61">
        <f>IF(Overrides!AG96&lt;&gt;"",Overrides!AG96,F_Inputs_Formatted!AG96)</f>
        <v>40108</v>
      </c>
      <c r="AH96" s="61">
        <f>IF(Overrides!AH96&lt;&gt;"",Overrides!AH96,F_Inputs_Formatted!AH96)</f>
        <v>40115</v>
      </c>
      <c r="AI96" s="61" t="str">
        <f>IF(Overrides!AI96&lt;&gt;"",Overrides!AI96,F_Inputs_Formatted!AI96)</f>
        <v/>
      </c>
      <c r="AJ96" s="61" t="str">
        <f>IF(Overrides!AJ96&lt;&gt;"",Overrides!AJ96,F_Inputs_Formatted!AJ96)</f>
        <v/>
      </c>
      <c r="AK96" s="61" t="str">
        <f>IF(Overrides!AK96&lt;&gt;"",Overrides!AK96,F_Inputs_Formatted!AK96)</f>
        <v/>
      </c>
      <c r="AL96" s="61" t="str">
        <f>IF(Overrides!AL96&lt;&gt;"",Overrides!AL96,F_Inputs_Formatted!AL96)</f>
        <v/>
      </c>
      <c r="AM96" s="61" t="str">
        <f>IF(Overrides!AM96&lt;&gt;"",Overrides!AM96,F_Inputs_Formatted!AM96)</f>
        <v/>
      </c>
    </row>
    <row r="97" spans="2:39" s="5" customFormat="1" ht="15">
      <c r="B97" s="19" t="s">
        <v>118</v>
      </c>
      <c r="C97" s="19" t="s">
        <v>168</v>
      </c>
      <c r="D97" s="19" t="s">
        <v>156</v>
      </c>
      <c r="E97" s="19" t="s">
        <v>122</v>
      </c>
      <c r="F97" s="19" t="s">
        <v>157</v>
      </c>
      <c r="G97" s="56" t="s">
        <v>127</v>
      </c>
      <c r="H97" s="7" t="s">
        <v>104</v>
      </c>
      <c r="I97" s="55" t="str">
        <f t="shared" si="1"/>
        <v>NWTBN13528</v>
      </c>
      <c r="J97" s="55" t="s">
        <v>137</v>
      </c>
      <c r="K97" s="55" t="s">
        <v>159</v>
      </c>
      <c r="L97" s="55" t="s">
        <v>139</v>
      </c>
      <c r="M97" s="35" t="s">
        <v>154</v>
      </c>
      <c r="N97" s="18" t="s">
        <v>153</v>
      </c>
      <c r="O97" s="55">
        <v>0</v>
      </c>
      <c r="P97" s="61">
        <f>IF(Overrides!P97&lt;&gt;"",Overrides!P97,F_Inputs_Formatted!P97)</f>
        <v>35539</v>
      </c>
      <c r="Q97" s="61">
        <f>IF(Overrides!Q97&lt;&gt;"",Overrides!Q97,F_Inputs_Formatted!Q97)</f>
        <v>35539</v>
      </c>
      <c r="R97" s="61">
        <f>IF(Overrides!R97&lt;&gt;"",Overrides!R97,F_Inputs_Formatted!R97)</f>
        <v>35539</v>
      </c>
      <c r="S97" s="61">
        <f>IF(Overrides!S97&lt;&gt;"",Overrides!S97,F_Inputs_Formatted!S97)</f>
        <v>35539</v>
      </c>
      <c r="T97" s="61">
        <f>IF(Overrides!T97&lt;&gt;"",Overrides!T97,F_Inputs_Formatted!T97)</f>
        <v>35539</v>
      </c>
      <c r="U97" s="61">
        <f>IF(Overrides!U97&lt;&gt;"",Overrides!U97,F_Inputs_Formatted!U97)</f>
        <v>35539</v>
      </c>
      <c r="V97" s="61">
        <f>IF(Overrides!V97&lt;&gt;"",Overrides!V97,F_Inputs_Formatted!V97)</f>
        <v>35560</v>
      </c>
      <c r="W97" s="61">
        <f>IF(Overrides!W97&lt;&gt;"",Overrides!W97,F_Inputs_Formatted!W97)</f>
        <v>36565</v>
      </c>
      <c r="X97" s="61">
        <f>IF(Overrides!X97&lt;&gt;"",Overrides!X97,F_Inputs_Formatted!X97)</f>
        <v>36565</v>
      </c>
      <c r="Y97" s="61">
        <f>IF(Overrides!Y97&lt;&gt;"",Overrides!Y97,F_Inputs_Formatted!Y97)</f>
        <v>36565</v>
      </c>
      <c r="Z97" s="61">
        <f>IF(Overrides!Z97&lt;&gt;"",Overrides!Z97,F_Inputs_Formatted!Z97)</f>
        <v>36565</v>
      </c>
      <c r="AA97" s="61">
        <f>IF(Overrides!AA97&lt;&gt;"",Overrides!AA97,F_Inputs_Formatted!AA97)</f>
        <v>36565</v>
      </c>
      <c r="AB97" s="61">
        <f>IF(Overrides!AB97&lt;&gt;"",Overrides!AB97,F_Inputs_Formatted!AB97)</f>
        <v>36565</v>
      </c>
      <c r="AC97" s="61">
        <f>IF(Overrides!AC97&lt;&gt;"",Overrides!AC97,F_Inputs_Formatted!AC97)</f>
        <v>36565</v>
      </c>
      <c r="AD97" s="61">
        <f>IF(Overrides!AD97&lt;&gt;"",Overrides!AD97,F_Inputs_Formatted!AD97)</f>
        <v>36565</v>
      </c>
      <c r="AE97" s="61">
        <f>IF(Overrides!AE97&lt;&gt;"",Overrides!AE97,F_Inputs_Formatted!AE97)</f>
        <v>36565</v>
      </c>
      <c r="AF97" s="61">
        <f>IF(Overrides!AF97&lt;&gt;"",Overrides!AF97,F_Inputs_Formatted!AF97)</f>
        <v>36565</v>
      </c>
      <c r="AG97" s="61">
        <f>IF(Overrides!AG97&lt;&gt;"",Overrides!AG97,F_Inputs_Formatted!AG97)</f>
        <v>36565</v>
      </c>
      <c r="AH97" s="61">
        <f>IF(Overrides!AH97&lt;&gt;"",Overrides!AH97,F_Inputs_Formatted!AH97)</f>
        <v>36565</v>
      </c>
      <c r="AI97" s="61" t="str">
        <f>IF(Overrides!AI97&lt;&gt;"",Overrides!AI97,F_Inputs_Formatted!AI97)</f>
        <v/>
      </c>
      <c r="AJ97" s="61" t="str">
        <f>IF(Overrides!AJ97&lt;&gt;"",Overrides!AJ97,F_Inputs_Formatted!AJ97)</f>
        <v/>
      </c>
      <c r="AK97" s="61" t="str">
        <f>IF(Overrides!AK97&lt;&gt;"",Overrides!AK97,F_Inputs_Formatted!AK97)</f>
        <v/>
      </c>
      <c r="AL97" s="61" t="str">
        <f>IF(Overrides!AL97&lt;&gt;"",Overrides!AL97,F_Inputs_Formatted!AL97)</f>
        <v/>
      </c>
      <c r="AM97" s="61" t="str">
        <f>IF(Overrides!AM97&lt;&gt;"",Overrides!AM97,F_Inputs_Formatted!AM97)</f>
        <v/>
      </c>
    </row>
    <row r="98" spans="2:39" s="5" customFormat="1" ht="15">
      <c r="B98" s="19" t="s">
        <v>119</v>
      </c>
      <c r="C98" s="19" t="s">
        <v>169</v>
      </c>
      <c r="D98" s="19" t="s">
        <v>156</v>
      </c>
      <c r="E98" s="19" t="s">
        <v>122</v>
      </c>
      <c r="F98" s="19" t="s">
        <v>157</v>
      </c>
      <c r="G98" s="56" t="s">
        <v>127</v>
      </c>
      <c r="H98" s="7" t="s">
        <v>104</v>
      </c>
      <c r="I98" s="55" t="str">
        <f t="shared" si="1"/>
        <v>WSXBN13528</v>
      </c>
      <c r="J98" s="55" t="s">
        <v>137</v>
      </c>
      <c r="K98" s="55" t="s">
        <v>159</v>
      </c>
      <c r="L98" s="55" t="s">
        <v>139</v>
      </c>
      <c r="M98" s="35" t="s">
        <v>154</v>
      </c>
      <c r="N98" s="18" t="s">
        <v>153</v>
      </c>
      <c r="O98" s="55">
        <v>0</v>
      </c>
      <c r="P98" s="61">
        <f>IF(Overrides!P98&lt;&gt;"",Overrides!P98,F_Inputs_Formatted!P98)</f>
        <v>16992</v>
      </c>
      <c r="Q98" s="61">
        <f>IF(Overrides!Q98&lt;&gt;"",Overrides!Q98,F_Inputs_Formatted!Q98)</f>
        <v>16992</v>
      </c>
      <c r="R98" s="61">
        <f>IF(Overrides!R98&lt;&gt;"",Overrides!R98,F_Inputs_Formatted!R98)</f>
        <v>16992</v>
      </c>
      <c r="S98" s="61">
        <f>IF(Overrides!S98&lt;&gt;"",Overrides!S98,F_Inputs_Formatted!S98)</f>
        <v>16992</v>
      </c>
      <c r="T98" s="61">
        <f>IF(Overrides!T98&lt;&gt;"",Overrides!T98,F_Inputs_Formatted!T98)</f>
        <v>16992</v>
      </c>
      <c r="U98" s="61">
        <f>IF(Overrides!U98&lt;&gt;"",Overrides!U98,F_Inputs_Formatted!U98)</f>
        <v>16992</v>
      </c>
      <c r="V98" s="61">
        <f>IF(Overrides!V98&lt;&gt;"",Overrides!V98,F_Inputs_Formatted!V98)</f>
        <v>16992</v>
      </c>
      <c r="W98" s="61">
        <f>IF(Overrides!W98&lt;&gt;"",Overrides!W98,F_Inputs_Formatted!W98)</f>
        <v>16992</v>
      </c>
      <c r="X98" s="61">
        <f>IF(Overrides!X98&lt;&gt;"",Overrides!X98,F_Inputs_Formatted!X98)</f>
        <v>16992</v>
      </c>
      <c r="Y98" s="61">
        <f>IF(Overrides!Y98&lt;&gt;"",Overrides!Y98,F_Inputs_Formatted!Y98)</f>
        <v>16992</v>
      </c>
      <c r="Z98" s="61">
        <f>IF(Overrides!Z98&lt;&gt;"",Overrides!Z98,F_Inputs_Formatted!Z98)</f>
        <v>16992</v>
      </c>
      <c r="AA98" s="61">
        <f>IF(Overrides!AA98&lt;&gt;"",Overrides!AA98,F_Inputs_Formatted!AA98)</f>
        <v>16992</v>
      </c>
      <c r="AB98" s="61">
        <f>IF(Overrides!AB98&lt;&gt;"",Overrides!AB98,F_Inputs_Formatted!AB98)</f>
        <v>16992</v>
      </c>
      <c r="AC98" s="61">
        <f>IF(Overrides!AC98&lt;&gt;"",Overrides!AC98,F_Inputs_Formatted!AC98)</f>
        <v>16992</v>
      </c>
      <c r="AD98" s="61">
        <f>IF(Overrides!AD98&lt;&gt;"",Overrides!AD98,F_Inputs_Formatted!AD98)</f>
        <v>16992</v>
      </c>
      <c r="AE98" s="61">
        <f>IF(Overrides!AE98&lt;&gt;"",Overrides!AE98,F_Inputs_Formatted!AE98)</f>
        <v>16992</v>
      </c>
      <c r="AF98" s="61">
        <f>IF(Overrides!AF98&lt;&gt;"",Overrides!AF98,F_Inputs_Formatted!AF98)</f>
        <v>16992</v>
      </c>
      <c r="AG98" s="61">
        <f>IF(Overrides!AG98&lt;&gt;"",Overrides!AG98,F_Inputs_Formatted!AG98)</f>
        <v>16992</v>
      </c>
      <c r="AH98" s="61">
        <f>IF(Overrides!AH98&lt;&gt;"",Overrides!AH98,F_Inputs_Formatted!AH98)</f>
        <v>16992</v>
      </c>
      <c r="AI98" s="61" t="str">
        <f>IF(Overrides!AI98&lt;&gt;"",Overrides!AI98,F_Inputs_Formatted!AI98)</f>
        <v/>
      </c>
      <c r="AJ98" s="61" t="str">
        <f>IF(Overrides!AJ98&lt;&gt;"",Overrides!AJ98,F_Inputs_Formatted!AJ98)</f>
        <v/>
      </c>
      <c r="AK98" s="61" t="str">
        <f>IF(Overrides!AK98&lt;&gt;"",Overrides!AK98,F_Inputs_Formatted!AK98)</f>
        <v/>
      </c>
      <c r="AL98" s="61" t="str">
        <f>IF(Overrides!AL98&lt;&gt;"",Overrides!AL98,F_Inputs_Formatted!AL98)</f>
        <v/>
      </c>
      <c r="AM98" s="61" t="str">
        <f>IF(Overrides!AM98&lt;&gt;"",Overrides!AM98,F_Inputs_Formatted!AM98)</f>
        <v/>
      </c>
    </row>
    <row r="99" spans="2:39" s="5" customFormat="1" ht="15">
      <c r="B99" s="19" t="s">
        <v>120</v>
      </c>
      <c r="C99" s="19" t="s">
        <v>170</v>
      </c>
      <c r="D99" s="19" t="s">
        <v>156</v>
      </c>
      <c r="E99" s="19" t="s">
        <v>122</v>
      </c>
      <c r="F99" s="19" t="s">
        <v>157</v>
      </c>
      <c r="G99" s="56" t="s">
        <v>127</v>
      </c>
      <c r="H99" s="7" t="s">
        <v>104</v>
      </c>
      <c r="I99" s="55" t="str">
        <f t="shared" si="1"/>
        <v>YKYBN13528</v>
      </c>
      <c r="J99" s="55" t="s">
        <v>137</v>
      </c>
      <c r="K99" s="55" t="s">
        <v>159</v>
      </c>
      <c r="L99" s="55" t="s">
        <v>139</v>
      </c>
      <c r="M99" s="35" t="s">
        <v>154</v>
      </c>
      <c r="N99" s="18" t="s">
        <v>153</v>
      </c>
      <c r="O99" s="55">
        <v>0</v>
      </c>
      <c r="P99" s="61">
        <f>IF(Overrides!P99&lt;&gt;"",Overrides!P99,F_Inputs_Formatted!P99)</f>
        <v>21560</v>
      </c>
      <c r="Q99" s="61">
        <f>IF(Overrides!Q99&lt;&gt;"",Overrides!Q99,F_Inputs_Formatted!Q99)</f>
        <v>21560</v>
      </c>
      <c r="R99" s="61">
        <f>IF(Overrides!R99&lt;&gt;"",Overrides!R99,F_Inputs_Formatted!R99)</f>
        <v>21560</v>
      </c>
      <c r="S99" s="61">
        <f>IF(Overrides!S99&lt;&gt;"",Overrides!S99,F_Inputs_Formatted!S99)</f>
        <v>21560</v>
      </c>
      <c r="T99" s="61">
        <f>IF(Overrides!T99&lt;&gt;"",Overrides!T99,F_Inputs_Formatted!T99)</f>
        <v>21560</v>
      </c>
      <c r="U99" s="61">
        <f>IF(Overrides!U99&lt;&gt;"",Overrides!U99,F_Inputs_Formatted!U99)</f>
        <v>21560</v>
      </c>
      <c r="V99" s="61">
        <f>IF(Overrides!V99&lt;&gt;"",Overrides!V99,F_Inputs_Formatted!V99)</f>
        <v>21560</v>
      </c>
      <c r="W99" s="61">
        <f>IF(Overrides!W99&lt;&gt;"",Overrides!W99,F_Inputs_Formatted!W99)</f>
        <v>21560</v>
      </c>
      <c r="X99" s="61">
        <f>IF(Overrides!X99&lt;&gt;"",Overrides!X99,F_Inputs_Formatted!X99)</f>
        <v>21560</v>
      </c>
      <c r="Y99" s="61">
        <f>IF(Overrides!Y99&lt;&gt;"",Overrides!Y99,F_Inputs_Formatted!Y99)</f>
        <v>21560</v>
      </c>
      <c r="Z99" s="61">
        <f>IF(Overrides!Z99&lt;&gt;"",Overrides!Z99,F_Inputs_Formatted!Z99)</f>
        <v>21560</v>
      </c>
      <c r="AA99" s="61">
        <f>IF(Overrides!AA99&lt;&gt;"",Overrides!AA99,F_Inputs_Formatted!AA99)</f>
        <v>21560</v>
      </c>
      <c r="AB99" s="61">
        <f>IF(Overrides!AB99&lt;&gt;"",Overrides!AB99,F_Inputs_Formatted!AB99)</f>
        <v>21560</v>
      </c>
      <c r="AC99" s="61">
        <f>IF(Overrides!AC99&lt;&gt;"",Overrides!AC99,F_Inputs_Formatted!AC99)</f>
        <v>21560</v>
      </c>
      <c r="AD99" s="61">
        <f>IF(Overrides!AD99&lt;&gt;"",Overrides!AD99,F_Inputs_Formatted!AD99)</f>
        <v>21560</v>
      </c>
      <c r="AE99" s="61">
        <f>IF(Overrides!AE99&lt;&gt;"",Overrides!AE99,F_Inputs_Formatted!AE99)</f>
        <v>21560</v>
      </c>
      <c r="AF99" s="61">
        <f>IF(Overrides!AF99&lt;&gt;"",Overrides!AF99,F_Inputs_Formatted!AF99)</f>
        <v>21560</v>
      </c>
      <c r="AG99" s="61">
        <f>IF(Overrides!AG99&lt;&gt;"",Overrides!AG99,F_Inputs_Formatted!AG99)</f>
        <v>21560</v>
      </c>
      <c r="AH99" s="61">
        <f>IF(Overrides!AH99&lt;&gt;"",Overrides!AH99,F_Inputs_Formatted!AH99)</f>
        <v>21560</v>
      </c>
      <c r="AI99" s="61" t="str">
        <f>IF(Overrides!AI99&lt;&gt;"",Overrides!AI99,F_Inputs_Formatted!AI99)</f>
        <v/>
      </c>
      <c r="AJ99" s="61" t="str">
        <f>IF(Overrides!AJ99&lt;&gt;"",Overrides!AJ99,F_Inputs_Formatted!AJ99)</f>
        <v/>
      </c>
      <c r="AK99" s="61" t="str">
        <f>IF(Overrides!AK99&lt;&gt;"",Overrides!AK99,F_Inputs_Formatted!AK99)</f>
        <v/>
      </c>
      <c r="AL99" s="61" t="str">
        <f>IF(Overrides!AL99&lt;&gt;"",Overrides!AL99,F_Inputs_Formatted!AL99)</f>
        <v/>
      </c>
      <c r="AM99" s="61" t="str">
        <f>IF(Overrides!AM99&lt;&gt;"",Overrides!AM99,F_Inputs_Formatted!AM99)</f>
        <v/>
      </c>
    </row>
    <row r="100" spans="2:39" s="5" customFormat="1" ht="15">
      <c r="B100" s="19" t="s">
        <v>142</v>
      </c>
      <c r="C100" s="19" t="s">
        <v>171</v>
      </c>
      <c r="D100" s="19" t="s">
        <v>156</v>
      </c>
      <c r="E100" s="19" t="s">
        <v>122</v>
      </c>
      <c r="F100" s="19" t="s">
        <v>172</v>
      </c>
      <c r="G100" s="56" t="s">
        <v>127</v>
      </c>
      <c r="H100" s="7" t="s">
        <v>104</v>
      </c>
      <c r="I100" s="55" t="str">
        <f t="shared" ref="I100:I157" si="2">B100&amp;H100</f>
        <v>AFWBN13528</v>
      </c>
      <c r="J100" s="55" t="s">
        <v>137</v>
      </c>
      <c r="K100" s="55" t="s">
        <v>159</v>
      </c>
      <c r="L100" s="55" t="s">
        <v>139</v>
      </c>
      <c r="M100" s="35" t="s">
        <v>154</v>
      </c>
      <c r="N100" s="18" t="s">
        <v>153</v>
      </c>
      <c r="O100" s="55">
        <v>0</v>
      </c>
      <c r="P100" s="61" t="str">
        <f>IF(Overrides!P100&lt;&gt;"",Overrides!P100,F_Inputs_Formatted!P100)</f>
        <v>##BLANK</v>
      </c>
      <c r="Q100" s="61" t="str">
        <f>IF(Overrides!Q100&lt;&gt;"",Overrides!Q100,F_Inputs_Formatted!Q100)</f>
        <v>##BLANK</v>
      </c>
      <c r="R100" s="61" t="str">
        <f>IF(Overrides!R100&lt;&gt;"",Overrides!R100,F_Inputs_Formatted!R100)</f>
        <v>##BLANK</v>
      </c>
      <c r="S100" s="61" t="str">
        <f>IF(Overrides!S100&lt;&gt;"",Overrides!S100,F_Inputs_Formatted!S100)</f>
        <v>##BLANK</v>
      </c>
      <c r="T100" s="61" t="str">
        <f>IF(Overrides!T100&lt;&gt;"",Overrides!T100,F_Inputs_Formatted!T100)</f>
        <v>##BLANK</v>
      </c>
      <c r="U100" s="61" t="str">
        <f>IF(Overrides!U100&lt;&gt;"",Overrides!U100,F_Inputs_Formatted!U100)</f>
        <v>##BLANK</v>
      </c>
      <c r="V100" s="61" t="str">
        <f>IF(Overrides!V100&lt;&gt;"",Overrides!V100,F_Inputs_Formatted!V100)</f>
        <v>##BLANK</v>
      </c>
      <c r="W100" s="61" t="str">
        <f>IF(Overrides!W100&lt;&gt;"",Overrides!W100,F_Inputs_Formatted!W100)</f>
        <v>##BLANK</v>
      </c>
      <c r="X100" s="61" t="str">
        <f>IF(Overrides!X100&lt;&gt;"",Overrides!X100,F_Inputs_Formatted!X100)</f>
        <v>##BLANK</v>
      </c>
      <c r="Y100" s="61" t="str">
        <f>IF(Overrides!Y100&lt;&gt;"",Overrides!Y100,F_Inputs_Formatted!Y100)</f>
        <v>##BLANK</v>
      </c>
      <c r="Z100" s="61" t="str">
        <f>IF(Overrides!Z100&lt;&gt;"",Overrides!Z100,F_Inputs_Formatted!Z100)</f>
        <v>##BLANK</v>
      </c>
      <c r="AA100" s="61" t="str">
        <f>IF(Overrides!AA100&lt;&gt;"",Overrides!AA100,F_Inputs_Formatted!AA100)</f>
        <v>##BLANK</v>
      </c>
      <c r="AB100" s="61" t="str">
        <f>IF(Overrides!AB100&lt;&gt;"",Overrides!AB100,F_Inputs_Formatted!AB100)</f>
        <v>##BLANK</v>
      </c>
      <c r="AC100" s="61" t="str">
        <f>IF(Overrides!AC100&lt;&gt;"",Overrides!AC100,F_Inputs_Formatted!AC100)</f>
        <v>##BLANK</v>
      </c>
      <c r="AD100" s="61" t="str">
        <f>IF(Overrides!AD100&lt;&gt;"",Overrides!AD100,F_Inputs_Formatted!AD100)</f>
        <v>##BLANK</v>
      </c>
      <c r="AE100" s="61" t="str">
        <f>IF(Overrides!AE100&lt;&gt;"",Overrides!AE100,F_Inputs_Formatted!AE100)</f>
        <v>##BLANK</v>
      </c>
      <c r="AF100" s="61" t="str">
        <f>IF(Overrides!AF100&lt;&gt;"",Overrides!AF100,F_Inputs_Formatted!AF100)</f>
        <v>##BLANK</v>
      </c>
      <c r="AG100" s="61" t="str">
        <f>IF(Overrides!AG100&lt;&gt;"",Overrides!AG100,F_Inputs_Formatted!AG100)</f>
        <v>##BLANK</v>
      </c>
      <c r="AH100" s="61" t="str">
        <f>IF(Overrides!AH100&lt;&gt;"",Overrides!AH100,F_Inputs_Formatted!AH100)</f>
        <v>##BLANK</v>
      </c>
      <c r="AI100" s="61" t="str">
        <f>IF(Overrides!AI100&lt;&gt;"",Overrides!AI100,F_Inputs_Formatted!AI100)</f>
        <v>##BLANK</v>
      </c>
      <c r="AJ100" s="61" t="str">
        <f>IF(Overrides!AJ100&lt;&gt;"",Overrides!AJ100,F_Inputs_Formatted!AJ100)</f>
        <v>##BLANK</v>
      </c>
      <c r="AK100" s="61" t="str">
        <f>IF(Overrides!AK100&lt;&gt;"",Overrides!AK100,F_Inputs_Formatted!AK100)</f>
        <v>##BLANK</v>
      </c>
      <c r="AL100" s="61" t="str">
        <f>IF(Overrides!AL100&lt;&gt;"",Overrides!AL100,F_Inputs_Formatted!AL100)</f>
        <v>##BLANK</v>
      </c>
      <c r="AM100" s="61" t="str">
        <f>IF(Overrides!AM100&lt;&gt;"",Overrides!AM100,F_Inputs_Formatted!AM100)</f>
        <v>##BLANK</v>
      </c>
    </row>
    <row r="101" spans="2:39" s="5" customFormat="1" ht="15">
      <c r="B101" s="19" t="s">
        <v>143</v>
      </c>
      <c r="C101" s="19" t="s">
        <v>173</v>
      </c>
      <c r="D101" s="19" t="s">
        <v>156</v>
      </c>
      <c r="E101" s="19" t="s">
        <v>122</v>
      </c>
      <c r="F101" s="19" t="s">
        <v>172</v>
      </c>
      <c r="G101" s="56" t="s">
        <v>127</v>
      </c>
      <c r="H101" s="7" t="s">
        <v>104</v>
      </c>
      <c r="I101" s="55" t="str">
        <f t="shared" si="2"/>
        <v>PRTBN13528</v>
      </c>
      <c r="J101" s="55" t="s">
        <v>137</v>
      </c>
      <c r="K101" s="55" t="s">
        <v>159</v>
      </c>
      <c r="L101" s="55" t="s">
        <v>139</v>
      </c>
      <c r="M101" s="35" t="s">
        <v>154</v>
      </c>
      <c r="N101" s="18" t="s">
        <v>153</v>
      </c>
      <c r="O101" s="55">
        <v>0</v>
      </c>
      <c r="P101" s="61" t="str">
        <f>IF(Overrides!P101&lt;&gt;"",Overrides!P101,F_Inputs_Formatted!P101)</f>
        <v>##BLANK</v>
      </c>
      <c r="Q101" s="61" t="str">
        <f>IF(Overrides!Q101&lt;&gt;"",Overrides!Q101,F_Inputs_Formatted!Q101)</f>
        <v>##BLANK</v>
      </c>
      <c r="R101" s="61" t="str">
        <f>IF(Overrides!R101&lt;&gt;"",Overrides!R101,F_Inputs_Formatted!R101)</f>
        <v>##BLANK</v>
      </c>
      <c r="S101" s="61" t="str">
        <f>IF(Overrides!S101&lt;&gt;"",Overrides!S101,F_Inputs_Formatted!S101)</f>
        <v>##BLANK</v>
      </c>
      <c r="T101" s="61" t="str">
        <f>IF(Overrides!T101&lt;&gt;"",Overrides!T101,F_Inputs_Formatted!T101)</f>
        <v>##BLANK</v>
      </c>
      <c r="U101" s="61" t="str">
        <f>IF(Overrides!U101&lt;&gt;"",Overrides!U101,F_Inputs_Formatted!U101)</f>
        <v>##BLANK</v>
      </c>
      <c r="V101" s="61" t="str">
        <f>IF(Overrides!V101&lt;&gt;"",Overrides!V101,F_Inputs_Formatted!V101)</f>
        <v>##BLANK</v>
      </c>
      <c r="W101" s="61" t="str">
        <f>IF(Overrides!W101&lt;&gt;"",Overrides!W101,F_Inputs_Formatted!W101)</f>
        <v>##BLANK</v>
      </c>
      <c r="X101" s="61" t="str">
        <f>IF(Overrides!X101&lt;&gt;"",Overrides!X101,F_Inputs_Formatted!X101)</f>
        <v>##BLANK</v>
      </c>
      <c r="Y101" s="61" t="str">
        <f>IF(Overrides!Y101&lt;&gt;"",Overrides!Y101,F_Inputs_Formatted!Y101)</f>
        <v>##BLANK</v>
      </c>
      <c r="Z101" s="61" t="str">
        <f>IF(Overrides!Z101&lt;&gt;"",Overrides!Z101,F_Inputs_Formatted!Z101)</f>
        <v>##BLANK</v>
      </c>
      <c r="AA101" s="61" t="str">
        <f>IF(Overrides!AA101&lt;&gt;"",Overrides!AA101,F_Inputs_Formatted!AA101)</f>
        <v>##BLANK</v>
      </c>
      <c r="AB101" s="61" t="str">
        <f>IF(Overrides!AB101&lt;&gt;"",Overrides!AB101,F_Inputs_Formatted!AB101)</f>
        <v>##BLANK</v>
      </c>
      <c r="AC101" s="61" t="str">
        <f>IF(Overrides!AC101&lt;&gt;"",Overrides!AC101,F_Inputs_Formatted!AC101)</f>
        <v>##BLANK</v>
      </c>
      <c r="AD101" s="61" t="str">
        <f>IF(Overrides!AD101&lt;&gt;"",Overrides!AD101,F_Inputs_Formatted!AD101)</f>
        <v>##BLANK</v>
      </c>
      <c r="AE101" s="61" t="str">
        <f>IF(Overrides!AE101&lt;&gt;"",Overrides!AE101,F_Inputs_Formatted!AE101)</f>
        <v>##BLANK</v>
      </c>
      <c r="AF101" s="61" t="str">
        <f>IF(Overrides!AF101&lt;&gt;"",Overrides!AF101,F_Inputs_Formatted!AF101)</f>
        <v>##BLANK</v>
      </c>
      <c r="AG101" s="61" t="str">
        <f>IF(Overrides!AG101&lt;&gt;"",Overrides!AG101,F_Inputs_Formatted!AG101)</f>
        <v>##BLANK</v>
      </c>
      <c r="AH101" s="61" t="str">
        <f>IF(Overrides!AH101&lt;&gt;"",Overrides!AH101,F_Inputs_Formatted!AH101)</f>
        <v>##BLANK</v>
      </c>
      <c r="AI101" s="61" t="str">
        <f>IF(Overrides!AI101&lt;&gt;"",Overrides!AI101,F_Inputs_Formatted!AI101)</f>
        <v>##BLANK</v>
      </c>
      <c r="AJ101" s="61" t="str">
        <f>IF(Overrides!AJ101&lt;&gt;"",Overrides!AJ101,F_Inputs_Formatted!AJ101)</f>
        <v>##BLANK</v>
      </c>
      <c r="AK101" s="61" t="str">
        <f>IF(Overrides!AK101&lt;&gt;"",Overrides!AK101,F_Inputs_Formatted!AK101)</f>
        <v>##BLANK</v>
      </c>
      <c r="AL101" s="61" t="str">
        <f>IF(Overrides!AL101&lt;&gt;"",Overrides!AL101,F_Inputs_Formatted!AL101)</f>
        <v>##BLANK</v>
      </c>
      <c r="AM101" s="61" t="str">
        <f>IF(Overrides!AM101&lt;&gt;"",Overrides!AM101,F_Inputs_Formatted!AM101)</f>
        <v>##BLANK</v>
      </c>
    </row>
    <row r="102" spans="2:39" s="5" customFormat="1" ht="15">
      <c r="B102" s="19" t="s">
        <v>144</v>
      </c>
      <c r="C102" s="19" t="s">
        <v>174</v>
      </c>
      <c r="D102" s="19" t="s">
        <v>156</v>
      </c>
      <c r="E102" s="19" t="s">
        <v>122</v>
      </c>
      <c r="F102" s="19" t="s">
        <v>172</v>
      </c>
      <c r="G102" s="56" t="s">
        <v>127</v>
      </c>
      <c r="H102" s="7" t="s">
        <v>104</v>
      </c>
      <c r="I102" s="55" t="str">
        <f t="shared" si="2"/>
        <v>SEWBN13528</v>
      </c>
      <c r="J102" s="55" t="s">
        <v>137</v>
      </c>
      <c r="K102" s="55" t="s">
        <v>159</v>
      </c>
      <c r="L102" s="55" t="s">
        <v>139</v>
      </c>
      <c r="M102" s="35" t="s">
        <v>154</v>
      </c>
      <c r="N102" s="18" t="s">
        <v>153</v>
      </c>
      <c r="O102" s="55">
        <v>0</v>
      </c>
      <c r="P102" s="61" t="str">
        <f>IF(Overrides!P102&lt;&gt;"",Overrides!P102,F_Inputs_Formatted!P102)</f>
        <v>##BLANK</v>
      </c>
      <c r="Q102" s="61" t="str">
        <f>IF(Overrides!Q102&lt;&gt;"",Overrides!Q102,F_Inputs_Formatted!Q102)</f>
        <v>##BLANK</v>
      </c>
      <c r="R102" s="61" t="str">
        <f>IF(Overrides!R102&lt;&gt;"",Overrides!R102,F_Inputs_Formatted!R102)</f>
        <v>##BLANK</v>
      </c>
      <c r="S102" s="61" t="str">
        <f>IF(Overrides!S102&lt;&gt;"",Overrides!S102,F_Inputs_Formatted!S102)</f>
        <v>##BLANK</v>
      </c>
      <c r="T102" s="61" t="str">
        <f>IF(Overrides!T102&lt;&gt;"",Overrides!T102,F_Inputs_Formatted!T102)</f>
        <v>##BLANK</v>
      </c>
      <c r="U102" s="61" t="str">
        <f>IF(Overrides!U102&lt;&gt;"",Overrides!U102,F_Inputs_Formatted!U102)</f>
        <v>##BLANK</v>
      </c>
      <c r="V102" s="61" t="str">
        <f>IF(Overrides!V102&lt;&gt;"",Overrides!V102,F_Inputs_Formatted!V102)</f>
        <v>##BLANK</v>
      </c>
      <c r="W102" s="61" t="str">
        <f>IF(Overrides!W102&lt;&gt;"",Overrides!W102,F_Inputs_Formatted!W102)</f>
        <v>##BLANK</v>
      </c>
      <c r="X102" s="61" t="str">
        <f>IF(Overrides!X102&lt;&gt;"",Overrides!X102,F_Inputs_Formatted!X102)</f>
        <v>##BLANK</v>
      </c>
      <c r="Y102" s="61" t="str">
        <f>IF(Overrides!Y102&lt;&gt;"",Overrides!Y102,F_Inputs_Formatted!Y102)</f>
        <v>##BLANK</v>
      </c>
      <c r="Z102" s="61" t="str">
        <f>IF(Overrides!Z102&lt;&gt;"",Overrides!Z102,F_Inputs_Formatted!Z102)</f>
        <v>##BLANK</v>
      </c>
      <c r="AA102" s="61" t="str">
        <f>IF(Overrides!AA102&lt;&gt;"",Overrides!AA102,F_Inputs_Formatted!AA102)</f>
        <v>##BLANK</v>
      </c>
      <c r="AB102" s="61" t="str">
        <f>IF(Overrides!AB102&lt;&gt;"",Overrides!AB102,F_Inputs_Formatted!AB102)</f>
        <v>##BLANK</v>
      </c>
      <c r="AC102" s="61" t="str">
        <f>IF(Overrides!AC102&lt;&gt;"",Overrides!AC102,F_Inputs_Formatted!AC102)</f>
        <v>##BLANK</v>
      </c>
      <c r="AD102" s="61" t="str">
        <f>IF(Overrides!AD102&lt;&gt;"",Overrides!AD102,F_Inputs_Formatted!AD102)</f>
        <v>##BLANK</v>
      </c>
      <c r="AE102" s="61" t="str">
        <f>IF(Overrides!AE102&lt;&gt;"",Overrides!AE102,F_Inputs_Formatted!AE102)</f>
        <v>##BLANK</v>
      </c>
      <c r="AF102" s="61" t="str">
        <f>IF(Overrides!AF102&lt;&gt;"",Overrides!AF102,F_Inputs_Formatted!AF102)</f>
        <v>##BLANK</v>
      </c>
      <c r="AG102" s="61" t="str">
        <f>IF(Overrides!AG102&lt;&gt;"",Overrides!AG102,F_Inputs_Formatted!AG102)</f>
        <v>##BLANK</v>
      </c>
      <c r="AH102" s="61" t="str">
        <f>IF(Overrides!AH102&lt;&gt;"",Overrides!AH102,F_Inputs_Formatted!AH102)</f>
        <v>##BLANK</v>
      </c>
      <c r="AI102" s="61" t="str">
        <f>IF(Overrides!AI102&lt;&gt;"",Overrides!AI102,F_Inputs_Formatted!AI102)</f>
        <v>##BLANK</v>
      </c>
      <c r="AJ102" s="61" t="str">
        <f>IF(Overrides!AJ102&lt;&gt;"",Overrides!AJ102,F_Inputs_Formatted!AJ102)</f>
        <v>##BLANK</v>
      </c>
      <c r="AK102" s="61" t="str">
        <f>IF(Overrides!AK102&lt;&gt;"",Overrides!AK102,F_Inputs_Formatted!AK102)</f>
        <v>##BLANK</v>
      </c>
      <c r="AL102" s="61" t="str">
        <f>IF(Overrides!AL102&lt;&gt;"",Overrides!AL102,F_Inputs_Formatted!AL102)</f>
        <v>##BLANK</v>
      </c>
      <c r="AM102" s="61" t="str">
        <f>IF(Overrides!AM102&lt;&gt;"",Overrides!AM102,F_Inputs_Formatted!AM102)</f>
        <v>##BLANK</v>
      </c>
    </row>
    <row r="103" spans="2:39" s="5" customFormat="1" ht="15">
      <c r="B103" s="19" t="s">
        <v>145</v>
      </c>
      <c r="C103" s="19" t="s">
        <v>175</v>
      </c>
      <c r="D103" s="19" t="s">
        <v>156</v>
      </c>
      <c r="E103" s="19" t="s">
        <v>122</v>
      </c>
      <c r="F103" s="19" t="s">
        <v>172</v>
      </c>
      <c r="G103" s="56" t="s">
        <v>127</v>
      </c>
      <c r="H103" s="7" t="s">
        <v>104</v>
      </c>
      <c r="I103" s="55" t="str">
        <f t="shared" si="2"/>
        <v>SSCBN13528</v>
      </c>
      <c r="J103" s="55" t="s">
        <v>137</v>
      </c>
      <c r="K103" s="55" t="s">
        <v>159</v>
      </c>
      <c r="L103" s="55" t="s">
        <v>139</v>
      </c>
      <c r="M103" s="35" t="s">
        <v>154</v>
      </c>
      <c r="N103" s="18" t="s">
        <v>153</v>
      </c>
      <c r="O103" s="55">
        <v>0</v>
      </c>
      <c r="P103" s="61" t="str">
        <f>IF(Overrides!P103&lt;&gt;"",Overrides!P103,F_Inputs_Formatted!P103)</f>
        <v>##BLANK</v>
      </c>
      <c r="Q103" s="61" t="str">
        <f>IF(Overrides!Q103&lt;&gt;"",Overrides!Q103,F_Inputs_Formatted!Q103)</f>
        <v>##BLANK</v>
      </c>
      <c r="R103" s="61" t="str">
        <f>IF(Overrides!R103&lt;&gt;"",Overrides!R103,F_Inputs_Formatted!R103)</f>
        <v>##BLANK</v>
      </c>
      <c r="S103" s="61" t="str">
        <f>IF(Overrides!S103&lt;&gt;"",Overrides!S103,F_Inputs_Formatted!S103)</f>
        <v>##BLANK</v>
      </c>
      <c r="T103" s="61" t="str">
        <f>IF(Overrides!T103&lt;&gt;"",Overrides!T103,F_Inputs_Formatted!T103)</f>
        <v>##BLANK</v>
      </c>
      <c r="U103" s="61" t="str">
        <f>IF(Overrides!U103&lt;&gt;"",Overrides!U103,F_Inputs_Formatted!U103)</f>
        <v>##BLANK</v>
      </c>
      <c r="V103" s="61" t="str">
        <f>IF(Overrides!V103&lt;&gt;"",Overrides!V103,F_Inputs_Formatted!V103)</f>
        <v>##BLANK</v>
      </c>
      <c r="W103" s="61" t="str">
        <f>IF(Overrides!W103&lt;&gt;"",Overrides!W103,F_Inputs_Formatted!W103)</f>
        <v>##BLANK</v>
      </c>
      <c r="X103" s="61" t="str">
        <f>IF(Overrides!X103&lt;&gt;"",Overrides!X103,F_Inputs_Formatted!X103)</f>
        <v>##BLANK</v>
      </c>
      <c r="Y103" s="61" t="str">
        <f>IF(Overrides!Y103&lt;&gt;"",Overrides!Y103,F_Inputs_Formatted!Y103)</f>
        <v>##BLANK</v>
      </c>
      <c r="Z103" s="61" t="str">
        <f>IF(Overrides!Z103&lt;&gt;"",Overrides!Z103,F_Inputs_Formatted!Z103)</f>
        <v>##BLANK</v>
      </c>
      <c r="AA103" s="61" t="str">
        <f>IF(Overrides!AA103&lt;&gt;"",Overrides!AA103,F_Inputs_Formatted!AA103)</f>
        <v>##BLANK</v>
      </c>
      <c r="AB103" s="61" t="str">
        <f>IF(Overrides!AB103&lt;&gt;"",Overrides!AB103,F_Inputs_Formatted!AB103)</f>
        <v>##BLANK</v>
      </c>
      <c r="AC103" s="61" t="str">
        <f>IF(Overrides!AC103&lt;&gt;"",Overrides!AC103,F_Inputs_Formatted!AC103)</f>
        <v>##BLANK</v>
      </c>
      <c r="AD103" s="61" t="str">
        <f>IF(Overrides!AD103&lt;&gt;"",Overrides!AD103,F_Inputs_Formatted!AD103)</f>
        <v>##BLANK</v>
      </c>
      <c r="AE103" s="61" t="str">
        <f>IF(Overrides!AE103&lt;&gt;"",Overrides!AE103,F_Inputs_Formatted!AE103)</f>
        <v>##BLANK</v>
      </c>
      <c r="AF103" s="61" t="str">
        <f>IF(Overrides!AF103&lt;&gt;"",Overrides!AF103,F_Inputs_Formatted!AF103)</f>
        <v>##BLANK</v>
      </c>
      <c r="AG103" s="61" t="str">
        <f>IF(Overrides!AG103&lt;&gt;"",Overrides!AG103,F_Inputs_Formatted!AG103)</f>
        <v>##BLANK</v>
      </c>
      <c r="AH103" s="61" t="str">
        <f>IF(Overrides!AH103&lt;&gt;"",Overrides!AH103,F_Inputs_Formatted!AH103)</f>
        <v>##BLANK</v>
      </c>
      <c r="AI103" s="61" t="str">
        <f>IF(Overrides!AI103&lt;&gt;"",Overrides!AI103,F_Inputs_Formatted!AI103)</f>
        <v>##BLANK</v>
      </c>
      <c r="AJ103" s="61" t="str">
        <f>IF(Overrides!AJ103&lt;&gt;"",Overrides!AJ103,F_Inputs_Formatted!AJ103)</f>
        <v>##BLANK</v>
      </c>
      <c r="AK103" s="61" t="str">
        <f>IF(Overrides!AK103&lt;&gt;"",Overrides!AK103,F_Inputs_Formatted!AK103)</f>
        <v>##BLANK</v>
      </c>
      <c r="AL103" s="61" t="str">
        <f>IF(Overrides!AL103&lt;&gt;"",Overrides!AL103,F_Inputs_Formatted!AL103)</f>
        <v>##BLANK</v>
      </c>
      <c r="AM103" s="61" t="str">
        <f>IF(Overrides!AM103&lt;&gt;"",Overrides!AM103,F_Inputs_Formatted!AM103)</f>
        <v>##BLANK</v>
      </c>
    </row>
    <row r="104" spans="2:39" s="5" customFormat="1" ht="15">
      <c r="B104" s="19" t="s">
        <v>146</v>
      </c>
      <c r="C104" s="19" t="s">
        <v>176</v>
      </c>
      <c r="D104" s="19" t="s">
        <v>156</v>
      </c>
      <c r="E104" s="19" t="s">
        <v>122</v>
      </c>
      <c r="F104" s="19" t="s">
        <v>172</v>
      </c>
      <c r="G104" s="56" t="s">
        <v>127</v>
      </c>
      <c r="H104" s="7" t="s">
        <v>104</v>
      </c>
      <c r="I104" s="55" t="str">
        <f t="shared" si="2"/>
        <v>SESBN13528</v>
      </c>
      <c r="J104" s="55" t="s">
        <v>137</v>
      </c>
      <c r="K104" s="55" t="s">
        <v>159</v>
      </c>
      <c r="L104" s="55" t="s">
        <v>139</v>
      </c>
      <c r="M104" s="35" t="s">
        <v>154</v>
      </c>
      <c r="N104" s="18" t="s">
        <v>153</v>
      </c>
      <c r="O104" s="55">
        <v>0</v>
      </c>
      <c r="P104" s="61" t="str">
        <f>IF(Overrides!P104&lt;&gt;"",Overrides!P104,F_Inputs_Formatted!P104)</f>
        <v>##BLANK</v>
      </c>
      <c r="Q104" s="61" t="str">
        <f>IF(Overrides!Q104&lt;&gt;"",Overrides!Q104,F_Inputs_Formatted!Q104)</f>
        <v>##BLANK</v>
      </c>
      <c r="R104" s="61" t="str">
        <f>IF(Overrides!R104&lt;&gt;"",Overrides!R104,F_Inputs_Formatted!R104)</f>
        <v>##BLANK</v>
      </c>
      <c r="S104" s="61" t="str">
        <f>IF(Overrides!S104&lt;&gt;"",Overrides!S104,F_Inputs_Formatted!S104)</f>
        <v>##BLANK</v>
      </c>
      <c r="T104" s="61" t="str">
        <f>IF(Overrides!T104&lt;&gt;"",Overrides!T104,F_Inputs_Formatted!T104)</f>
        <v>##BLANK</v>
      </c>
      <c r="U104" s="61" t="str">
        <f>IF(Overrides!U104&lt;&gt;"",Overrides!U104,F_Inputs_Formatted!U104)</f>
        <v>##BLANK</v>
      </c>
      <c r="V104" s="61" t="str">
        <f>IF(Overrides!V104&lt;&gt;"",Overrides!V104,F_Inputs_Formatted!V104)</f>
        <v>##BLANK</v>
      </c>
      <c r="W104" s="61" t="str">
        <f>IF(Overrides!W104&lt;&gt;"",Overrides!W104,F_Inputs_Formatted!W104)</f>
        <v>##BLANK</v>
      </c>
      <c r="X104" s="61" t="str">
        <f>IF(Overrides!X104&lt;&gt;"",Overrides!X104,F_Inputs_Formatted!X104)</f>
        <v>##BLANK</v>
      </c>
      <c r="Y104" s="61" t="str">
        <f>IF(Overrides!Y104&lt;&gt;"",Overrides!Y104,F_Inputs_Formatted!Y104)</f>
        <v>##BLANK</v>
      </c>
      <c r="Z104" s="61" t="str">
        <f>IF(Overrides!Z104&lt;&gt;"",Overrides!Z104,F_Inputs_Formatted!Z104)</f>
        <v>##BLANK</v>
      </c>
      <c r="AA104" s="61" t="str">
        <f>IF(Overrides!AA104&lt;&gt;"",Overrides!AA104,F_Inputs_Formatted!AA104)</f>
        <v>##BLANK</v>
      </c>
      <c r="AB104" s="61" t="str">
        <f>IF(Overrides!AB104&lt;&gt;"",Overrides!AB104,F_Inputs_Formatted!AB104)</f>
        <v>##BLANK</v>
      </c>
      <c r="AC104" s="61" t="str">
        <f>IF(Overrides!AC104&lt;&gt;"",Overrides!AC104,F_Inputs_Formatted!AC104)</f>
        <v>##BLANK</v>
      </c>
      <c r="AD104" s="61" t="str">
        <f>IF(Overrides!AD104&lt;&gt;"",Overrides!AD104,F_Inputs_Formatted!AD104)</f>
        <v>##BLANK</v>
      </c>
      <c r="AE104" s="61" t="str">
        <f>IF(Overrides!AE104&lt;&gt;"",Overrides!AE104,F_Inputs_Formatted!AE104)</f>
        <v>##BLANK</v>
      </c>
      <c r="AF104" s="61" t="str">
        <f>IF(Overrides!AF104&lt;&gt;"",Overrides!AF104,F_Inputs_Formatted!AF104)</f>
        <v>##BLANK</v>
      </c>
      <c r="AG104" s="61" t="str">
        <f>IF(Overrides!AG104&lt;&gt;"",Overrides!AG104,F_Inputs_Formatted!AG104)</f>
        <v>##BLANK</v>
      </c>
      <c r="AH104" s="61" t="str">
        <f>IF(Overrides!AH104&lt;&gt;"",Overrides!AH104,F_Inputs_Formatted!AH104)</f>
        <v>##BLANK</v>
      </c>
      <c r="AI104" s="61" t="str">
        <f>IF(Overrides!AI104&lt;&gt;"",Overrides!AI104,F_Inputs_Formatted!AI104)</f>
        <v>##BLANK</v>
      </c>
      <c r="AJ104" s="61" t="str">
        <f>IF(Overrides!AJ104&lt;&gt;"",Overrides!AJ104,F_Inputs_Formatted!AJ104)</f>
        <v>##BLANK</v>
      </c>
      <c r="AK104" s="61" t="str">
        <f>IF(Overrides!AK104&lt;&gt;"",Overrides!AK104,F_Inputs_Formatted!AK104)</f>
        <v>##BLANK</v>
      </c>
      <c r="AL104" s="61" t="str">
        <f>IF(Overrides!AL104&lt;&gt;"",Overrides!AL104,F_Inputs_Formatted!AL104)</f>
        <v>##BLANK</v>
      </c>
      <c r="AM104" s="61" t="str">
        <f>IF(Overrides!AM104&lt;&gt;"",Overrides!AM104,F_Inputs_Formatted!AM104)</f>
        <v>##BLANK</v>
      </c>
    </row>
    <row r="105" spans="2:39" s="5" customFormat="1" ht="15">
      <c r="B105" s="19" t="s">
        <v>114</v>
      </c>
      <c r="C105" s="19" t="s">
        <v>177</v>
      </c>
      <c r="D105" s="19" t="s">
        <v>156</v>
      </c>
      <c r="E105" s="19" t="s">
        <v>122</v>
      </c>
      <c r="F105" s="19" t="s">
        <v>157</v>
      </c>
      <c r="G105" s="56" t="s">
        <v>127</v>
      </c>
      <c r="H105" s="7" t="s">
        <v>104</v>
      </c>
      <c r="I105" s="55" t="str">
        <f t="shared" si="2"/>
        <v>SWBBN13528</v>
      </c>
      <c r="J105" s="55" t="s">
        <v>137</v>
      </c>
      <c r="K105" s="55" t="s">
        <v>159</v>
      </c>
      <c r="L105" s="55" t="s">
        <v>139</v>
      </c>
      <c r="M105" s="35" t="s">
        <v>154</v>
      </c>
      <c r="N105" s="18" t="s">
        <v>153</v>
      </c>
      <c r="O105" s="55">
        <v>0</v>
      </c>
      <c r="P105" s="61">
        <f>IF(Overrides!P105&lt;&gt;"",Overrides!P105,F_Inputs_Formatted!P105)</f>
        <v>11642</v>
      </c>
      <c r="Q105" s="61">
        <f>IF(Overrides!Q105&lt;&gt;"",Overrides!Q105,F_Inputs_Formatted!Q105)</f>
        <v>11642</v>
      </c>
      <c r="R105" s="61">
        <f>IF(Overrides!R105&lt;&gt;"",Overrides!R105,F_Inputs_Formatted!R105)</f>
        <v>11642</v>
      </c>
      <c r="S105" s="61">
        <f>IF(Overrides!S105&lt;&gt;"",Overrides!S105,F_Inputs_Formatted!S105)</f>
        <v>11642</v>
      </c>
      <c r="T105" s="61">
        <f>IF(Overrides!T105&lt;&gt;"",Overrides!T105,F_Inputs_Formatted!T105)</f>
        <v>11642</v>
      </c>
      <c r="U105" s="61">
        <f>IF(Overrides!U105&lt;&gt;"",Overrides!U105,F_Inputs_Formatted!U105)</f>
        <v>11642</v>
      </c>
      <c r="V105" s="61">
        <f>IF(Overrides!V105&lt;&gt;"",Overrides!V105,F_Inputs_Formatted!V105)</f>
        <v>11642</v>
      </c>
      <c r="W105" s="61">
        <f>IF(Overrides!W105&lt;&gt;"",Overrides!W105,F_Inputs_Formatted!W105)</f>
        <v>11642</v>
      </c>
      <c r="X105" s="61">
        <f>IF(Overrides!X105&lt;&gt;"",Overrides!X105,F_Inputs_Formatted!X105)</f>
        <v>11642</v>
      </c>
      <c r="Y105" s="61">
        <f>IF(Overrides!Y105&lt;&gt;"",Overrides!Y105,F_Inputs_Formatted!Y105)</f>
        <v>11642</v>
      </c>
      <c r="Z105" s="61">
        <f>IF(Overrides!Z105&lt;&gt;"",Overrides!Z105,F_Inputs_Formatted!Z105)</f>
        <v>11642</v>
      </c>
      <c r="AA105" s="61">
        <f>IF(Overrides!AA105&lt;&gt;"",Overrides!AA105,F_Inputs_Formatted!AA105)</f>
        <v>11642</v>
      </c>
      <c r="AB105" s="61">
        <f>IF(Overrides!AB105&lt;&gt;"",Overrides!AB105,F_Inputs_Formatted!AB105)</f>
        <v>11642</v>
      </c>
      <c r="AC105" s="61">
        <f>IF(Overrides!AC105&lt;&gt;"",Overrides!AC105,F_Inputs_Formatted!AC105)</f>
        <v>10487</v>
      </c>
      <c r="AD105" s="61">
        <f>IF(Overrides!AD105&lt;&gt;"",Overrides!AD105,F_Inputs_Formatted!AD105)</f>
        <v>10487</v>
      </c>
      <c r="AE105" s="61">
        <f>IF(Overrides!AE105&lt;&gt;"",Overrides!AE105,F_Inputs_Formatted!AE105)</f>
        <v>10487</v>
      </c>
      <c r="AF105" s="61">
        <f>IF(Overrides!AF105&lt;&gt;"",Overrides!AF105,F_Inputs_Formatted!AF105)</f>
        <v>10487</v>
      </c>
      <c r="AG105" s="61">
        <f>IF(Overrides!AG105&lt;&gt;"",Overrides!AG105,F_Inputs_Formatted!AG105)</f>
        <v>10487</v>
      </c>
      <c r="AH105" s="61">
        <f>IF(Overrides!AH105&lt;&gt;"",Overrides!AH105,F_Inputs_Formatted!AH105)</f>
        <v>10487</v>
      </c>
      <c r="AI105" s="61" t="str">
        <f>IF(Overrides!AI105&lt;&gt;"",Overrides!AI105,F_Inputs_Formatted!AI105)</f>
        <v/>
      </c>
      <c r="AJ105" s="61" t="str">
        <f>IF(Overrides!AJ105&lt;&gt;"",Overrides!AJ105,F_Inputs_Formatted!AJ105)</f>
        <v/>
      </c>
      <c r="AK105" s="61" t="str">
        <f>IF(Overrides!AK105&lt;&gt;"",Overrides!AK105,F_Inputs_Formatted!AK105)</f>
        <v/>
      </c>
      <c r="AL105" s="61" t="str">
        <f>IF(Overrides!AL105&lt;&gt;"",Overrides!AL105,F_Inputs_Formatted!AL105)</f>
        <v/>
      </c>
      <c r="AM105" s="61" t="str">
        <f>IF(Overrides!AM105&lt;&gt;"",Overrides!AM105,F_Inputs_Formatted!AM105)</f>
        <v/>
      </c>
    </row>
    <row r="106" spans="2:39" s="5" customFormat="1" ht="15">
      <c r="B106" s="19" t="s">
        <v>147</v>
      </c>
      <c r="C106" s="19" t="s">
        <v>178</v>
      </c>
      <c r="D106" s="19" t="s">
        <v>156</v>
      </c>
      <c r="E106" s="19" t="s">
        <v>122</v>
      </c>
      <c r="F106" s="19" t="s">
        <v>172</v>
      </c>
      <c r="G106" s="56" t="s">
        <v>127</v>
      </c>
      <c r="H106" s="7" t="s">
        <v>104</v>
      </c>
      <c r="I106" s="55" t="str">
        <f t="shared" si="2"/>
        <v>BRLBN13528</v>
      </c>
      <c r="J106" s="55" t="s">
        <v>137</v>
      </c>
      <c r="K106" s="55" t="s">
        <v>159</v>
      </c>
      <c r="L106" s="55" t="s">
        <v>139</v>
      </c>
      <c r="M106" s="35" t="s">
        <v>154</v>
      </c>
      <c r="N106" s="18" t="s">
        <v>153</v>
      </c>
      <c r="O106" s="55">
        <v>0</v>
      </c>
      <c r="P106" s="61" t="str">
        <f>IF(Overrides!P106&lt;&gt;"",Overrides!P106,F_Inputs_Formatted!P106)</f>
        <v>##BLANK</v>
      </c>
      <c r="Q106" s="61" t="str">
        <f>IF(Overrides!Q106&lt;&gt;"",Overrides!Q106,F_Inputs_Formatted!Q106)</f>
        <v>##BLANK</v>
      </c>
      <c r="R106" s="61" t="str">
        <f>IF(Overrides!R106&lt;&gt;"",Overrides!R106,F_Inputs_Formatted!R106)</f>
        <v>##BLANK</v>
      </c>
      <c r="S106" s="61" t="str">
        <f>IF(Overrides!S106&lt;&gt;"",Overrides!S106,F_Inputs_Formatted!S106)</f>
        <v>##BLANK</v>
      </c>
      <c r="T106" s="61" t="str">
        <f>IF(Overrides!T106&lt;&gt;"",Overrides!T106,F_Inputs_Formatted!T106)</f>
        <v>##BLANK</v>
      </c>
      <c r="U106" s="61" t="str">
        <f>IF(Overrides!U106&lt;&gt;"",Overrides!U106,F_Inputs_Formatted!U106)</f>
        <v>##BLANK</v>
      </c>
      <c r="V106" s="61" t="str">
        <f>IF(Overrides!V106&lt;&gt;"",Overrides!V106,F_Inputs_Formatted!V106)</f>
        <v>##BLANK</v>
      </c>
      <c r="W106" s="61" t="str">
        <f>IF(Overrides!W106&lt;&gt;"",Overrides!W106,F_Inputs_Formatted!W106)</f>
        <v>##BLANK</v>
      </c>
      <c r="X106" s="61" t="str">
        <f>IF(Overrides!X106&lt;&gt;"",Overrides!X106,F_Inputs_Formatted!X106)</f>
        <v>##BLANK</v>
      </c>
      <c r="Y106" s="61" t="str">
        <f>IF(Overrides!Y106&lt;&gt;"",Overrides!Y106,F_Inputs_Formatted!Y106)</f>
        <v>##BLANK</v>
      </c>
      <c r="Z106" s="61" t="str">
        <f>IF(Overrides!Z106&lt;&gt;"",Overrides!Z106,F_Inputs_Formatted!Z106)</f>
        <v>##BLANK</v>
      </c>
      <c r="AA106" s="61" t="str">
        <f>IF(Overrides!AA106&lt;&gt;"",Overrides!AA106,F_Inputs_Formatted!AA106)</f>
        <v>##BLANK</v>
      </c>
      <c r="AB106" s="61" t="str">
        <f>IF(Overrides!AB106&lt;&gt;"",Overrides!AB106,F_Inputs_Formatted!AB106)</f>
        <v>##BLANK</v>
      </c>
      <c r="AC106" s="61" t="str">
        <f>IF(Overrides!AC106&lt;&gt;"",Overrides!AC106,F_Inputs_Formatted!AC106)</f>
        <v>##BLANK</v>
      </c>
      <c r="AD106" s="61" t="str">
        <f>IF(Overrides!AD106&lt;&gt;"",Overrides!AD106,F_Inputs_Formatted!AD106)</f>
        <v>##BLANK</v>
      </c>
      <c r="AE106" s="61" t="str">
        <f>IF(Overrides!AE106&lt;&gt;"",Overrides!AE106,F_Inputs_Formatted!AE106)</f>
        <v>##BLANK</v>
      </c>
      <c r="AF106" s="61" t="str">
        <f>IF(Overrides!AF106&lt;&gt;"",Overrides!AF106,F_Inputs_Formatted!AF106)</f>
        <v>##BLANK</v>
      </c>
      <c r="AG106" s="61" t="str">
        <f>IF(Overrides!AG106&lt;&gt;"",Overrides!AG106,F_Inputs_Formatted!AG106)</f>
        <v>##BLANK</v>
      </c>
      <c r="AH106" s="61" t="str">
        <f>IF(Overrides!AH106&lt;&gt;"",Overrides!AH106,F_Inputs_Formatted!AH106)</f>
        <v>##BLANK</v>
      </c>
      <c r="AI106" s="61" t="str">
        <f>IF(Overrides!AI106&lt;&gt;"",Overrides!AI106,F_Inputs_Formatted!AI106)</f>
        <v>##BLANK</v>
      </c>
      <c r="AJ106" s="61" t="str">
        <f>IF(Overrides!AJ106&lt;&gt;"",Overrides!AJ106,F_Inputs_Formatted!AJ106)</f>
        <v>##BLANK</v>
      </c>
      <c r="AK106" s="61" t="str">
        <f>IF(Overrides!AK106&lt;&gt;"",Overrides!AK106,F_Inputs_Formatted!AK106)</f>
        <v>##BLANK</v>
      </c>
      <c r="AL106" s="61" t="str">
        <f>IF(Overrides!AL106&lt;&gt;"",Overrides!AL106,F_Inputs_Formatted!AL106)</f>
        <v>##BLANK</v>
      </c>
      <c r="AM106" s="61" t="str">
        <f>IF(Overrides!AM106&lt;&gt;"",Overrides!AM106,F_Inputs_Formatted!AM106)</f>
        <v>##BLANK</v>
      </c>
    </row>
    <row r="107" spans="2:39" s="5" customFormat="1" ht="15">
      <c r="B107" s="129" t="s">
        <v>80</v>
      </c>
      <c r="C107" s="19" t="s">
        <v>155</v>
      </c>
      <c r="D107" s="19" t="s">
        <v>156</v>
      </c>
      <c r="E107" s="19" t="s">
        <v>122</v>
      </c>
      <c r="F107" s="19" t="s">
        <v>157</v>
      </c>
      <c r="G107" s="56" t="s">
        <v>127</v>
      </c>
      <c r="H107" s="7" t="s">
        <v>158</v>
      </c>
      <c r="I107" s="55" t="str">
        <f t="shared" si="2"/>
        <v>ANHC_OUT5_05_B_PR24_OFWAT</v>
      </c>
      <c r="J107" s="55" t="s">
        <v>137</v>
      </c>
      <c r="K107" s="55" t="s">
        <v>159</v>
      </c>
      <c r="L107" s="55" t="s">
        <v>139</v>
      </c>
      <c r="M107" s="153" t="s">
        <v>160</v>
      </c>
      <c r="N107" s="18" t="s">
        <v>153</v>
      </c>
      <c r="O107" s="55">
        <v>0</v>
      </c>
      <c r="P107" s="61">
        <f>IF(Overrides!P107&lt;&gt;"",Overrides!P107,F_Inputs_Formatted!P107)</f>
        <v>75931</v>
      </c>
      <c r="Q107" s="61">
        <f>IF(Overrides!Q107&lt;&gt;"",Overrides!Q107,F_Inputs_Formatted!Q107)</f>
        <v>75950</v>
      </c>
      <c r="R107" s="61">
        <f>IF(Overrides!R107&lt;&gt;"",Overrides!R107,F_Inputs_Formatted!R107)</f>
        <v>76186</v>
      </c>
      <c r="S107" s="61">
        <f>IF(Overrides!S107&lt;&gt;"",Overrides!S107,F_Inputs_Formatted!S107)</f>
        <v>76335</v>
      </c>
      <c r="T107" s="61">
        <f>IF(Overrides!T107&lt;&gt;"",Overrides!T107,F_Inputs_Formatted!T107)</f>
        <v>76579</v>
      </c>
      <c r="U107" s="61">
        <f>IF(Overrides!U107&lt;&gt;"",Overrides!U107,F_Inputs_Formatted!U107)</f>
        <v>76824</v>
      </c>
      <c r="V107" s="61">
        <f>IF(Overrides!V107&lt;&gt;"",Overrides!V107,F_Inputs_Formatted!V107)</f>
        <v>76437</v>
      </c>
      <c r="W107" s="61">
        <f>IF(Overrides!W107&lt;&gt;"",Overrides!W107,F_Inputs_Formatted!W107)</f>
        <v>76569</v>
      </c>
      <c r="X107" s="61">
        <f>IF(Overrides!X107&lt;&gt;"",Overrides!X107,F_Inputs_Formatted!X107)</f>
        <v>76857</v>
      </c>
      <c r="Y107" s="61">
        <f>IF(Overrides!Y107&lt;&gt;"",Overrides!Y107,F_Inputs_Formatted!Y107)</f>
        <v>77004</v>
      </c>
      <c r="Z107" s="61">
        <f>IF(Overrides!Z107&lt;&gt;"",Overrides!Z107,F_Inputs_Formatted!Z107)</f>
        <v>77037</v>
      </c>
      <c r="AA107" s="61">
        <f>IF(Overrides!AA107&lt;&gt;"",Overrides!AA107,F_Inputs_Formatted!AA107)</f>
        <v>77284</v>
      </c>
      <c r="AB107" s="61">
        <f>IF(Overrides!AB107&lt;&gt;"",Overrides!AB107,F_Inputs_Formatted!AB107)</f>
        <v>77780</v>
      </c>
      <c r="AC107" s="61">
        <f>IF(Overrides!AC107&lt;&gt;"",Overrides!AC107,F_Inputs_Formatted!AC107)</f>
        <v>77882</v>
      </c>
      <c r="AD107" s="61">
        <f>IF(Overrides!AD107&lt;&gt;"",Overrides!AD107,F_Inputs_Formatted!AD107)</f>
        <v>77992</v>
      </c>
      <c r="AE107" s="61">
        <f>IF(Overrides!AE107&lt;&gt;"",Overrides!AE107,F_Inputs_Formatted!AE107)</f>
        <v>78085</v>
      </c>
      <c r="AF107" s="61">
        <f>IF(Overrides!AF107&lt;&gt;"",Overrides!AF107,F_Inputs_Formatted!AF107)</f>
        <v>78182</v>
      </c>
      <c r="AG107" s="61">
        <f>IF(Overrides!AG107&lt;&gt;"",Overrides!AG107,F_Inputs_Formatted!AG107)</f>
        <v>78268</v>
      </c>
      <c r="AH107" s="61">
        <f>IF(Overrides!AH107&lt;&gt;"",Overrides!AH107,F_Inputs_Formatted!AH107)</f>
        <v>78357</v>
      </c>
      <c r="AI107" s="61"/>
      <c r="AJ107" s="61"/>
      <c r="AK107" s="61"/>
      <c r="AL107" s="61"/>
      <c r="AM107" s="61"/>
    </row>
    <row r="108" spans="2:39" s="5" customFormat="1" ht="15">
      <c r="B108" s="19" t="s">
        <v>110</v>
      </c>
      <c r="C108" s="19" t="s">
        <v>161</v>
      </c>
      <c r="D108" s="19" t="s">
        <v>162</v>
      </c>
      <c r="E108" s="19" t="s">
        <v>122</v>
      </c>
      <c r="F108" s="19" t="s">
        <v>157</v>
      </c>
      <c r="G108" s="56" t="s">
        <v>127</v>
      </c>
      <c r="H108" s="7" t="s">
        <v>158</v>
      </c>
      <c r="I108" s="55" t="str">
        <f t="shared" si="2"/>
        <v>WSHC_OUT5_05_B_PR24_OFWAT</v>
      </c>
      <c r="J108" s="55" t="s">
        <v>137</v>
      </c>
      <c r="K108" s="55" t="s">
        <v>159</v>
      </c>
      <c r="L108" s="55" t="s">
        <v>139</v>
      </c>
      <c r="M108" s="153" t="s">
        <v>160</v>
      </c>
      <c r="N108" s="18" t="s">
        <v>153</v>
      </c>
      <c r="O108" s="55">
        <v>0</v>
      </c>
      <c r="P108" s="61">
        <f>IF(Overrides!P108&lt;&gt;"",Overrides!P108,F_Inputs_Formatted!P108)</f>
        <v>35769</v>
      </c>
      <c r="Q108" s="61">
        <f>IF(Overrides!Q108&lt;&gt;"",Overrides!Q108,F_Inputs_Formatted!Q108)</f>
        <v>35840</v>
      </c>
      <c r="R108" s="61">
        <f>IF(Overrides!R108&lt;&gt;"",Overrides!R108,F_Inputs_Formatted!R108)</f>
        <v>35926</v>
      </c>
      <c r="S108" s="61">
        <f>IF(Overrides!S108&lt;&gt;"",Overrides!S108,F_Inputs_Formatted!S108)</f>
        <v>35987</v>
      </c>
      <c r="T108" s="61">
        <f>IF(Overrides!T108&lt;&gt;"",Overrides!T108,F_Inputs_Formatted!T108)</f>
        <v>36050</v>
      </c>
      <c r="U108" s="61">
        <f>IF(Overrides!U108&lt;&gt;"",Overrides!U108,F_Inputs_Formatted!U108)</f>
        <v>36119</v>
      </c>
      <c r="V108" s="61">
        <f>IF(Overrides!V108&lt;&gt;"",Overrides!V108,F_Inputs_Formatted!V108)</f>
        <v>36260</v>
      </c>
      <c r="W108" s="61">
        <f>IF(Overrides!W108&lt;&gt;"",Overrides!W108,F_Inputs_Formatted!W108)</f>
        <v>36454</v>
      </c>
      <c r="X108" s="61">
        <f>IF(Overrides!X108&lt;&gt;"",Overrides!X108,F_Inputs_Formatted!X108)</f>
        <v>36630</v>
      </c>
      <c r="Y108" s="61">
        <f>IF(Overrides!Y108&lt;&gt;"",Overrides!Y108,F_Inputs_Formatted!Y108)</f>
        <v>36782</v>
      </c>
      <c r="Z108" s="61">
        <f>IF(Overrides!Z108&lt;&gt;"",Overrides!Z108,F_Inputs_Formatted!Z108)</f>
        <v>36959</v>
      </c>
      <c r="AA108" s="61">
        <f>IF(Overrides!AA108&lt;&gt;"",Overrides!AA108,F_Inputs_Formatted!AA108)</f>
        <v>37125</v>
      </c>
      <c r="AB108" s="61">
        <f>IF(Overrides!AB108&lt;&gt;"",Overrides!AB108,F_Inputs_Formatted!AB108)</f>
        <v>37392</v>
      </c>
      <c r="AC108" s="61">
        <f>IF(Overrides!AC108&lt;&gt;"",Overrides!AC108,F_Inputs_Formatted!AC108)</f>
        <v>37558</v>
      </c>
      <c r="AD108" s="61">
        <f>IF(Overrides!AD108&lt;&gt;"",Overrides!AD108,F_Inputs_Formatted!AD108)</f>
        <v>37626</v>
      </c>
      <c r="AE108" s="61">
        <f>IF(Overrides!AE108&lt;&gt;"",Overrides!AE108,F_Inputs_Formatted!AE108)</f>
        <v>37698</v>
      </c>
      <c r="AF108" s="61">
        <f>IF(Overrides!AF108&lt;&gt;"",Overrides!AF108,F_Inputs_Formatted!AF108)</f>
        <v>37770</v>
      </c>
      <c r="AG108" s="61">
        <f>IF(Overrides!AG108&lt;&gt;"",Overrides!AG108,F_Inputs_Formatted!AG108)</f>
        <v>37847</v>
      </c>
      <c r="AH108" s="61">
        <f>IF(Overrides!AH108&lt;&gt;"",Overrides!AH108,F_Inputs_Formatted!AH108)</f>
        <v>37918</v>
      </c>
      <c r="AI108" s="61"/>
      <c r="AJ108" s="61"/>
      <c r="AK108" s="61"/>
      <c r="AL108" s="61"/>
      <c r="AM108" s="61"/>
    </row>
    <row r="109" spans="2:39" s="5" customFormat="1" ht="15">
      <c r="B109" s="19" t="s">
        <v>111</v>
      </c>
      <c r="C109" s="19" t="s">
        <v>163</v>
      </c>
      <c r="D109" s="19" t="s">
        <v>162</v>
      </c>
      <c r="E109" s="19" t="s">
        <v>122</v>
      </c>
      <c r="F109" s="19" t="s">
        <v>157</v>
      </c>
      <c r="G109" s="56" t="s">
        <v>127</v>
      </c>
      <c r="H109" s="7" t="s">
        <v>158</v>
      </c>
      <c r="I109" s="55" t="str">
        <f t="shared" si="2"/>
        <v>HDDC_OUT5_05_B_PR24_OFWAT</v>
      </c>
      <c r="J109" s="55" t="s">
        <v>137</v>
      </c>
      <c r="K109" s="55" t="s">
        <v>159</v>
      </c>
      <c r="L109" s="55" t="s">
        <v>139</v>
      </c>
      <c r="M109" s="153" t="s">
        <v>160</v>
      </c>
      <c r="N109" s="18" t="s">
        <v>153</v>
      </c>
      <c r="O109" s="55">
        <v>0</v>
      </c>
      <c r="P109" s="61" t="str">
        <f>IF(Overrides!P109&lt;&gt;"",Overrides!P109,F_Inputs_Formatted!P109)</f>
        <v>-</v>
      </c>
      <c r="Q109" s="61" t="str">
        <f>IF(Overrides!Q109&lt;&gt;"",Overrides!Q109,F_Inputs_Formatted!Q109)</f>
        <v>-</v>
      </c>
      <c r="R109" s="61" t="str">
        <f>IF(Overrides!R109&lt;&gt;"",Overrides!R109,F_Inputs_Formatted!R109)</f>
        <v>-</v>
      </c>
      <c r="S109" s="61" t="str">
        <f>IF(Overrides!S109&lt;&gt;"",Overrides!S109,F_Inputs_Formatted!S109)</f>
        <v>-</v>
      </c>
      <c r="T109" s="61" t="str">
        <f>IF(Overrides!T109&lt;&gt;"",Overrides!T109,F_Inputs_Formatted!T109)</f>
        <v>-</v>
      </c>
      <c r="U109" s="61" t="str">
        <f>IF(Overrides!U109&lt;&gt;"",Overrides!U109,F_Inputs_Formatted!U109)</f>
        <v>-</v>
      </c>
      <c r="V109" s="61">
        <f>IF(Overrides!V109&lt;&gt;"",Overrides!V109,F_Inputs_Formatted!V109)</f>
        <v>502</v>
      </c>
      <c r="W109" s="61">
        <f>IF(Overrides!W109&lt;&gt;"",Overrides!W109,F_Inputs_Formatted!W109)</f>
        <v>501</v>
      </c>
      <c r="X109" s="61">
        <f>IF(Overrides!X109&lt;&gt;"",Overrides!X109,F_Inputs_Formatted!X109)</f>
        <v>491</v>
      </c>
      <c r="Y109" s="61">
        <f>IF(Overrides!Y109&lt;&gt;"",Overrides!Y109,F_Inputs_Formatted!Y109)</f>
        <v>492</v>
      </c>
      <c r="Z109" s="61">
        <f>IF(Overrides!Z109&lt;&gt;"",Overrides!Z109,F_Inputs_Formatted!Z109)</f>
        <v>492</v>
      </c>
      <c r="AA109" s="61">
        <f>IF(Overrides!AA109&lt;&gt;"",Overrides!AA109,F_Inputs_Formatted!AA109)</f>
        <v>495</v>
      </c>
      <c r="AB109" s="61">
        <f>IF(Overrides!AB109&lt;&gt;"",Overrides!AB109,F_Inputs_Formatted!AB109)</f>
        <v>496</v>
      </c>
      <c r="AC109" s="61">
        <f>IF(Overrides!AC109&lt;&gt;"",Overrides!AC109,F_Inputs_Formatted!AC109)</f>
        <v>502</v>
      </c>
      <c r="AD109" s="61">
        <f>IF(Overrides!AD109&lt;&gt;"",Overrides!AD109,F_Inputs_Formatted!AD109)</f>
        <v>505</v>
      </c>
      <c r="AE109" s="61">
        <f>IF(Overrides!AE109&lt;&gt;"",Overrides!AE109,F_Inputs_Formatted!AE109)</f>
        <v>507</v>
      </c>
      <c r="AF109" s="61">
        <f>IF(Overrides!AF109&lt;&gt;"",Overrides!AF109,F_Inputs_Formatted!AF109)</f>
        <v>511</v>
      </c>
      <c r="AG109" s="61">
        <f>IF(Overrides!AG109&lt;&gt;"",Overrides!AG109,F_Inputs_Formatted!AG109)</f>
        <v>514</v>
      </c>
      <c r="AH109" s="61">
        <f>IF(Overrides!AH109&lt;&gt;"",Overrides!AH109,F_Inputs_Formatted!AH109)</f>
        <v>517</v>
      </c>
      <c r="AI109" s="61"/>
      <c r="AJ109" s="61"/>
      <c r="AK109" s="61"/>
      <c r="AL109" s="61"/>
      <c r="AM109" s="61"/>
    </row>
    <row r="110" spans="2:39" s="5" customFormat="1" ht="15">
      <c r="B110" s="19" t="s">
        <v>112</v>
      </c>
      <c r="C110" s="19" t="s">
        <v>164</v>
      </c>
      <c r="D110" s="19" t="s">
        <v>156</v>
      </c>
      <c r="E110" s="19" t="s">
        <v>122</v>
      </c>
      <c r="F110" s="19" t="s">
        <v>157</v>
      </c>
      <c r="G110" s="56" t="s">
        <v>127</v>
      </c>
      <c r="H110" s="7" t="s">
        <v>158</v>
      </c>
      <c r="I110" s="55" t="str">
        <f t="shared" si="2"/>
        <v>NESC_OUT5_05_B_PR24_OFWAT</v>
      </c>
      <c r="J110" s="55" t="s">
        <v>137</v>
      </c>
      <c r="K110" s="55" t="s">
        <v>159</v>
      </c>
      <c r="L110" s="55" t="s">
        <v>139</v>
      </c>
      <c r="M110" s="153" t="s">
        <v>160</v>
      </c>
      <c r="N110" s="18" t="s">
        <v>153</v>
      </c>
      <c r="O110" s="55">
        <v>0</v>
      </c>
      <c r="P110" s="61">
        <f>IF(Overrides!P110&lt;&gt;"",Overrides!P110,F_Inputs_Formatted!P110)</f>
        <v>29834</v>
      </c>
      <c r="Q110" s="61">
        <f>IF(Overrides!Q110&lt;&gt;"",Overrides!Q110,F_Inputs_Formatted!Q110)</f>
        <v>29864</v>
      </c>
      <c r="R110" s="61">
        <f>IF(Overrides!R110&lt;&gt;"",Overrides!R110,F_Inputs_Formatted!R110)</f>
        <v>29878</v>
      </c>
      <c r="S110" s="61">
        <f>IF(Overrides!S110&lt;&gt;"",Overrides!S110,F_Inputs_Formatted!S110)</f>
        <v>29924</v>
      </c>
      <c r="T110" s="61">
        <f>IF(Overrides!T110&lt;&gt;"",Overrides!T110,F_Inputs_Formatted!T110)</f>
        <v>29965</v>
      </c>
      <c r="U110" s="61">
        <f>IF(Overrides!U110&lt;&gt;"",Overrides!U110,F_Inputs_Formatted!U110)</f>
        <v>29983</v>
      </c>
      <c r="V110" s="61">
        <f>IF(Overrides!V110&lt;&gt;"",Overrides!V110,F_Inputs_Formatted!V110)</f>
        <v>30026</v>
      </c>
      <c r="W110" s="61">
        <f>IF(Overrides!W110&lt;&gt;"",Overrides!W110,F_Inputs_Formatted!W110)</f>
        <v>30070</v>
      </c>
      <c r="X110" s="61">
        <f>IF(Overrides!X110&lt;&gt;"",Overrides!X110,F_Inputs_Formatted!X110)</f>
        <v>30106</v>
      </c>
      <c r="Y110" s="61">
        <f>IF(Overrides!Y110&lt;&gt;"",Overrides!Y110,F_Inputs_Formatted!Y110)</f>
        <v>30150</v>
      </c>
      <c r="Z110" s="61">
        <f>IF(Overrides!Z110&lt;&gt;"",Overrides!Z110,F_Inputs_Formatted!Z110)</f>
        <v>30180</v>
      </c>
      <c r="AA110" s="61">
        <f>IF(Overrides!AA110&lt;&gt;"",Overrides!AA110,F_Inputs_Formatted!AA110)</f>
        <v>30237</v>
      </c>
      <c r="AB110" s="61">
        <f>IF(Overrides!AB110&lt;&gt;"",Overrides!AB110,F_Inputs_Formatted!AB110)</f>
        <v>30261</v>
      </c>
      <c r="AC110" s="61">
        <f>IF(Overrides!AC110&lt;&gt;"",Overrides!AC110,F_Inputs_Formatted!AC110)</f>
        <v>30283</v>
      </c>
      <c r="AD110" s="61">
        <f>IF(Overrides!AD110&lt;&gt;"",Overrides!AD110,F_Inputs_Formatted!AD110)</f>
        <v>30318</v>
      </c>
      <c r="AE110" s="61">
        <f>IF(Overrides!AE110&lt;&gt;"",Overrides!AE110,F_Inputs_Formatted!AE110)</f>
        <v>30353</v>
      </c>
      <c r="AF110" s="61">
        <f>IF(Overrides!AF110&lt;&gt;"",Overrides!AF110,F_Inputs_Formatted!AF110)</f>
        <v>30389</v>
      </c>
      <c r="AG110" s="61">
        <f>IF(Overrides!AG110&lt;&gt;"",Overrides!AG110,F_Inputs_Formatted!AG110)</f>
        <v>30426</v>
      </c>
      <c r="AH110" s="61">
        <f>IF(Overrides!AH110&lt;&gt;"",Overrides!AH110,F_Inputs_Formatted!AH110)</f>
        <v>30461</v>
      </c>
      <c r="AI110" s="61"/>
      <c r="AJ110" s="61"/>
      <c r="AK110" s="61"/>
      <c r="AL110" s="61"/>
      <c r="AM110" s="61"/>
    </row>
    <row r="111" spans="2:39" s="5" customFormat="1" ht="15">
      <c r="B111" s="19" t="s">
        <v>113</v>
      </c>
      <c r="C111" s="19" t="s">
        <v>165</v>
      </c>
      <c r="D111" s="19" t="s">
        <v>156</v>
      </c>
      <c r="E111" s="19" t="s">
        <v>122</v>
      </c>
      <c r="F111" s="19" t="s">
        <v>157</v>
      </c>
      <c r="G111" s="56" t="s">
        <v>127</v>
      </c>
      <c r="H111" s="7" t="s">
        <v>158</v>
      </c>
      <c r="I111" s="55" t="str">
        <f t="shared" si="2"/>
        <v>SVEC_OUT5_05_B_PR24_OFWAT</v>
      </c>
      <c r="J111" s="55" t="s">
        <v>137</v>
      </c>
      <c r="K111" s="55" t="s">
        <v>159</v>
      </c>
      <c r="L111" s="55" t="s">
        <v>139</v>
      </c>
      <c r="M111" s="153" t="s">
        <v>160</v>
      </c>
      <c r="N111" s="18" t="s">
        <v>153</v>
      </c>
      <c r="O111" s="55">
        <v>0</v>
      </c>
      <c r="P111" s="61" t="str">
        <f>IF(Overrides!P111&lt;&gt;"",Overrides!P111,F_Inputs_Formatted!P111)</f>
        <v>-</v>
      </c>
      <c r="Q111" s="61" t="str">
        <f>IF(Overrides!Q111&lt;&gt;"",Overrides!Q111,F_Inputs_Formatted!Q111)</f>
        <v>-</v>
      </c>
      <c r="R111" s="61" t="str">
        <f>IF(Overrides!R111&lt;&gt;"",Overrides!R111,F_Inputs_Formatted!R111)</f>
        <v>-</v>
      </c>
      <c r="S111" s="61" t="str">
        <f>IF(Overrides!S111&lt;&gt;"",Overrides!S111,F_Inputs_Formatted!S111)</f>
        <v>-</v>
      </c>
      <c r="T111" s="61" t="str">
        <f>IF(Overrides!T111&lt;&gt;"",Overrides!T111,F_Inputs_Formatted!T111)</f>
        <v>-</v>
      </c>
      <c r="U111" s="61" t="str">
        <f>IF(Overrides!U111&lt;&gt;"",Overrides!U111,F_Inputs_Formatted!U111)</f>
        <v>-</v>
      </c>
      <c r="V111" s="61">
        <f>IF(Overrides!V111&lt;&gt;"",Overrides!V111,F_Inputs_Formatted!V111)</f>
        <v>93525</v>
      </c>
      <c r="W111" s="61">
        <f>IF(Overrides!W111&lt;&gt;"",Overrides!W111,F_Inputs_Formatted!W111)</f>
        <v>92223</v>
      </c>
      <c r="X111" s="61">
        <f>IF(Overrides!X111&lt;&gt;"",Overrides!X111,F_Inputs_Formatted!X111)</f>
        <v>92383</v>
      </c>
      <c r="Y111" s="61">
        <f>IF(Overrides!Y111&lt;&gt;"",Overrides!Y111,F_Inputs_Formatted!Y111)</f>
        <v>92403</v>
      </c>
      <c r="Z111" s="61">
        <f>IF(Overrides!Z111&lt;&gt;"",Overrides!Z111,F_Inputs_Formatted!Z111)</f>
        <v>92441</v>
      </c>
      <c r="AA111" s="61">
        <f>IF(Overrides!AA111&lt;&gt;"",Overrides!AA111,F_Inputs_Formatted!AA111)</f>
        <v>92576</v>
      </c>
      <c r="AB111" s="61">
        <f>IF(Overrides!AB111&lt;&gt;"",Overrides!AB111,F_Inputs_Formatted!AB111)</f>
        <v>92800</v>
      </c>
      <c r="AC111" s="61">
        <f>IF(Overrides!AC111&lt;&gt;"",Overrides!AC111,F_Inputs_Formatted!AC111)</f>
        <v>93258</v>
      </c>
      <c r="AD111" s="61">
        <f>IF(Overrides!AD111&lt;&gt;"",Overrides!AD111,F_Inputs_Formatted!AD111)</f>
        <v>93591</v>
      </c>
      <c r="AE111" s="61">
        <f>IF(Overrides!AE111&lt;&gt;"",Overrides!AE111,F_Inputs_Formatted!AE111)</f>
        <v>93918</v>
      </c>
      <c r="AF111" s="61">
        <f>IF(Overrides!AF111&lt;&gt;"",Overrides!AF111,F_Inputs_Formatted!AF111)</f>
        <v>94238</v>
      </c>
      <c r="AG111" s="61">
        <f>IF(Overrides!AG111&lt;&gt;"",Overrides!AG111,F_Inputs_Formatted!AG111)</f>
        <v>94552</v>
      </c>
      <c r="AH111" s="61">
        <f>IF(Overrides!AH111&lt;&gt;"",Overrides!AH111,F_Inputs_Formatted!AH111)</f>
        <v>94860</v>
      </c>
      <c r="AI111" s="61"/>
      <c r="AJ111" s="61"/>
      <c r="AK111" s="61"/>
      <c r="AL111" s="61"/>
      <c r="AM111" s="61"/>
    </row>
    <row r="112" spans="2:39" s="5" customFormat="1" ht="15">
      <c r="B112" s="19" t="s">
        <v>116</v>
      </c>
      <c r="C112" s="19" t="s">
        <v>166</v>
      </c>
      <c r="D112" s="19" t="s">
        <v>156</v>
      </c>
      <c r="E112" s="19" t="s">
        <v>122</v>
      </c>
      <c r="F112" s="19" t="s">
        <v>157</v>
      </c>
      <c r="G112" s="56" t="s">
        <v>127</v>
      </c>
      <c r="H112" s="7" t="s">
        <v>158</v>
      </c>
      <c r="I112" s="55" t="str">
        <f t="shared" si="2"/>
        <v>SRNC_OUT5_05_B_PR24_OFWAT</v>
      </c>
      <c r="J112" s="55" t="s">
        <v>137</v>
      </c>
      <c r="K112" s="55" t="s">
        <v>159</v>
      </c>
      <c r="L112" s="55" t="s">
        <v>139</v>
      </c>
      <c r="M112" s="153" t="s">
        <v>160</v>
      </c>
      <c r="N112" s="18" t="s">
        <v>153</v>
      </c>
      <c r="O112" s="55">
        <v>0</v>
      </c>
      <c r="P112" s="61">
        <f>IF(Overrides!P112&lt;&gt;"",Overrides!P112,F_Inputs_Formatted!P112)</f>
        <v>38918</v>
      </c>
      <c r="Q112" s="61">
        <f>IF(Overrides!Q112&lt;&gt;"",Overrides!Q112,F_Inputs_Formatted!Q112)</f>
        <v>39139</v>
      </c>
      <c r="R112" s="61">
        <f>IF(Overrides!R112&lt;&gt;"",Overrides!R112,F_Inputs_Formatted!R112)</f>
        <v>39272</v>
      </c>
      <c r="S112" s="61">
        <f>IF(Overrides!S112&lt;&gt;"",Overrides!S112,F_Inputs_Formatted!S112)</f>
        <v>39413</v>
      </c>
      <c r="T112" s="61">
        <f>IF(Overrides!T112&lt;&gt;"",Overrides!T112,F_Inputs_Formatted!T112)</f>
        <v>39407</v>
      </c>
      <c r="U112" s="61">
        <f>IF(Overrides!U112&lt;&gt;"",Overrides!U112,F_Inputs_Formatted!U112)</f>
        <v>39442</v>
      </c>
      <c r="V112" s="61">
        <f>IF(Overrides!V112&lt;&gt;"",Overrides!V112,F_Inputs_Formatted!V112)</f>
        <v>39541</v>
      </c>
      <c r="W112" s="61">
        <f>IF(Overrides!W112&lt;&gt;"",Overrides!W112,F_Inputs_Formatted!W112)</f>
        <v>39621</v>
      </c>
      <c r="X112" s="61">
        <f>IF(Overrides!X112&lt;&gt;"",Overrides!X112,F_Inputs_Formatted!X112)</f>
        <v>39687</v>
      </c>
      <c r="Y112" s="61">
        <f>IF(Overrides!Y112&lt;&gt;"",Overrides!Y112,F_Inputs_Formatted!Y112)</f>
        <v>39835</v>
      </c>
      <c r="Z112" s="61">
        <f>IF(Overrides!Z112&lt;&gt;"",Overrides!Z112,F_Inputs_Formatted!Z112)</f>
        <v>39900</v>
      </c>
      <c r="AA112" s="61">
        <f>IF(Overrides!AA112&lt;&gt;"",Overrides!AA112,F_Inputs_Formatted!AA112)</f>
        <v>39973</v>
      </c>
      <c r="AB112" s="61">
        <f>IF(Overrides!AB112&lt;&gt;"",Overrides!AB112,F_Inputs_Formatted!AB112)</f>
        <v>40031</v>
      </c>
      <c r="AC112" s="61">
        <f>IF(Overrides!AC112&lt;&gt;"",Overrides!AC112,F_Inputs_Formatted!AC112)</f>
        <v>40095</v>
      </c>
      <c r="AD112" s="61">
        <f>IF(Overrides!AD112&lt;&gt;"",Overrides!AD112,F_Inputs_Formatted!AD112)</f>
        <v>40162</v>
      </c>
      <c r="AE112" s="61">
        <f>IF(Overrides!AE112&lt;&gt;"",Overrides!AE112,F_Inputs_Formatted!AE112)</f>
        <v>40228</v>
      </c>
      <c r="AF112" s="61">
        <f>IF(Overrides!AF112&lt;&gt;"",Overrides!AF112,F_Inputs_Formatted!AF112)</f>
        <v>40295</v>
      </c>
      <c r="AG112" s="61">
        <f>IF(Overrides!AG112&lt;&gt;"",Overrides!AG112,F_Inputs_Formatted!AG112)</f>
        <v>40359</v>
      </c>
      <c r="AH112" s="61">
        <f>IF(Overrides!AH112&lt;&gt;"",Overrides!AH112,F_Inputs_Formatted!AH112)</f>
        <v>40427</v>
      </c>
      <c r="AI112" s="61"/>
      <c r="AJ112" s="61"/>
      <c r="AK112" s="61"/>
      <c r="AL112" s="61"/>
      <c r="AM112" s="61"/>
    </row>
    <row r="113" spans="2:39" s="5" customFormat="1" ht="15">
      <c r="B113" s="19" t="s">
        <v>117</v>
      </c>
      <c r="C113" s="19" t="s">
        <v>167</v>
      </c>
      <c r="D113" s="19" t="s">
        <v>156</v>
      </c>
      <c r="E113" s="19" t="s">
        <v>122</v>
      </c>
      <c r="F113" s="19" t="s">
        <v>157</v>
      </c>
      <c r="G113" s="56" t="s">
        <v>127</v>
      </c>
      <c r="H113" s="7" t="s">
        <v>158</v>
      </c>
      <c r="I113" s="55" t="str">
        <f t="shared" si="2"/>
        <v>TMSC_OUT5_05_B_PR24_OFWAT</v>
      </c>
      <c r="J113" s="55" t="s">
        <v>137</v>
      </c>
      <c r="K113" s="55" t="s">
        <v>159</v>
      </c>
      <c r="L113" s="55" t="s">
        <v>139</v>
      </c>
      <c r="M113" s="153" t="s">
        <v>160</v>
      </c>
      <c r="N113" s="18" t="s">
        <v>153</v>
      </c>
      <c r="O113" s="55">
        <v>0</v>
      </c>
      <c r="P113" s="61">
        <f>IF(Overrides!P113&lt;&gt;"",Overrides!P113,F_Inputs_Formatted!P113)</f>
        <v>108657</v>
      </c>
      <c r="Q113" s="61">
        <f>IF(Overrides!Q113&lt;&gt;"",Overrides!Q113,F_Inputs_Formatted!Q113)</f>
        <v>108759</v>
      </c>
      <c r="R113" s="61">
        <f>IF(Overrides!R113&lt;&gt;"",Overrides!R113,F_Inputs_Formatted!R113)</f>
        <v>108748</v>
      </c>
      <c r="S113" s="61">
        <f>IF(Overrides!S113&lt;&gt;"",Overrides!S113,F_Inputs_Formatted!S113)</f>
        <v>108800</v>
      </c>
      <c r="T113" s="61">
        <f>IF(Overrides!T113&lt;&gt;"",Overrides!T113,F_Inputs_Formatted!T113)</f>
        <v>108844</v>
      </c>
      <c r="U113" s="61">
        <f>IF(Overrides!U113&lt;&gt;"",Overrides!U113,F_Inputs_Formatted!U113)</f>
        <v>108902</v>
      </c>
      <c r="V113" s="61">
        <f>IF(Overrides!V113&lt;&gt;"",Overrides!V113,F_Inputs_Formatted!V113)</f>
        <v>108980</v>
      </c>
      <c r="W113" s="61">
        <f>IF(Overrides!W113&lt;&gt;"",Overrides!W113,F_Inputs_Formatted!W113)</f>
        <v>109064</v>
      </c>
      <c r="X113" s="61">
        <f>IF(Overrides!X113&lt;&gt;"",Overrides!X113,F_Inputs_Formatted!X113)</f>
        <v>109141</v>
      </c>
      <c r="Y113" s="61">
        <f>IF(Overrides!Y113&lt;&gt;"",Overrides!Y113,F_Inputs_Formatted!Y113)</f>
        <v>109233</v>
      </c>
      <c r="Z113" s="61">
        <f>IF(Overrides!Z113&lt;&gt;"",Overrides!Z113,F_Inputs_Formatted!Z113)</f>
        <v>109292</v>
      </c>
      <c r="AA113" s="61">
        <f>IF(Overrides!AA113&lt;&gt;"",Overrides!AA113,F_Inputs_Formatted!AA113)</f>
        <v>109355</v>
      </c>
      <c r="AB113" s="61">
        <f>IF(Overrides!AB113&lt;&gt;"",Overrides!AB113,F_Inputs_Formatted!AB113)</f>
        <v>109401</v>
      </c>
      <c r="AC113" s="61">
        <f>IF(Overrides!AC113&lt;&gt;"",Overrides!AC113,F_Inputs_Formatted!AC113)</f>
        <v>109435</v>
      </c>
      <c r="AD113" s="61">
        <f>IF(Overrides!AD113&lt;&gt;"",Overrides!AD113,F_Inputs_Formatted!AD113)</f>
        <v>109480</v>
      </c>
      <c r="AE113" s="61">
        <f>IF(Overrides!AE113&lt;&gt;"",Overrides!AE113,F_Inputs_Formatted!AE113)</f>
        <v>109521</v>
      </c>
      <c r="AF113" s="61">
        <f>IF(Overrides!AF113&lt;&gt;"",Overrides!AF113,F_Inputs_Formatted!AF113)</f>
        <v>109563</v>
      </c>
      <c r="AG113" s="61">
        <f>IF(Overrides!AG113&lt;&gt;"",Overrides!AG113,F_Inputs_Formatted!AG113)</f>
        <v>109602</v>
      </c>
      <c r="AH113" s="61">
        <f>IF(Overrides!AH113&lt;&gt;"",Overrides!AH113,F_Inputs_Formatted!AH113)</f>
        <v>109641</v>
      </c>
      <c r="AI113" s="61"/>
      <c r="AJ113" s="61"/>
      <c r="AK113" s="61"/>
      <c r="AL113" s="61"/>
      <c r="AM113" s="61"/>
    </row>
    <row r="114" spans="2:39" s="5" customFormat="1" ht="15">
      <c r="B114" s="19" t="s">
        <v>118</v>
      </c>
      <c r="C114" s="19" t="s">
        <v>168</v>
      </c>
      <c r="D114" s="19" t="s">
        <v>156</v>
      </c>
      <c r="E114" s="19" t="s">
        <v>122</v>
      </c>
      <c r="F114" s="19" t="s">
        <v>157</v>
      </c>
      <c r="G114" s="56" t="s">
        <v>127</v>
      </c>
      <c r="H114" s="7" t="s">
        <v>158</v>
      </c>
      <c r="I114" s="55" t="str">
        <f t="shared" si="2"/>
        <v>NWTC_OUT5_05_B_PR24_OFWAT</v>
      </c>
      <c r="J114" s="55" t="s">
        <v>137</v>
      </c>
      <c r="K114" s="55" t="s">
        <v>159</v>
      </c>
      <c r="L114" s="55" t="s">
        <v>139</v>
      </c>
      <c r="M114" s="153" t="s">
        <v>160</v>
      </c>
      <c r="N114" s="18" t="s">
        <v>153</v>
      </c>
      <c r="O114" s="55">
        <v>0</v>
      </c>
      <c r="P114" s="61">
        <f>IF(Overrides!P114&lt;&gt;"",Overrides!P114,F_Inputs_Formatted!P114)</f>
        <v>76638</v>
      </c>
      <c r="Q114" s="61">
        <f>IF(Overrides!Q114&lt;&gt;"",Overrides!Q114,F_Inputs_Formatted!Q114)</f>
        <v>76745</v>
      </c>
      <c r="R114" s="61">
        <f>IF(Overrides!R114&lt;&gt;"",Overrides!R114,F_Inputs_Formatted!R114)</f>
        <v>76998</v>
      </c>
      <c r="S114" s="61">
        <f>IF(Overrides!S114&lt;&gt;"",Overrides!S114,F_Inputs_Formatted!S114)</f>
        <v>77101</v>
      </c>
      <c r="T114" s="61">
        <f>IF(Overrides!T114&lt;&gt;"",Overrides!T114,F_Inputs_Formatted!T114)</f>
        <v>77192</v>
      </c>
      <c r="U114" s="61">
        <f>IF(Overrides!U114&lt;&gt;"",Overrides!U114,F_Inputs_Formatted!U114)</f>
        <v>77331</v>
      </c>
      <c r="V114" s="61">
        <f>IF(Overrides!V114&lt;&gt;"",Overrides!V114,F_Inputs_Formatted!V114)</f>
        <v>77339</v>
      </c>
      <c r="W114" s="61">
        <f>IF(Overrides!W114&lt;&gt;"",Overrides!W114,F_Inputs_Formatted!W114)</f>
        <v>78490</v>
      </c>
      <c r="X114" s="61">
        <f>IF(Overrides!X114&lt;&gt;"",Overrides!X114,F_Inputs_Formatted!X114)</f>
        <v>78655</v>
      </c>
      <c r="Y114" s="61">
        <f>IF(Overrides!Y114&lt;&gt;"",Overrides!Y114,F_Inputs_Formatted!Y114)</f>
        <v>79127</v>
      </c>
      <c r="Z114" s="61">
        <f>IF(Overrides!Z114&lt;&gt;"",Overrides!Z114,F_Inputs_Formatted!Z114)</f>
        <v>78847</v>
      </c>
      <c r="AA114" s="61">
        <f>IF(Overrides!AA114&lt;&gt;"",Overrides!AA114,F_Inputs_Formatted!AA114)</f>
        <v>79039</v>
      </c>
      <c r="AB114" s="61">
        <f>IF(Overrides!AB114&lt;&gt;"",Overrides!AB114,F_Inputs_Formatted!AB114)</f>
        <v>79141</v>
      </c>
      <c r="AC114" s="61">
        <f>IF(Overrides!AC114&lt;&gt;"",Overrides!AC114,F_Inputs_Formatted!AC114)</f>
        <v>79270</v>
      </c>
      <c r="AD114" s="61">
        <f>IF(Overrides!AD114&lt;&gt;"",Overrides!AD114,F_Inputs_Formatted!AD114)</f>
        <v>79386</v>
      </c>
      <c r="AE114" s="61">
        <f>IF(Overrides!AE114&lt;&gt;"",Overrides!AE114,F_Inputs_Formatted!AE114)</f>
        <v>79502</v>
      </c>
      <c r="AF114" s="61">
        <f>IF(Overrides!AF114&lt;&gt;"",Overrides!AF114,F_Inputs_Formatted!AF114)</f>
        <v>79618</v>
      </c>
      <c r="AG114" s="61">
        <f>IF(Overrides!AG114&lt;&gt;"",Overrides!AG114,F_Inputs_Formatted!AG114)</f>
        <v>79733</v>
      </c>
      <c r="AH114" s="61">
        <f>IF(Overrides!AH114&lt;&gt;"",Overrides!AH114,F_Inputs_Formatted!AH114)</f>
        <v>79849</v>
      </c>
      <c r="AI114" s="61"/>
      <c r="AJ114" s="61"/>
      <c r="AK114" s="61"/>
      <c r="AL114" s="61"/>
      <c r="AM114" s="61"/>
    </row>
    <row r="115" spans="2:39" s="5" customFormat="1" ht="15">
      <c r="B115" s="19" t="s">
        <v>119</v>
      </c>
      <c r="C115" s="19" t="s">
        <v>169</v>
      </c>
      <c r="D115" s="19" t="s">
        <v>156</v>
      </c>
      <c r="E115" s="19" t="s">
        <v>122</v>
      </c>
      <c r="F115" s="19" t="s">
        <v>157</v>
      </c>
      <c r="G115" s="56" t="s">
        <v>127</v>
      </c>
      <c r="H115" s="7" t="s">
        <v>158</v>
      </c>
      <c r="I115" s="55" t="str">
        <f t="shared" si="2"/>
        <v>WSXC_OUT5_05_B_PR24_OFWAT</v>
      </c>
      <c r="J115" s="55" t="s">
        <v>137</v>
      </c>
      <c r="K115" s="55" t="s">
        <v>159</v>
      </c>
      <c r="L115" s="55" t="s">
        <v>139</v>
      </c>
      <c r="M115" s="153" t="s">
        <v>160</v>
      </c>
      <c r="N115" s="18" t="s">
        <v>153</v>
      </c>
      <c r="O115" s="55">
        <v>0</v>
      </c>
      <c r="P115" s="61">
        <f>IF(Overrides!P115&lt;&gt;"",Overrides!P115,F_Inputs_Formatted!P115)</f>
        <v>34288</v>
      </c>
      <c r="Q115" s="61">
        <f>IF(Overrides!Q115&lt;&gt;"",Overrides!Q115,F_Inputs_Formatted!Q115)</f>
        <v>34554</v>
      </c>
      <c r="R115" s="61">
        <f>IF(Overrides!R115&lt;&gt;"",Overrides!R115,F_Inputs_Formatted!R115)</f>
        <v>34577</v>
      </c>
      <c r="S115" s="61">
        <f>IF(Overrides!S115&lt;&gt;"",Overrides!S115,F_Inputs_Formatted!S115)</f>
        <v>34632</v>
      </c>
      <c r="T115" s="61">
        <f>IF(Overrides!T115&lt;&gt;"",Overrides!T115,F_Inputs_Formatted!T115)</f>
        <v>34710</v>
      </c>
      <c r="U115" s="61">
        <f>IF(Overrides!U115&lt;&gt;"",Overrides!U115,F_Inputs_Formatted!U115)</f>
        <v>34786</v>
      </c>
      <c r="V115" s="61">
        <f>IF(Overrides!V115&lt;&gt;"",Overrides!V115,F_Inputs_Formatted!V115)</f>
        <v>34944</v>
      </c>
      <c r="W115" s="61">
        <f>IF(Overrides!W115&lt;&gt;"",Overrides!W115,F_Inputs_Formatted!W115)</f>
        <v>34828</v>
      </c>
      <c r="X115" s="61">
        <f>IF(Overrides!X115&lt;&gt;"",Overrides!X115,F_Inputs_Formatted!X115)</f>
        <v>34929</v>
      </c>
      <c r="Y115" s="61">
        <f>IF(Overrides!Y115&lt;&gt;"",Overrides!Y115,F_Inputs_Formatted!Y115)</f>
        <v>34966</v>
      </c>
      <c r="Z115" s="61">
        <f>IF(Overrides!Z115&lt;&gt;"",Overrides!Z115,F_Inputs_Formatted!Z115)</f>
        <v>35024</v>
      </c>
      <c r="AA115" s="61">
        <f>IF(Overrides!AA115&lt;&gt;"",Overrides!AA115,F_Inputs_Formatted!AA115)</f>
        <v>35089</v>
      </c>
      <c r="AB115" s="61">
        <f>IF(Overrides!AB115&lt;&gt;"",Overrides!AB115,F_Inputs_Formatted!AB115)</f>
        <v>35138</v>
      </c>
      <c r="AC115" s="61">
        <f>IF(Overrides!AC115&lt;&gt;"",Overrides!AC115,F_Inputs_Formatted!AC115)</f>
        <v>35190</v>
      </c>
      <c r="AD115" s="61">
        <f>IF(Overrides!AD115&lt;&gt;"",Overrides!AD115,F_Inputs_Formatted!AD115)</f>
        <v>35243</v>
      </c>
      <c r="AE115" s="61">
        <f>IF(Overrides!AE115&lt;&gt;"",Overrides!AE115,F_Inputs_Formatted!AE115)</f>
        <v>35295</v>
      </c>
      <c r="AF115" s="61">
        <f>IF(Overrides!AF115&lt;&gt;"",Overrides!AF115,F_Inputs_Formatted!AF115)</f>
        <v>35348</v>
      </c>
      <c r="AG115" s="61">
        <f>IF(Overrides!AG115&lt;&gt;"",Overrides!AG115,F_Inputs_Formatted!AG115)</f>
        <v>35401</v>
      </c>
      <c r="AH115" s="61">
        <f>IF(Overrides!AH115&lt;&gt;"",Overrides!AH115,F_Inputs_Formatted!AH115)</f>
        <v>35454</v>
      </c>
      <c r="AI115" s="61"/>
      <c r="AJ115" s="61"/>
      <c r="AK115" s="61"/>
      <c r="AL115" s="61"/>
      <c r="AM115" s="61"/>
    </row>
    <row r="116" spans="2:39" s="5" customFormat="1" ht="15">
      <c r="B116" s="19" t="s">
        <v>120</v>
      </c>
      <c r="C116" s="19" t="s">
        <v>170</v>
      </c>
      <c r="D116" s="19" t="s">
        <v>156</v>
      </c>
      <c r="E116" s="19" t="s">
        <v>122</v>
      </c>
      <c r="F116" s="19" t="s">
        <v>157</v>
      </c>
      <c r="G116" s="56" t="s">
        <v>127</v>
      </c>
      <c r="H116" s="7" t="s">
        <v>158</v>
      </c>
      <c r="I116" s="55" t="str">
        <f t="shared" si="2"/>
        <v>YKYC_OUT5_05_B_PR24_OFWAT</v>
      </c>
      <c r="J116" s="55" t="s">
        <v>137</v>
      </c>
      <c r="K116" s="55" t="s">
        <v>159</v>
      </c>
      <c r="L116" s="55" t="s">
        <v>139</v>
      </c>
      <c r="M116" s="153" t="s">
        <v>160</v>
      </c>
      <c r="N116" s="18" t="s">
        <v>153</v>
      </c>
      <c r="O116" s="55">
        <v>0</v>
      </c>
      <c r="P116" s="61">
        <f>IF(Overrides!P116&lt;&gt;"",Overrides!P116,F_Inputs_Formatted!P116)</f>
        <v>52010</v>
      </c>
      <c r="Q116" s="61">
        <f>IF(Overrides!Q116&lt;&gt;"",Overrides!Q116,F_Inputs_Formatted!Q116)</f>
        <v>52045</v>
      </c>
      <c r="R116" s="61">
        <f>IF(Overrides!R116&lt;&gt;"",Overrides!R116,F_Inputs_Formatted!R116)</f>
        <v>52091</v>
      </c>
      <c r="S116" s="61">
        <f>IF(Overrides!S116&lt;&gt;"",Overrides!S116,F_Inputs_Formatted!S116)</f>
        <v>52123</v>
      </c>
      <c r="T116" s="61">
        <f>IF(Overrides!T116&lt;&gt;"",Overrides!T116,F_Inputs_Formatted!T116)</f>
        <v>52180</v>
      </c>
      <c r="U116" s="61">
        <f>IF(Overrides!U116&lt;&gt;"",Overrides!U116,F_Inputs_Formatted!U116)</f>
        <v>52229</v>
      </c>
      <c r="V116" s="61">
        <f>IF(Overrides!V116&lt;&gt;"",Overrides!V116,F_Inputs_Formatted!V116)</f>
        <v>52264</v>
      </c>
      <c r="W116" s="61">
        <f>IF(Overrides!W116&lt;&gt;"",Overrides!W116,F_Inputs_Formatted!W116)</f>
        <v>52292</v>
      </c>
      <c r="X116" s="61">
        <f>IF(Overrides!X116&lt;&gt;"",Overrides!X116,F_Inputs_Formatted!X116)</f>
        <v>52315</v>
      </c>
      <c r="Y116" s="61">
        <f>IF(Overrides!Y116&lt;&gt;"",Overrides!Y116,F_Inputs_Formatted!Y116)</f>
        <v>52383</v>
      </c>
      <c r="Z116" s="61">
        <f>IF(Overrides!Z116&lt;&gt;"",Overrides!Z116,F_Inputs_Formatted!Z116)</f>
        <v>52431</v>
      </c>
      <c r="AA116" s="61">
        <f>IF(Overrides!AA116&lt;&gt;"",Overrides!AA116,F_Inputs_Formatted!AA116)</f>
        <v>52533</v>
      </c>
      <c r="AB116" s="61">
        <f>IF(Overrides!AB116&lt;&gt;"",Overrides!AB116,F_Inputs_Formatted!AB116)</f>
        <v>52607</v>
      </c>
      <c r="AC116" s="61">
        <f>IF(Overrides!AC116&lt;&gt;"",Overrides!AC116,F_Inputs_Formatted!AC116)</f>
        <v>52636</v>
      </c>
      <c r="AD116" s="61">
        <f>IF(Overrides!AD116&lt;&gt;"",Overrides!AD116,F_Inputs_Formatted!AD116)</f>
        <v>52695</v>
      </c>
      <c r="AE116" s="61">
        <f>IF(Overrides!AE116&lt;&gt;"",Overrides!AE116,F_Inputs_Formatted!AE116)</f>
        <v>52753</v>
      </c>
      <c r="AF116" s="61">
        <f>IF(Overrides!AF116&lt;&gt;"",Overrides!AF116,F_Inputs_Formatted!AF116)</f>
        <v>52811</v>
      </c>
      <c r="AG116" s="61">
        <f>IF(Overrides!AG116&lt;&gt;"",Overrides!AG116,F_Inputs_Formatted!AG116)</f>
        <v>52869</v>
      </c>
      <c r="AH116" s="61">
        <f>IF(Overrides!AH116&lt;&gt;"",Overrides!AH116,F_Inputs_Formatted!AH116)</f>
        <v>52927</v>
      </c>
      <c r="AI116" s="61"/>
      <c r="AJ116" s="61"/>
      <c r="AK116" s="61"/>
      <c r="AL116" s="61"/>
      <c r="AM116" s="61"/>
    </row>
    <row r="117" spans="2:39" s="5" customFormat="1" ht="15">
      <c r="B117" s="19" t="s">
        <v>142</v>
      </c>
      <c r="C117" s="19" t="s">
        <v>171</v>
      </c>
      <c r="D117" s="19" t="s">
        <v>156</v>
      </c>
      <c r="E117" s="19" t="s">
        <v>122</v>
      </c>
      <c r="F117" s="19" t="s">
        <v>172</v>
      </c>
      <c r="G117" s="56" t="s">
        <v>127</v>
      </c>
      <c r="H117" s="7" t="s">
        <v>158</v>
      </c>
      <c r="I117" s="55" t="str">
        <f t="shared" si="2"/>
        <v>AFWC_OUT5_05_B_PR24_OFWAT</v>
      </c>
      <c r="J117" s="55" t="s">
        <v>137</v>
      </c>
      <c r="K117" s="55" t="s">
        <v>159</v>
      </c>
      <c r="L117" s="55" t="s">
        <v>139</v>
      </c>
      <c r="M117" s="153" t="s">
        <v>160</v>
      </c>
      <c r="N117" s="18" t="s">
        <v>153</v>
      </c>
      <c r="O117" s="55">
        <v>0</v>
      </c>
      <c r="P117" s="61" t="str">
        <f>IF(Overrides!P117&lt;&gt;"",Overrides!P117,F_Inputs_Formatted!P117)</f>
        <v>-</v>
      </c>
      <c r="Q117" s="61" t="str">
        <f>IF(Overrides!Q117&lt;&gt;"",Overrides!Q117,F_Inputs_Formatted!Q117)</f>
        <v>-</v>
      </c>
      <c r="R117" s="61" t="str">
        <f>IF(Overrides!R117&lt;&gt;"",Overrides!R117,F_Inputs_Formatted!R117)</f>
        <v>-</v>
      </c>
      <c r="S117" s="61" t="str">
        <f>IF(Overrides!S117&lt;&gt;"",Overrides!S117,F_Inputs_Formatted!S117)</f>
        <v>-</v>
      </c>
      <c r="T117" s="61" t="str">
        <f>IF(Overrides!T117&lt;&gt;"",Overrides!T117,F_Inputs_Formatted!T117)</f>
        <v>-</v>
      </c>
      <c r="U117" s="61" t="str">
        <f>IF(Overrides!U117&lt;&gt;"",Overrides!U117,F_Inputs_Formatted!U117)</f>
        <v>-</v>
      </c>
      <c r="V117" s="61" t="str">
        <f>IF(Overrides!V117&lt;&gt;"",Overrides!V117,F_Inputs_Formatted!V117)</f>
        <v>-</v>
      </c>
      <c r="W117" s="61" t="str">
        <f>IF(Overrides!W117&lt;&gt;"",Overrides!W117,F_Inputs_Formatted!W117)</f>
        <v>-</v>
      </c>
      <c r="X117" s="61" t="str">
        <f>IF(Overrides!X117&lt;&gt;"",Overrides!X117,F_Inputs_Formatted!X117)</f>
        <v>-</v>
      </c>
      <c r="Y117" s="61" t="str">
        <f>IF(Overrides!Y117&lt;&gt;"",Overrides!Y117,F_Inputs_Formatted!Y117)</f>
        <v>-</v>
      </c>
      <c r="Z117" s="61" t="str">
        <f>IF(Overrides!Z117&lt;&gt;"",Overrides!Z117,F_Inputs_Formatted!Z117)</f>
        <v>-</v>
      </c>
      <c r="AA117" s="61" t="str">
        <f>IF(Overrides!AA117&lt;&gt;"",Overrides!AA117,F_Inputs_Formatted!AA117)</f>
        <v>-</v>
      </c>
      <c r="AB117" s="61" t="str">
        <f>IF(Overrides!AB117&lt;&gt;"",Overrides!AB117,F_Inputs_Formatted!AB117)</f>
        <v>-</v>
      </c>
      <c r="AC117" s="61" t="str">
        <f>IF(Overrides!AC117&lt;&gt;"",Overrides!AC117,F_Inputs_Formatted!AC117)</f>
        <v>-</v>
      </c>
      <c r="AD117" s="61" t="str">
        <f>IF(Overrides!AD117&lt;&gt;"",Overrides!AD117,F_Inputs_Formatted!AD117)</f>
        <v>-</v>
      </c>
      <c r="AE117" s="61" t="str">
        <f>IF(Overrides!AE117&lt;&gt;"",Overrides!AE117,F_Inputs_Formatted!AE117)</f>
        <v>-</v>
      </c>
      <c r="AF117" s="61" t="str">
        <f>IF(Overrides!AF117&lt;&gt;"",Overrides!AF117,F_Inputs_Formatted!AF117)</f>
        <v>-</v>
      </c>
      <c r="AG117" s="61" t="str">
        <f>IF(Overrides!AG117&lt;&gt;"",Overrides!AG117,F_Inputs_Formatted!AG117)</f>
        <v>-</v>
      </c>
      <c r="AH117" s="61" t="str">
        <f>IF(Overrides!AH117&lt;&gt;"",Overrides!AH117,F_Inputs_Formatted!AH117)</f>
        <v>-</v>
      </c>
      <c r="AI117" s="61"/>
      <c r="AJ117" s="61"/>
      <c r="AK117" s="61"/>
      <c r="AL117" s="61"/>
      <c r="AM117" s="61"/>
    </row>
    <row r="118" spans="2:39" s="5" customFormat="1" ht="15">
      <c r="B118" s="19" t="s">
        <v>143</v>
      </c>
      <c r="C118" s="19" t="s">
        <v>173</v>
      </c>
      <c r="D118" s="19" t="s">
        <v>156</v>
      </c>
      <c r="E118" s="19" t="s">
        <v>122</v>
      </c>
      <c r="F118" s="19" t="s">
        <v>172</v>
      </c>
      <c r="G118" s="56" t="s">
        <v>127</v>
      </c>
      <c r="H118" s="7" t="s">
        <v>158</v>
      </c>
      <c r="I118" s="55" t="str">
        <f t="shared" si="2"/>
        <v>PRTC_OUT5_05_B_PR24_OFWAT</v>
      </c>
      <c r="J118" s="55" t="s">
        <v>137</v>
      </c>
      <c r="K118" s="55" t="s">
        <v>159</v>
      </c>
      <c r="L118" s="55" t="s">
        <v>139</v>
      </c>
      <c r="M118" s="153" t="s">
        <v>160</v>
      </c>
      <c r="N118" s="18" t="s">
        <v>153</v>
      </c>
      <c r="O118" s="55">
        <v>0</v>
      </c>
      <c r="P118" s="61" t="str">
        <f>IF(Overrides!P118&lt;&gt;"",Overrides!P118,F_Inputs_Formatted!P118)</f>
        <v>-</v>
      </c>
      <c r="Q118" s="61" t="str">
        <f>IF(Overrides!Q118&lt;&gt;"",Overrides!Q118,F_Inputs_Formatted!Q118)</f>
        <v>-</v>
      </c>
      <c r="R118" s="61" t="str">
        <f>IF(Overrides!R118&lt;&gt;"",Overrides!R118,F_Inputs_Formatted!R118)</f>
        <v>-</v>
      </c>
      <c r="S118" s="61" t="str">
        <f>IF(Overrides!S118&lt;&gt;"",Overrides!S118,F_Inputs_Formatted!S118)</f>
        <v>-</v>
      </c>
      <c r="T118" s="61" t="str">
        <f>IF(Overrides!T118&lt;&gt;"",Overrides!T118,F_Inputs_Formatted!T118)</f>
        <v>-</v>
      </c>
      <c r="U118" s="61" t="str">
        <f>IF(Overrides!U118&lt;&gt;"",Overrides!U118,F_Inputs_Formatted!U118)</f>
        <v>-</v>
      </c>
      <c r="V118" s="61" t="str">
        <f>IF(Overrides!V118&lt;&gt;"",Overrides!V118,F_Inputs_Formatted!V118)</f>
        <v>-</v>
      </c>
      <c r="W118" s="61" t="str">
        <f>IF(Overrides!W118&lt;&gt;"",Overrides!W118,F_Inputs_Formatted!W118)</f>
        <v>-</v>
      </c>
      <c r="X118" s="61" t="str">
        <f>IF(Overrides!X118&lt;&gt;"",Overrides!X118,F_Inputs_Formatted!X118)</f>
        <v>-</v>
      </c>
      <c r="Y118" s="61" t="str">
        <f>IF(Overrides!Y118&lt;&gt;"",Overrides!Y118,F_Inputs_Formatted!Y118)</f>
        <v>-</v>
      </c>
      <c r="Z118" s="61" t="str">
        <f>IF(Overrides!Z118&lt;&gt;"",Overrides!Z118,F_Inputs_Formatted!Z118)</f>
        <v>-</v>
      </c>
      <c r="AA118" s="61" t="str">
        <f>IF(Overrides!AA118&lt;&gt;"",Overrides!AA118,F_Inputs_Formatted!AA118)</f>
        <v>-</v>
      </c>
      <c r="AB118" s="61" t="str">
        <f>IF(Overrides!AB118&lt;&gt;"",Overrides!AB118,F_Inputs_Formatted!AB118)</f>
        <v>-</v>
      </c>
      <c r="AC118" s="61" t="str">
        <f>IF(Overrides!AC118&lt;&gt;"",Overrides!AC118,F_Inputs_Formatted!AC118)</f>
        <v>-</v>
      </c>
      <c r="AD118" s="61" t="str">
        <f>IF(Overrides!AD118&lt;&gt;"",Overrides!AD118,F_Inputs_Formatted!AD118)</f>
        <v>-</v>
      </c>
      <c r="AE118" s="61" t="str">
        <f>IF(Overrides!AE118&lt;&gt;"",Overrides!AE118,F_Inputs_Formatted!AE118)</f>
        <v>-</v>
      </c>
      <c r="AF118" s="61" t="str">
        <f>IF(Overrides!AF118&lt;&gt;"",Overrides!AF118,F_Inputs_Formatted!AF118)</f>
        <v>-</v>
      </c>
      <c r="AG118" s="61" t="str">
        <f>IF(Overrides!AG118&lt;&gt;"",Overrides!AG118,F_Inputs_Formatted!AG118)</f>
        <v>-</v>
      </c>
      <c r="AH118" s="61" t="str">
        <f>IF(Overrides!AH118&lt;&gt;"",Overrides!AH118,F_Inputs_Formatted!AH118)</f>
        <v>-</v>
      </c>
      <c r="AI118" s="61"/>
      <c r="AJ118" s="61"/>
      <c r="AK118" s="61"/>
      <c r="AL118" s="61"/>
      <c r="AM118" s="61"/>
    </row>
    <row r="119" spans="2:39" s="5" customFormat="1" ht="15">
      <c r="B119" s="19" t="s">
        <v>144</v>
      </c>
      <c r="C119" s="19" t="s">
        <v>174</v>
      </c>
      <c r="D119" s="19" t="s">
        <v>156</v>
      </c>
      <c r="E119" s="19" t="s">
        <v>122</v>
      </c>
      <c r="F119" s="19" t="s">
        <v>172</v>
      </c>
      <c r="G119" s="56" t="s">
        <v>127</v>
      </c>
      <c r="H119" s="7" t="s">
        <v>158</v>
      </c>
      <c r="I119" s="55" t="str">
        <f t="shared" si="2"/>
        <v>SEWC_OUT5_05_B_PR24_OFWAT</v>
      </c>
      <c r="J119" s="55" t="s">
        <v>137</v>
      </c>
      <c r="K119" s="55" t="s">
        <v>159</v>
      </c>
      <c r="L119" s="55" t="s">
        <v>139</v>
      </c>
      <c r="M119" s="153" t="s">
        <v>160</v>
      </c>
      <c r="N119" s="18" t="s">
        <v>153</v>
      </c>
      <c r="O119" s="55">
        <v>0</v>
      </c>
      <c r="P119" s="61" t="str">
        <f>IF(Overrides!P119&lt;&gt;"",Overrides!P119,F_Inputs_Formatted!P119)</f>
        <v>-</v>
      </c>
      <c r="Q119" s="61" t="str">
        <f>IF(Overrides!Q119&lt;&gt;"",Overrides!Q119,F_Inputs_Formatted!Q119)</f>
        <v>-</v>
      </c>
      <c r="R119" s="61" t="str">
        <f>IF(Overrides!R119&lt;&gt;"",Overrides!R119,F_Inputs_Formatted!R119)</f>
        <v>-</v>
      </c>
      <c r="S119" s="61" t="str">
        <f>IF(Overrides!S119&lt;&gt;"",Overrides!S119,F_Inputs_Formatted!S119)</f>
        <v>-</v>
      </c>
      <c r="T119" s="61" t="str">
        <f>IF(Overrides!T119&lt;&gt;"",Overrides!T119,F_Inputs_Formatted!T119)</f>
        <v>-</v>
      </c>
      <c r="U119" s="61" t="str">
        <f>IF(Overrides!U119&lt;&gt;"",Overrides!U119,F_Inputs_Formatted!U119)</f>
        <v>-</v>
      </c>
      <c r="V119" s="61" t="str">
        <f>IF(Overrides!V119&lt;&gt;"",Overrides!V119,F_Inputs_Formatted!V119)</f>
        <v>-</v>
      </c>
      <c r="W119" s="61" t="str">
        <f>IF(Overrides!W119&lt;&gt;"",Overrides!W119,F_Inputs_Formatted!W119)</f>
        <v>-</v>
      </c>
      <c r="X119" s="61" t="str">
        <f>IF(Overrides!X119&lt;&gt;"",Overrides!X119,F_Inputs_Formatted!X119)</f>
        <v>-</v>
      </c>
      <c r="Y119" s="61" t="str">
        <f>IF(Overrides!Y119&lt;&gt;"",Overrides!Y119,F_Inputs_Formatted!Y119)</f>
        <v>-</v>
      </c>
      <c r="Z119" s="61" t="str">
        <f>IF(Overrides!Z119&lt;&gt;"",Overrides!Z119,F_Inputs_Formatted!Z119)</f>
        <v>-</v>
      </c>
      <c r="AA119" s="61" t="str">
        <f>IF(Overrides!AA119&lt;&gt;"",Overrides!AA119,F_Inputs_Formatted!AA119)</f>
        <v>-</v>
      </c>
      <c r="AB119" s="61" t="str">
        <f>IF(Overrides!AB119&lt;&gt;"",Overrides!AB119,F_Inputs_Formatted!AB119)</f>
        <v>-</v>
      </c>
      <c r="AC119" s="61" t="str">
        <f>IF(Overrides!AC119&lt;&gt;"",Overrides!AC119,F_Inputs_Formatted!AC119)</f>
        <v>-</v>
      </c>
      <c r="AD119" s="61" t="str">
        <f>IF(Overrides!AD119&lt;&gt;"",Overrides!AD119,F_Inputs_Formatted!AD119)</f>
        <v>-</v>
      </c>
      <c r="AE119" s="61" t="str">
        <f>IF(Overrides!AE119&lt;&gt;"",Overrides!AE119,F_Inputs_Formatted!AE119)</f>
        <v>-</v>
      </c>
      <c r="AF119" s="61" t="str">
        <f>IF(Overrides!AF119&lt;&gt;"",Overrides!AF119,F_Inputs_Formatted!AF119)</f>
        <v>-</v>
      </c>
      <c r="AG119" s="61" t="str">
        <f>IF(Overrides!AG119&lt;&gt;"",Overrides!AG119,F_Inputs_Formatted!AG119)</f>
        <v>-</v>
      </c>
      <c r="AH119" s="61" t="str">
        <f>IF(Overrides!AH119&lt;&gt;"",Overrides!AH119,F_Inputs_Formatted!AH119)</f>
        <v>-</v>
      </c>
      <c r="AI119" s="61"/>
      <c r="AJ119" s="61"/>
      <c r="AK119" s="61"/>
      <c r="AL119" s="61"/>
      <c r="AM119" s="61"/>
    </row>
    <row r="120" spans="2:39" s="5" customFormat="1" ht="15">
      <c r="B120" s="19" t="s">
        <v>145</v>
      </c>
      <c r="C120" s="19" t="s">
        <v>175</v>
      </c>
      <c r="D120" s="19" t="s">
        <v>156</v>
      </c>
      <c r="E120" s="19" t="s">
        <v>122</v>
      </c>
      <c r="F120" s="19" t="s">
        <v>172</v>
      </c>
      <c r="G120" s="56" t="s">
        <v>127</v>
      </c>
      <c r="H120" s="7" t="s">
        <v>158</v>
      </c>
      <c r="I120" s="55" t="str">
        <f t="shared" si="2"/>
        <v>SSCC_OUT5_05_B_PR24_OFWAT</v>
      </c>
      <c r="J120" s="55" t="s">
        <v>137</v>
      </c>
      <c r="K120" s="55" t="s">
        <v>159</v>
      </c>
      <c r="L120" s="55" t="s">
        <v>139</v>
      </c>
      <c r="M120" s="153" t="s">
        <v>160</v>
      </c>
      <c r="N120" s="18" t="s">
        <v>153</v>
      </c>
      <c r="O120" s="55">
        <v>0</v>
      </c>
      <c r="P120" s="61" t="str">
        <f>IF(Overrides!P120&lt;&gt;"",Overrides!P120,F_Inputs_Formatted!P120)</f>
        <v>-</v>
      </c>
      <c r="Q120" s="61" t="str">
        <f>IF(Overrides!Q120&lt;&gt;"",Overrides!Q120,F_Inputs_Formatted!Q120)</f>
        <v>-</v>
      </c>
      <c r="R120" s="61" t="str">
        <f>IF(Overrides!R120&lt;&gt;"",Overrides!R120,F_Inputs_Formatted!R120)</f>
        <v>-</v>
      </c>
      <c r="S120" s="61" t="str">
        <f>IF(Overrides!S120&lt;&gt;"",Overrides!S120,F_Inputs_Formatted!S120)</f>
        <v>-</v>
      </c>
      <c r="T120" s="61" t="str">
        <f>IF(Overrides!T120&lt;&gt;"",Overrides!T120,F_Inputs_Formatted!T120)</f>
        <v>-</v>
      </c>
      <c r="U120" s="61" t="str">
        <f>IF(Overrides!U120&lt;&gt;"",Overrides!U120,F_Inputs_Formatted!U120)</f>
        <v>-</v>
      </c>
      <c r="V120" s="61" t="str">
        <f>IF(Overrides!V120&lt;&gt;"",Overrides!V120,F_Inputs_Formatted!V120)</f>
        <v>-</v>
      </c>
      <c r="W120" s="61" t="str">
        <f>IF(Overrides!W120&lt;&gt;"",Overrides!W120,F_Inputs_Formatted!W120)</f>
        <v>-</v>
      </c>
      <c r="X120" s="61" t="str">
        <f>IF(Overrides!X120&lt;&gt;"",Overrides!X120,F_Inputs_Formatted!X120)</f>
        <v>-</v>
      </c>
      <c r="Y120" s="61" t="str">
        <f>IF(Overrides!Y120&lt;&gt;"",Overrides!Y120,F_Inputs_Formatted!Y120)</f>
        <v>-</v>
      </c>
      <c r="Z120" s="61" t="str">
        <f>IF(Overrides!Z120&lt;&gt;"",Overrides!Z120,F_Inputs_Formatted!Z120)</f>
        <v>-</v>
      </c>
      <c r="AA120" s="61" t="str">
        <f>IF(Overrides!AA120&lt;&gt;"",Overrides!AA120,F_Inputs_Formatted!AA120)</f>
        <v>-</v>
      </c>
      <c r="AB120" s="61" t="str">
        <f>IF(Overrides!AB120&lt;&gt;"",Overrides!AB120,F_Inputs_Formatted!AB120)</f>
        <v>-</v>
      </c>
      <c r="AC120" s="61" t="str">
        <f>IF(Overrides!AC120&lt;&gt;"",Overrides!AC120,F_Inputs_Formatted!AC120)</f>
        <v>-</v>
      </c>
      <c r="AD120" s="61" t="str">
        <f>IF(Overrides!AD120&lt;&gt;"",Overrides!AD120,F_Inputs_Formatted!AD120)</f>
        <v>-</v>
      </c>
      <c r="AE120" s="61" t="str">
        <f>IF(Overrides!AE120&lt;&gt;"",Overrides!AE120,F_Inputs_Formatted!AE120)</f>
        <v>-</v>
      </c>
      <c r="AF120" s="61" t="str">
        <f>IF(Overrides!AF120&lt;&gt;"",Overrides!AF120,F_Inputs_Formatted!AF120)</f>
        <v>-</v>
      </c>
      <c r="AG120" s="61" t="str">
        <f>IF(Overrides!AG120&lt;&gt;"",Overrides!AG120,F_Inputs_Formatted!AG120)</f>
        <v>-</v>
      </c>
      <c r="AH120" s="61" t="str">
        <f>IF(Overrides!AH120&lt;&gt;"",Overrides!AH120,F_Inputs_Formatted!AH120)</f>
        <v>-</v>
      </c>
      <c r="AI120" s="61"/>
      <c r="AJ120" s="61"/>
      <c r="AK120" s="61"/>
      <c r="AL120" s="61"/>
      <c r="AM120" s="61"/>
    </row>
    <row r="121" spans="2:39" s="5" customFormat="1" ht="15">
      <c r="B121" s="19" t="s">
        <v>146</v>
      </c>
      <c r="C121" s="19" t="s">
        <v>176</v>
      </c>
      <c r="D121" s="19" t="s">
        <v>156</v>
      </c>
      <c r="E121" s="19" t="s">
        <v>122</v>
      </c>
      <c r="F121" s="19" t="s">
        <v>172</v>
      </c>
      <c r="G121" s="56" t="s">
        <v>127</v>
      </c>
      <c r="H121" s="7" t="s">
        <v>158</v>
      </c>
      <c r="I121" s="55" t="str">
        <f t="shared" si="2"/>
        <v>SESC_OUT5_05_B_PR24_OFWAT</v>
      </c>
      <c r="J121" s="55" t="s">
        <v>137</v>
      </c>
      <c r="K121" s="55" t="s">
        <v>159</v>
      </c>
      <c r="L121" s="55" t="s">
        <v>139</v>
      </c>
      <c r="M121" s="153" t="s">
        <v>160</v>
      </c>
      <c r="N121" s="18" t="s">
        <v>153</v>
      </c>
      <c r="O121" s="55">
        <v>0</v>
      </c>
      <c r="P121" s="61" t="str">
        <f>IF(Overrides!P121&lt;&gt;"",Overrides!P121,F_Inputs_Formatted!P121)</f>
        <v>-</v>
      </c>
      <c r="Q121" s="61" t="str">
        <f>IF(Overrides!Q121&lt;&gt;"",Overrides!Q121,F_Inputs_Formatted!Q121)</f>
        <v>-</v>
      </c>
      <c r="R121" s="61" t="str">
        <f>IF(Overrides!R121&lt;&gt;"",Overrides!R121,F_Inputs_Formatted!R121)</f>
        <v>-</v>
      </c>
      <c r="S121" s="61" t="str">
        <f>IF(Overrides!S121&lt;&gt;"",Overrides!S121,F_Inputs_Formatted!S121)</f>
        <v>-</v>
      </c>
      <c r="T121" s="61" t="str">
        <f>IF(Overrides!T121&lt;&gt;"",Overrides!T121,F_Inputs_Formatted!T121)</f>
        <v>-</v>
      </c>
      <c r="U121" s="61" t="str">
        <f>IF(Overrides!U121&lt;&gt;"",Overrides!U121,F_Inputs_Formatted!U121)</f>
        <v>-</v>
      </c>
      <c r="V121" s="61" t="str">
        <f>IF(Overrides!V121&lt;&gt;"",Overrides!V121,F_Inputs_Formatted!V121)</f>
        <v>-</v>
      </c>
      <c r="W121" s="61" t="str">
        <f>IF(Overrides!W121&lt;&gt;"",Overrides!W121,F_Inputs_Formatted!W121)</f>
        <v>-</v>
      </c>
      <c r="X121" s="61" t="str">
        <f>IF(Overrides!X121&lt;&gt;"",Overrides!X121,F_Inputs_Formatted!X121)</f>
        <v>-</v>
      </c>
      <c r="Y121" s="61" t="str">
        <f>IF(Overrides!Y121&lt;&gt;"",Overrides!Y121,F_Inputs_Formatted!Y121)</f>
        <v>-</v>
      </c>
      <c r="Z121" s="61" t="str">
        <f>IF(Overrides!Z121&lt;&gt;"",Overrides!Z121,F_Inputs_Formatted!Z121)</f>
        <v>-</v>
      </c>
      <c r="AA121" s="61" t="str">
        <f>IF(Overrides!AA121&lt;&gt;"",Overrides!AA121,F_Inputs_Formatted!AA121)</f>
        <v>-</v>
      </c>
      <c r="AB121" s="61" t="str">
        <f>IF(Overrides!AB121&lt;&gt;"",Overrides!AB121,F_Inputs_Formatted!AB121)</f>
        <v>-</v>
      </c>
      <c r="AC121" s="61" t="str">
        <f>IF(Overrides!AC121&lt;&gt;"",Overrides!AC121,F_Inputs_Formatted!AC121)</f>
        <v>-</v>
      </c>
      <c r="AD121" s="61" t="str">
        <f>IF(Overrides!AD121&lt;&gt;"",Overrides!AD121,F_Inputs_Formatted!AD121)</f>
        <v>-</v>
      </c>
      <c r="AE121" s="61" t="str">
        <f>IF(Overrides!AE121&lt;&gt;"",Overrides!AE121,F_Inputs_Formatted!AE121)</f>
        <v>-</v>
      </c>
      <c r="AF121" s="61" t="str">
        <f>IF(Overrides!AF121&lt;&gt;"",Overrides!AF121,F_Inputs_Formatted!AF121)</f>
        <v>-</v>
      </c>
      <c r="AG121" s="61" t="str">
        <f>IF(Overrides!AG121&lt;&gt;"",Overrides!AG121,F_Inputs_Formatted!AG121)</f>
        <v>-</v>
      </c>
      <c r="AH121" s="61" t="str">
        <f>IF(Overrides!AH121&lt;&gt;"",Overrides!AH121,F_Inputs_Formatted!AH121)</f>
        <v>-</v>
      </c>
      <c r="AI121" s="61"/>
      <c r="AJ121" s="61"/>
      <c r="AK121" s="61"/>
      <c r="AL121" s="61"/>
      <c r="AM121" s="61"/>
    </row>
    <row r="122" spans="2:39" s="5" customFormat="1" ht="15">
      <c r="B122" s="19" t="s">
        <v>114</v>
      </c>
      <c r="C122" s="19" t="s">
        <v>177</v>
      </c>
      <c r="D122" s="19" t="s">
        <v>156</v>
      </c>
      <c r="E122" s="19" t="s">
        <v>122</v>
      </c>
      <c r="F122" s="19" t="s">
        <v>157</v>
      </c>
      <c r="G122" s="56" t="s">
        <v>127</v>
      </c>
      <c r="H122" s="7" t="s">
        <v>158</v>
      </c>
      <c r="I122" s="55" t="str">
        <f t="shared" si="2"/>
        <v>SWBC_OUT5_05_B_PR24_OFWAT</v>
      </c>
      <c r="J122" s="55" t="s">
        <v>137</v>
      </c>
      <c r="K122" s="55" t="s">
        <v>159</v>
      </c>
      <c r="L122" s="55" t="s">
        <v>139</v>
      </c>
      <c r="M122" s="153" t="s">
        <v>160</v>
      </c>
      <c r="N122" s="18" t="s">
        <v>153</v>
      </c>
      <c r="O122" s="55">
        <v>0</v>
      </c>
      <c r="P122" s="61">
        <f>IF(Overrides!P122&lt;&gt;"",Overrides!P122,F_Inputs_Formatted!P122)</f>
        <v>22520</v>
      </c>
      <c r="Q122" s="61">
        <f>IF(Overrides!Q122&lt;&gt;"",Overrides!Q122,F_Inputs_Formatted!Q122)</f>
        <v>22495</v>
      </c>
      <c r="R122" s="61">
        <f>IF(Overrides!R122&lt;&gt;"",Overrides!R122,F_Inputs_Formatted!R122)</f>
        <v>22559</v>
      </c>
      <c r="S122" s="61">
        <f>IF(Overrides!S122&lt;&gt;"",Overrides!S122,F_Inputs_Formatted!S122)</f>
        <v>22623</v>
      </c>
      <c r="T122" s="61">
        <f>IF(Overrides!T122&lt;&gt;"",Overrides!T122,F_Inputs_Formatted!T122)</f>
        <v>22629</v>
      </c>
      <c r="U122" s="61">
        <f>IF(Overrides!U122&lt;&gt;"",Overrides!U122,F_Inputs_Formatted!U122)</f>
        <v>22627</v>
      </c>
      <c r="V122" s="61">
        <f>IF(Overrides!V122&lt;&gt;"",Overrides!V122,F_Inputs_Formatted!V122)</f>
        <v>22712</v>
      </c>
      <c r="W122" s="61">
        <f>IF(Overrides!W122&lt;&gt;"",Overrides!W122,F_Inputs_Formatted!W122)</f>
        <v>22760</v>
      </c>
      <c r="X122" s="61">
        <f>IF(Overrides!X122&lt;&gt;"",Overrides!X122,F_Inputs_Formatted!X122)</f>
        <v>22783</v>
      </c>
      <c r="Y122" s="61">
        <f>IF(Overrides!Y122&lt;&gt;"",Overrides!Y122,F_Inputs_Formatted!Y122)</f>
        <v>22834</v>
      </c>
      <c r="Z122" s="61">
        <f>IF(Overrides!Z122&lt;&gt;"",Overrides!Z122,F_Inputs_Formatted!Z122)</f>
        <v>22982</v>
      </c>
      <c r="AA122" s="61">
        <f>IF(Overrides!AA122&lt;&gt;"",Overrides!AA122,F_Inputs_Formatted!AA122)</f>
        <v>23028</v>
      </c>
      <c r="AB122" s="61">
        <f>IF(Overrides!AB122&lt;&gt;"",Overrides!AB122,F_Inputs_Formatted!AB122)</f>
        <v>23065</v>
      </c>
      <c r="AC122" s="61">
        <f>IF(Overrides!AC122&lt;&gt;"",Overrides!AC122,F_Inputs_Formatted!AC122)</f>
        <v>25437</v>
      </c>
      <c r="AD122" s="61">
        <f>IF(Overrides!AD122&lt;&gt;"",Overrides!AD122,F_Inputs_Formatted!AD122)</f>
        <v>25516</v>
      </c>
      <c r="AE122" s="61">
        <f>IF(Overrides!AE122&lt;&gt;"",Overrides!AE122,F_Inputs_Formatted!AE122)</f>
        <v>25663</v>
      </c>
      <c r="AF122" s="61">
        <f>IF(Overrides!AF122&lt;&gt;"",Overrides!AF122,F_Inputs_Formatted!AF122)</f>
        <v>25765</v>
      </c>
      <c r="AG122" s="61">
        <f>IF(Overrides!AG122&lt;&gt;"",Overrides!AG122,F_Inputs_Formatted!AG122)</f>
        <v>25892</v>
      </c>
      <c r="AH122" s="61">
        <f>IF(Overrides!AH122&lt;&gt;"",Overrides!AH122,F_Inputs_Formatted!AH122)</f>
        <v>26133</v>
      </c>
      <c r="AI122" s="61"/>
      <c r="AJ122" s="61"/>
      <c r="AK122" s="61"/>
      <c r="AL122" s="61"/>
      <c r="AM122" s="61"/>
    </row>
    <row r="123" spans="2:39" s="5" customFormat="1" ht="15">
      <c r="B123" s="19" t="s">
        <v>147</v>
      </c>
      <c r="C123" s="19" t="s">
        <v>178</v>
      </c>
      <c r="D123" s="19" t="s">
        <v>156</v>
      </c>
      <c r="E123" s="19" t="s">
        <v>122</v>
      </c>
      <c r="F123" s="19" t="s">
        <v>172</v>
      </c>
      <c r="G123" s="56" t="s">
        <v>127</v>
      </c>
      <c r="H123" s="7" t="s">
        <v>158</v>
      </c>
      <c r="I123" s="55" t="str">
        <f t="shared" si="2"/>
        <v>BRLC_OUT5_05_B_PR24_OFWAT</v>
      </c>
      <c r="J123" s="55" t="s">
        <v>137</v>
      </c>
      <c r="K123" s="55" t="s">
        <v>159</v>
      </c>
      <c r="L123" s="55" t="s">
        <v>139</v>
      </c>
      <c r="M123" s="153" t="s">
        <v>160</v>
      </c>
      <c r="N123" s="18" t="s">
        <v>153</v>
      </c>
      <c r="O123" s="55">
        <v>0</v>
      </c>
      <c r="P123" s="61" t="str">
        <f>IF(Overrides!P123&lt;&gt;"",Overrides!P123,F_Inputs_Formatted!P123)</f>
        <v>-</v>
      </c>
      <c r="Q123" s="61" t="str">
        <f>IF(Overrides!Q123&lt;&gt;"",Overrides!Q123,F_Inputs_Formatted!Q123)</f>
        <v>-</v>
      </c>
      <c r="R123" s="61" t="str">
        <f>IF(Overrides!R123&lt;&gt;"",Overrides!R123,F_Inputs_Formatted!R123)</f>
        <v>-</v>
      </c>
      <c r="S123" s="61" t="str">
        <f>IF(Overrides!S123&lt;&gt;"",Overrides!S123,F_Inputs_Formatted!S123)</f>
        <v>-</v>
      </c>
      <c r="T123" s="61" t="str">
        <f>IF(Overrides!T123&lt;&gt;"",Overrides!T123,F_Inputs_Formatted!T123)</f>
        <v>-</v>
      </c>
      <c r="U123" s="61" t="str">
        <f>IF(Overrides!U123&lt;&gt;"",Overrides!U123,F_Inputs_Formatted!U123)</f>
        <v>-</v>
      </c>
      <c r="V123" s="61" t="str">
        <f>IF(Overrides!V123&lt;&gt;"",Overrides!V123,F_Inputs_Formatted!V123)</f>
        <v>-</v>
      </c>
      <c r="W123" s="61" t="str">
        <f>IF(Overrides!W123&lt;&gt;"",Overrides!W123,F_Inputs_Formatted!W123)</f>
        <v>-</v>
      </c>
      <c r="X123" s="61" t="str">
        <f>IF(Overrides!X123&lt;&gt;"",Overrides!X123,F_Inputs_Formatted!X123)</f>
        <v>-</v>
      </c>
      <c r="Y123" s="61" t="str">
        <f>IF(Overrides!Y123&lt;&gt;"",Overrides!Y123,F_Inputs_Formatted!Y123)</f>
        <v>-</v>
      </c>
      <c r="Z123" s="61" t="str">
        <f>IF(Overrides!Z123&lt;&gt;"",Overrides!Z123,F_Inputs_Formatted!Z123)</f>
        <v>-</v>
      </c>
      <c r="AA123" s="61" t="str">
        <f>IF(Overrides!AA123&lt;&gt;"",Overrides!AA123,F_Inputs_Formatted!AA123)</f>
        <v>-</v>
      </c>
      <c r="AB123" s="61" t="str">
        <f>IF(Overrides!AB123&lt;&gt;"",Overrides!AB123,F_Inputs_Formatted!AB123)</f>
        <v>-</v>
      </c>
      <c r="AC123" s="61" t="str">
        <f>IF(Overrides!AC123&lt;&gt;"",Overrides!AC123,F_Inputs_Formatted!AC123)</f>
        <v>-</v>
      </c>
      <c r="AD123" s="61" t="str">
        <f>IF(Overrides!AD123&lt;&gt;"",Overrides!AD123,F_Inputs_Formatted!AD123)</f>
        <v>-</v>
      </c>
      <c r="AE123" s="61" t="str">
        <f>IF(Overrides!AE123&lt;&gt;"",Overrides!AE123,F_Inputs_Formatted!AE123)</f>
        <v>-</v>
      </c>
      <c r="AF123" s="61" t="str">
        <f>IF(Overrides!AF123&lt;&gt;"",Overrides!AF123,F_Inputs_Formatted!AF123)</f>
        <v>-</v>
      </c>
      <c r="AG123" s="61" t="str">
        <f>IF(Overrides!AG123&lt;&gt;"",Overrides!AG123,F_Inputs_Formatted!AG123)</f>
        <v>-</v>
      </c>
      <c r="AH123" s="61" t="str">
        <f>IF(Overrides!AH123&lt;&gt;"",Overrides!AH123,F_Inputs_Formatted!AH123)</f>
        <v>-</v>
      </c>
      <c r="AI123" s="61"/>
      <c r="AJ123" s="61"/>
      <c r="AK123" s="61"/>
      <c r="AL123" s="61"/>
      <c r="AM123" s="61"/>
    </row>
    <row r="124" spans="2:39" s="5" customFormat="1" ht="15">
      <c r="B124" s="129" t="s">
        <v>80</v>
      </c>
      <c r="C124" s="19" t="s">
        <v>155</v>
      </c>
      <c r="D124" s="19" t="s">
        <v>156</v>
      </c>
      <c r="E124" s="19" t="s">
        <v>122</v>
      </c>
      <c r="F124" s="19" t="s">
        <v>157</v>
      </c>
      <c r="G124" s="56" t="s">
        <v>127</v>
      </c>
      <c r="H124" s="7" t="s">
        <v>108</v>
      </c>
      <c r="I124" s="55" t="str">
        <f t="shared" si="2"/>
        <v>ANHC_OUT5_05_J_PR24_OFWAT</v>
      </c>
      <c r="J124" s="55" t="s">
        <v>137</v>
      </c>
      <c r="K124" s="55" t="s">
        <v>159</v>
      </c>
      <c r="L124" s="55" t="s">
        <v>139</v>
      </c>
      <c r="M124" s="35" t="s">
        <v>179</v>
      </c>
      <c r="N124" s="18" t="s">
        <v>150</v>
      </c>
      <c r="O124" s="55">
        <v>0</v>
      </c>
      <c r="P124" s="61">
        <f>IF(Overrides!P124&lt;&gt;"",Overrides!P124,F_Inputs_Formatted!P124)</f>
        <v>518</v>
      </c>
      <c r="Q124" s="61">
        <f>IF(Overrides!Q124&lt;&gt;"",Overrides!Q124,F_Inputs_Formatted!Q124)</f>
        <v>449</v>
      </c>
      <c r="R124" s="61">
        <f>IF(Overrides!R124&lt;&gt;"",Overrides!R124,F_Inputs_Formatted!R124)</f>
        <v>399</v>
      </c>
      <c r="S124" s="61">
        <f>IF(Overrides!S124&lt;&gt;"",Overrides!S124,F_Inputs_Formatted!S124)</f>
        <v>398</v>
      </c>
      <c r="T124" s="61">
        <f>IF(Overrides!T124&lt;&gt;"",Overrides!T124,F_Inputs_Formatted!T124)</f>
        <v>157</v>
      </c>
      <c r="U124" s="61">
        <f>IF(Overrides!U124&lt;&gt;"",Overrides!U124,F_Inputs_Formatted!U124)</f>
        <v>226</v>
      </c>
      <c r="V124" s="61">
        <f>IF(Overrides!V124&lt;&gt;"",Overrides!V124,F_Inputs_Formatted!V124)</f>
        <v>228</v>
      </c>
      <c r="W124" s="61">
        <f>IF(Overrides!W124&lt;&gt;"",Overrides!W124,F_Inputs_Formatted!W124)</f>
        <v>191</v>
      </c>
      <c r="X124" s="61">
        <f>IF(Overrides!X124&lt;&gt;"",Overrides!X124,F_Inputs_Formatted!X124)</f>
        <v>266</v>
      </c>
      <c r="Y124" s="61">
        <f>IF(Overrides!Y124&lt;&gt;"",Overrides!Y124,F_Inputs_Formatted!Y124)</f>
        <v>210</v>
      </c>
      <c r="Z124" s="61">
        <f>IF(Overrides!Z124&lt;&gt;"",Overrides!Z124,F_Inputs_Formatted!Z124)</f>
        <v>258</v>
      </c>
      <c r="AA124" s="61">
        <f>IF(Overrides!AA124&lt;&gt;"",Overrides!AA124,F_Inputs_Formatted!AA124)</f>
        <v>255</v>
      </c>
      <c r="AB124" s="61">
        <f>IF(Overrides!AB124&lt;&gt;"",Overrides!AB124,F_Inputs_Formatted!AB124)</f>
        <v>307</v>
      </c>
      <c r="AC124" s="61">
        <f>IF(Overrides!AC124&lt;&gt;"",Overrides!AC124,F_Inputs_Formatted!AC124)</f>
        <v>307</v>
      </c>
      <c r="AD124" s="61">
        <f>IF(Overrides!AD124&lt;&gt;"",Overrides!AD124,F_Inputs_Formatted!AD124)</f>
        <v>203</v>
      </c>
      <c r="AE124" s="61">
        <f>IF(Overrides!AE124&lt;&gt;"",Overrides!AE124,F_Inputs_Formatted!AE124)</f>
        <v>188</v>
      </c>
      <c r="AF124" s="61">
        <f>IF(Overrides!AF124&lt;&gt;"",Overrides!AF124,F_Inputs_Formatted!AF124)</f>
        <v>170</v>
      </c>
      <c r="AG124" s="61">
        <f>IF(Overrides!AG124&lt;&gt;"",Overrides!AG124,F_Inputs_Formatted!AG124)</f>
        <v>153</v>
      </c>
      <c r="AH124" s="61">
        <f>IF(Overrides!AH124&lt;&gt;"",Overrides!AH124,F_Inputs_Formatted!AH124)</f>
        <v>127</v>
      </c>
      <c r="AI124" s="61">
        <f>IF(Overrides!AI124&lt;&gt;"",Overrides!AI124,F_Inputs_Formatted!AI124)</f>
        <v>124</v>
      </c>
      <c r="AJ124" s="61">
        <f>IF(Overrides!AJ124&lt;&gt;"",Overrides!AJ124,F_Inputs_Formatted!AJ124)</f>
        <v>122</v>
      </c>
      <c r="AK124" s="61">
        <f>IF(Overrides!AK124&lt;&gt;"",Overrides!AK124,F_Inputs_Formatted!AK124)</f>
        <v>120</v>
      </c>
      <c r="AL124" s="61">
        <f>IF(Overrides!AL124&lt;&gt;"",Overrides!AL124,F_Inputs_Formatted!AL124)</f>
        <v>117</v>
      </c>
      <c r="AM124" s="61">
        <f>IF(Overrides!AM124&lt;&gt;"",Overrides!AM124,F_Inputs_Formatted!AM124)</f>
        <v>115</v>
      </c>
    </row>
    <row r="125" spans="2:39" s="5" customFormat="1" ht="15">
      <c r="B125" s="19" t="s">
        <v>110</v>
      </c>
      <c r="C125" s="19" t="s">
        <v>161</v>
      </c>
      <c r="D125" s="19" t="s">
        <v>162</v>
      </c>
      <c r="E125" s="19" t="s">
        <v>122</v>
      </c>
      <c r="F125" s="19" t="s">
        <v>157</v>
      </c>
      <c r="G125" s="56" t="s">
        <v>127</v>
      </c>
      <c r="H125" s="7" t="s">
        <v>108</v>
      </c>
      <c r="I125" s="55" t="str">
        <f t="shared" si="2"/>
        <v>WSHC_OUT5_05_J_PR24_OFWAT</v>
      </c>
      <c r="J125" s="55" t="s">
        <v>137</v>
      </c>
      <c r="K125" s="55" t="s">
        <v>159</v>
      </c>
      <c r="L125" s="55" t="s">
        <v>139</v>
      </c>
      <c r="M125" s="35" t="s">
        <v>179</v>
      </c>
      <c r="N125" s="18" t="s">
        <v>150</v>
      </c>
      <c r="O125" s="55">
        <v>0</v>
      </c>
      <c r="P125" s="61">
        <f>IF(Overrides!P125&lt;&gt;"",Overrides!P125,F_Inputs_Formatted!P125)</f>
        <v>239</v>
      </c>
      <c r="Q125" s="61">
        <f>IF(Overrides!Q125&lt;&gt;"",Overrides!Q125,F_Inputs_Formatted!Q125)</f>
        <v>210</v>
      </c>
      <c r="R125" s="61">
        <f>IF(Overrides!R125&lt;&gt;"",Overrides!R125,F_Inputs_Formatted!R125)</f>
        <v>140</v>
      </c>
      <c r="S125" s="61">
        <f>IF(Overrides!S125&lt;&gt;"",Overrides!S125,F_Inputs_Formatted!S125)</f>
        <v>119</v>
      </c>
      <c r="T125" s="61">
        <f>IF(Overrides!T125&lt;&gt;"",Overrides!T125,F_Inputs_Formatted!T125)</f>
        <v>112</v>
      </c>
      <c r="U125" s="61">
        <f>IF(Overrides!U125&lt;&gt;"",Overrides!U125,F_Inputs_Formatted!U125)</f>
        <v>107</v>
      </c>
      <c r="V125" s="61">
        <f>IF(Overrides!V125&lt;&gt;"",Overrides!V125,F_Inputs_Formatted!V125)</f>
        <v>103</v>
      </c>
      <c r="W125" s="61">
        <f>IF(Overrides!W125&lt;&gt;"",Overrides!W125,F_Inputs_Formatted!W125)</f>
        <v>102</v>
      </c>
      <c r="X125" s="61">
        <f>IF(Overrides!X125&lt;&gt;"",Overrides!X125,F_Inputs_Formatted!X125)</f>
        <v>94</v>
      </c>
      <c r="Y125" s="61">
        <f>IF(Overrides!Y125&lt;&gt;"",Overrides!Y125,F_Inputs_Formatted!Y125)</f>
        <v>77</v>
      </c>
      <c r="Z125" s="61">
        <f>IF(Overrides!Z125&lt;&gt;"",Overrides!Z125,F_Inputs_Formatted!Z125)</f>
        <v>83</v>
      </c>
      <c r="AA125" s="61">
        <f>IF(Overrides!AA125&lt;&gt;"",Overrides!AA125,F_Inputs_Formatted!AA125)</f>
        <v>89</v>
      </c>
      <c r="AB125" s="61">
        <f>IF(Overrides!AB125&lt;&gt;"",Overrides!AB125,F_Inputs_Formatted!AB125)</f>
        <v>107</v>
      </c>
      <c r="AC125" s="61">
        <f>IF(Overrides!AC125&lt;&gt;"",Overrides!AC125,F_Inputs_Formatted!AC125)</f>
        <v>78</v>
      </c>
      <c r="AD125" s="61">
        <f>IF(Overrides!AD125&lt;&gt;"",Overrides!AD125,F_Inputs_Formatted!AD125)</f>
        <v>70</v>
      </c>
      <c r="AE125" s="61">
        <f>IF(Overrides!AE125&lt;&gt;"",Overrides!AE125,F_Inputs_Formatted!AE125)</f>
        <v>70</v>
      </c>
      <c r="AF125" s="61">
        <f>IF(Overrides!AF125&lt;&gt;"",Overrides!AF125,F_Inputs_Formatted!AF125)</f>
        <v>69</v>
      </c>
      <c r="AG125" s="61">
        <f>IF(Overrides!AG125&lt;&gt;"",Overrides!AG125,F_Inputs_Formatted!AG125)</f>
        <v>69</v>
      </c>
      <c r="AH125" s="61">
        <f>IF(Overrides!AH125&lt;&gt;"",Overrides!AH125,F_Inputs_Formatted!AH125)</f>
        <v>68</v>
      </c>
      <c r="AI125" s="61">
        <f>IF(Overrides!AI125&lt;&gt;"",Overrides!AI125,F_Inputs_Formatted!AI125)</f>
        <v>68</v>
      </c>
      <c r="AJ125" s="61">
        <f>IF(Overrides!AJ125&lt;&gt;"",Overrides!AJ125,F_Inputs_Formatted!AJ125)</f>
        <v>68</v>
      </c>
      <c r="AK125" s="61">
        <f>IF(Overrides!AK125&lt;&gt;"",Overrides!AK125,F_Inputs_Formatted!AK125)</f>
        <v>68</v>
      </c>
      <c r="AL125" s="61">
        <f>IF(Overrides!AL125&lt;&gt;"",Overrides!AL125,F_Inputs_Formatted!AL125)</f>
        <v>68</v>
      </c>
      <c r="AM125" s="61">
        <f>IF(Overrides!AM125&lt;&gt;"",Overrides!AM125,F_Inputs_Formatted!AM125)</f>
        <v>68</v>
      </c>
    </row>
    <row r="126" spans="2:39" s="5" customFormat="1" ht="15">
      <c r="B126" s="19" t="s">
        <v>111</v>
      </c>
      <c r="C126" s="19" t="s">
        <v>163</v>
      </c>
      <c r="D126" s="19" t="s">
        <v>162</v>
      </c>
      <c r="E126" s="19" t="s">
        <v>122</v>
      </c>
      <c r="F126" s="19" t="s">
        <v>157</v>
      </c>
      <c r="G126" s="56" t="s">
        <v>127</v>
      </c>
      <c r="H126" s="7" t="s">
        <v>108</v>
      </c>
      <c r="I126" s="55" t="str">
        <f t="shared" si="2"/>
        <v>HDDC_OUT5_05_J_PR24_OFWAT</v>
      </c>
      <c r="J126" s="55" t="s">
        <v>137</v>
      </c>
      <c r="K126" s="55" t="s">
        <v>159</v>
      </c>
      <c r="L126" s="55" t="s">
        <v>139</v>
      </c>
      <c r="M126" s="35" t="s">
        <v>179</v>
      </c>
      <c r="N126" s="18" t="s">
        <v>150</v>
      </c>
      <c r="O126" s="55">
        <v>0</v>
      </c>
      <c r="P126" s="61">
        <f>IF(Overrides!P126&lt;&gt;"",Overrides!P126,F_Inputs_Formatted!P126)</f>
        <v>12</v>
      </c>
      <c r="Q126" s="61">
        <f>IF(Overrides!Q126&lt;&gt;"",Overrides!Q126,F_Inputs_Formatted!Q126)</f>
        <v>3</v>
      </c>
      <c r="R126" s="61">
        <f>IF(Overrides!R126&lt;&gt;"",Overrides!R126,F_Inputs_Formatted!R126)</f>
        <v>8</v>
      </c>
      <c r="S126" s="61">
        <f>IF(Overrides!S126&lt;&gt;"",Overrides!S126,F_Inputs_Formatted!S126)</f>
        <v>16</v>
      </c>
      <c r="T126" s="61">
        <f>IF(Overrides!T126&lt;&gt;"",Overrides!T126,F_Inputs_Formatted!T126)</f>
        <v>9</v>
      </c>
      <c r="U126" s="61">
        <f>IF(Overrides!U126&lt;&gt;"",Overrides!U126,F_Inputs_Formatted!U126)</f>
        <v>8</v>
      </c>
      <c r="V126" s="61">
        <f>IF(Overrides!V126&lt;&gt;"",Overrides!V126,F_Inputs_Formatted!V126)</f>
        <v>6</v>
      </c>
      <c r="W126" s="61">
        <f>IF(Overrides!W126&lt;&gt;"",Overrides!W126,F_Inputs_Formatted!W126)</f>
        <v>4</v>
      </c>
      <c r="X126" s="61">
        <f>IF(Overrides!X126&lt;&gt;"",Overrides!X126,F_Inputs_Formatted!X126)</f>
        <v>2</v>
      </c>
      <c r="Y126" s="61">
        <f>IF(Overrides!Y126&lt;&gt;"",Overrides!Y126,F_Inputs_Formatted!Y126)</f>
        <v>5</v>
      </c>
      <c r="Z126" s="61">
        <f>IF(Overrides!Z126&lt;&gt;"",Overrides!Z126,F_Inputs_Formatted!Z126)</f>
        <v>2</v>
      </c>
      <c r="AA126" s="61">
        <f>IF(Overrides!AA126&lt;&gt;"",Overrides!AA126,F_Inputs_Formatted!AA126)</f>
        <v>2</v>
      </c>
      <c r="AB126" s="61">
        <f>IF(Overrides!AB126&lt;&gt;"",Overrides!AB126,F_Inputs_Formatted!AB126)</f>
        <v>1</v>
      </c>
      <c r="AC126" s="61">
        <f>IF(Overrides!AC126&lt;&gt;"",Overrides!AC126,F_Inputs_Formatted!AC126)</f>
        <v>2</v>
      </c>
      <c r="AD126" s="61">
        <f>IF(Overrides!AD126&lt;&gt;"",Overrides!AD126,F_Inputs_Formatted!AD126)</f>
        <v>4</v>
      </c>
      <c r="AE126" s="61">
        <f>IF(Overrides!AE126&lt;&gt;"",Overrides!AE126,F_Inputs_Formatted!AE126)</f>
        <v>4</v>
      </c>
      <c r="AF126" s="61">
        <f>IF(Overrides!AF126&lt;&gt;"",Overrides!AF126,F_Inputs_Formatted!AF126)</f>
        <v>4</v>
      </c>
      <c r="AG126" s="61">
        <f>IF(Overrides!AG126&lt;&gt;"",Overrides!AG126,F_Inputs_Formatted!AG126)</f>
        <v>4</v>
      </c>
      <c r="AH126" s="61">
        <f>IF(Overrides!AH126&lt;&gt;"",Overrides!AH126,F_Inputs_Formatted!AH126)</f>
        <v>4</v>
      </c>
      <c r="AI126" s="61">
        <f>IF(Overrides!AI126&lt;&gt;"",Overrides!AI126,F_Inputs_Formatted!AI126)</f>
        <v>5</v>
      </c>
      <c r="AJ126" s="61">
        <f>IF(Overrides!AJ126&lt;&gt;"",Overrides!AJ126,F_Inputs_Formatted!AJ126)</f>
        <v>5</v>
      </c>
      <c r="AK126" s="61">
        <f>IF(Overrides!AK126&lt;&gt;"",Overrides!AK126,F_Inputs_Formatted!AK126)</f>
        <v>5</v>
      </c>
      <c r="AL126" s="61">
        <f>IF(Overrides!AL126&lt;&gt;"",Overrides!AL126,F_Inputs_Formatted!AL126)</f>
        <v>5</v>
      </c>
      <c r="AM126" s="61">
        <f>IF(Overrides!AM126&lt;&gt;"",Overrides!AM126,F_Inputs_Formatted!AM126)</f>
        <v>5</v>
      </c>
    </row>
    <row r="127" spans="2:39" s="5" customFormat="1" ht="15">
      <c r="B127" s="19" t="s">
        <v>112</v>
      </c>
      <c r="C127" s="19" t="s">
        <v>164</v>
      </c>
      <c r="D127" s="19" t="s">
        <v>156</v>
      </c>
      <c r="E127" s="19" t="s">
        <v>122</v>
      </c>
      <c r="F127" s="19" t="s">
        <v>157</v>
      </c>
      <c r="G127" s="56" t="s">
        <v>127</v>
      </c>
      <c r="H127" s="7" t="s">
        <v>108</v>
      </c>
      <c r="I127" s="55" t="str">
        <f t="shared" si="2"/>
        <v>NESC_OUT5_05_J_PR24_OFWAT</v>
      </c>
      <c r="J127" s="55" t="s">
        <v>137</v>
      </c>
      <c r="K127" s="55" t="s">
        <v>159</v>
      </c>
      <c r="L127" s="55" t="s">
        <v>139</v>
      </c>
      <c r="M127" s="35" t="s">
        <v>179</v>
      </c>
      <c r="N127" s="18" t="s">
        <v>150</v>
      </c>
      <c r="O127" s="55">
        <v>0</v>
      </c>
      <c r="P127" s="61">
        <f>IF(Overrides!P127&lt;&gt;"",Overrides!P127,F_Inputs_Formatted!P127)</f>
        <v>95</v>
      </c>
      <c r="Q127" s="61">
        <f>IF(Overrides!Q127&lt;&gt;"",Overrides!Q127,F_Inputs_Formatted!Q127)</f>
        <v>192</v>
      </c>
      <c r="R127" s="61">
        <f>IF(Overrides!R127&lt;&gt;"",Overrides!R127,F_Inputs_Formatted!R127)</f>
        <v>127</v>
      </c>
      <c r="S127" s="61">
        <f>IF(Overrides!S127&lt;&gt;"",Overrides!S127,F_Inputs_Formatted!S127)</f>
        <v>87</v>
      </c>
      <c r="T127" s="61">
        <f>IF(Overrides!T127&lt;&gt;"",Overrides!T127,F_Inputs_Formatted!T127)</f>
        <v>156</v>
      </c>
      <c r="U127" s="61">
        <f>IF(Overrides!U127&lt;&gt;"",Overrides!U127,F_Inputs_Formatted!U127)</f>
        <v>111</v>
      </c>
      <c r="V127" s="61">
        <f>IF(Overrides!V127&lt;&gt;"",Overrides!V127,F_Inputs_Formatted!V127)</f>
        <v>50</v>
      </c>
      <c r="W127" s="61">
        <f>IF(Overrides!W127&lt;&gt;"",Overrides!W127,F_Inputs_Formatted!W127)</f>
        <v>37</v>
      </c>
      <c r="X127" s="61">
        <f>IF(Overrides!X127&lt;&gt;"",Overrides!X127,F_Inputs_Formatted!X127)</f>
        <v>46</v>
      </c>
      <c r="Y127" s="61">
        <f>IF(Overrides!Y127&lt;&gt;"",Overrides!Y127,F_Inputs_Formatted!Y127)</f>
        <v>43</v>
      </c>
      <c r="Z127" s="61">
        <f>IF(Overrides!Z127&lt;&gt;"",Overrides!Z127,F_Inputs_Formatted!Z127)</f>
        <v>69</v>
      </c>
      <c r="AA127" s="61">
        <f>IF(Overrides!AA127&lt;&gt;"",Overrides!AA127,F_Inputs_Formatted!AA127)</f>
        <v>60</v>
      </c>
      <c r="AB127" s="61">
        <f>IF(Overrides!AB127&lt;&gt;"",Overrides!AB127,F_Inputs_Formatted!AB127)</f>
        <v>99</v>
      </c>
      <c r="AC127" s="61">
        <f>IF(Overrides!AC127&lt;&gt;"",Overrides!AC127,F_Inputs_Formatted!AC127)</f>
        <v>80</v>
      </c>
      <c r="AD127" s="61">
        <f>IF(Overrides!AD127&lt;&gt;"",Overrides!AD127,F_Inputs_Formatted!AD127)</f>
        <v>57</v>
      </c>
      <c r="AE127" s="61">
        <f>IF(Overrides!AE127&lt;&gt;"",Overrides!AE127,F_Inputs_Formatted!AE127)</f>
        <v>53</v>
      </c>
      <c r="AF127" s="61">
        <f>IF(Overrides!AF127&lt;&gt;"",Overrides!AF127,F_Inputs_Formatted!AF127)</f>
        <v>49</v>
      </c>
      <c r="AG127" s="61">
        <f>IF(Overrides!AG127&lt;&gt;"",Overrides!AG127,F_Inputs_Formatted!AG127)</f>
        <v>44</v>
      </c>
      <c r="AH127" s="61">
        <f>IF(Overrides!AH127&lt;&gt;"",Overrides!AH127,F_Inputs_Formatted!AH127)</f>
        <v>40</v>
      </c>
      <c r="AI127" s="61">
        <f>IF(Overrides!AI127&lt;&gt;"",Overrides!AI127,F_Inputs_Formatted!AI127)</f>
        <v>39</v>
      </c>
      <c r="AJ127" s="61">
        <f>IF(Overrides!AJ127&lt;&gt;"",Overrides!AJ127,F_Inputs_Formatted!AJ127)</f>
        <v>38</v>
      </c>
      <c r="AK127" s="61">
        <f>IF(Overrides!AK127&lt;&gt;"",Overrides!AK127,F_Inputs_Formatted!AK127)</f>
        <v>37</v>
      </c>
      <c r="AL127" s="61">
        <f>IF(Overrides!AL127&lt;&gt;"",Overrides!AL127,F_Inputs_Formatted!AL127)</f>
        <v>36</v>
      </c>
      <c r="AM127" s="61">
        <f>IF(Overrides!AM127&lt;&gt;"",Overrides!AM127,F_Inputs_Formatted!AM127)</f>
        <v>35</v>
      </c>
    </row>
    <row r="128" spans="2:39" s="5" customFormat="1" ht="15">
      <c r="B128" s="19" t="s">
        <v>113</v>
      </c>
      <c r="C128" s="19" t="s">
        <v>165</v>
      </c>
      <c r="D128" s="19" t="s">
        <v>156</v>
      </c>
      <c r="E128" s="19" t="s">
        <v>122</v>
      </c>
      <c r="F128" s="19" t="s">
        <v>157</v>
      </c>
      <c r="G128" s="56" t="s">
        <v>127</v>
      </c>
      <c r="H128" s="7" t="s">
        <v>108</v>
      </c>
      <c r="I128" s="55" t="str">
        <f t="shared" si="2"/>
        <v>SVEC_OUT5_05_J_PR24_OFWAT</v>
      </c>
      <c r="J128" s="55" t="s">
        <v>137</v>
      </c>
      <c r="K128" s="55" t="s">
        <v>159</v>
      </c>
      <c r="L128" s="55" t="s">
        <v>139</v>
      </c>
      <c r="M128" s="35" t="s">
        <v>179</v>
      </c>
      <c r="N128" s="18" t="s">
        <v>150</v>
      </c>
      <c r="O128" s="55">
        <v>0</v>
      </c>
      <c r="P128" s="61">
        <f>IF(Overrides!P128&lt;&gt;"",Overrides!P128,F_Inputs_Formatted!P128)</f>
        <v>440</v>
      </c>
      <c r="Q128" s="61">
        <f>IF(Overrides!Q128&lt;&gt;"",Overrides!Q128,F_Inputs_Formatted!Q128)</f>
        <v>375</v>
      </c>
      <c r="R128" s="61">
        <f>IF(Overrides!R128&lt;&gt;"",Overrides!R128,F_Inputs_Formatted!R128)</f>
        <v>447</v>
      </c>
      <c r="S128" s="61">
        <f>IF(Overrides!S128&lt;&gt;"",Overrides!S128,F_Inputs_Formatted!S128)</f>
        <v>349</v>
      </c>
      <c r="T128" s="61">
        <f>IF(Overrides!T128&lt;&gt;"",Overrides!T128,F_Inputs_Formatted!T128)</f>
        <v>260</v>
      </c>
      <c r="U128" s="61">
        <f>IF(Overrides!U128&lt;&gt;"",Overrides!U128,F_Inputs_Formatted!U128)</f>
        <v>274</v>
      </c>
      <c r="V128" s="61">
        <f>IF(Overrides!V128&lt;&gt;"",Overrides!V128,F_Inputs_Formatted!V128)</f>
        <v>280</v>
      </c>
      <c r="W128" s="61">
        <f>IF(Overrides!W128&lt;&gt;"",Overrides!W128,F_Inputs_Formatted!W128)</f>
        <v>291</v>
      </c>
      <c r="X128" s="61">
        <f>IF(Overrides!X128&lt;&gt;"",Overrides!X128,F_Inputs_Formatted!X128)</f>
        <v>248</v>
      </c>
      <c r="Y128" s="61">
        <f>IF(Overrides!Y128&lt;&gt;"",Overrides!Y128,F_Inputs_Formatted!Y128)</f>
        <v>190</v>
      </c>
      <c r="Z128" s="61">
        <f>IF(Overrides!Z128&lt;&gt;"",Overrides!Z128,F_Inputs_Formatted!Z128)</f>
        <v>204</v>
      </c>
      <c r="AA128" s="61">
        <f>IF(Overrides!AA128&lt;&gt;"",Overrides!AA128,F_Inputs_Formatted!AA128)</f>
        <v>193</v>
      </c>
      <c r="AB128" s="61">
        <f>IF(Overrides!AB128&lt;&gt;"",Overrides!AB128,F_Inputs_Formatted!AB128)</f>
        <v>239</v>
      </c>
      <c r="AC128" s="61">
        <f>IF(Overrides!AC128&lt;&gt;"",Overrides!AC128,F_Inputs_Formatted!AC128)</f>
        <v>238</v>
      </c>
      <c r="AD128" s="61">
        <f>IF(Overrides!AD128&lt;&gt;"",Overrides!AD128,F_Inputs_Formatted!AD128)</f>
        <v>173</v>
      </c>
      <c r="AE128" s="61">
        <f>IF(Overrides!AE128&lt;&gt;"",Overrides!AE128,F_Inputs_Formatted!AE128)</f>
        <v>162</v>
      </c>
      <c r="AF128" s="61">
        <f>IF(Overrides!AF128&lt;&gt;"",Overrides!AF128,F_Inputs_Formatted!AF128)</f>
        <v>150</v>
      </c>
      <c r="AG128" s="61">
        <f>IF(Overrides!AG128&lt;&gt;"",Overrides!AG128,F_Inputs_Formatted!AG128)</f>
        <v>137</v>
      </c>
      <c r="AH128" s="61">
        <f>IF(Overrides!AH128&lt;&gt;"",Overrides!AH128,F_Inputs_Formatted!AH128)</f>
        <v>127</v>
      </c>
      <c r="AI128" s="61">
        <f>IF(Overrides!AI128&lt;&gt;"",Overrides!AI128,F_Inputs_Formatted!AI128)</f>
        <v>122</v>
      </c>
      <c r="AJ128" s="61">
        <f>IF(Overrides!AJ128&lt;&gt;"",Overrides!AJ128,F_Inputs_Formatted!AJ128)</f>
        <v>116</v>
      </c>
      <c r="AK128" s="61">
        <f>IF(Overrides!AK128&lt;&gt;"",Overrides!AK128,F_Inputs_Formatted!AK128)</f>
        <v>110</v>
      </c>
      <c r="AL128" s="61">
        <f>IF(Overrides!AL128&lt;&gt;"",Overrides!AL128,F_Inputs_Formatted!AL128)</f>
        <v>104</v>
      </c>
      <c r="AM128" s="61">
        <f>IF(Overrides!AM128&lt;&gt;"",Overrides!AM128,F_Inputs_Formatted!AM128)</f>
        <v>98</v>
      </c>
    </row>
    <row r="129" spans="2:39" s="5" customFormat="1" ht="15">
      <c r="B129" s="19" t="s">
        <v>116</v>
      </c>
      <c r="C129" s="19" t="s">
        <v>166</v>
      </c>
      <c r="D129" s="19" t="s">
        <v>156</v>
      </c>
      <c r="E129" s="19" t="s">
        <v>122</v>
      </c>
      <c r="F129" s="19" t="s">
        <v>157</v>
      </c>
      <c r="G129" s="56" t="s">
        <v>127</v>
      </c>
      <c r="H129" s="7" t="s">
        <v>108</v>
      </c>
      <c r="I129" s="55" t="str">
        <f t="shared" si="2"/>
        <v>SRNC_OUT5_05_J_PR24_OFWAT</v>
      </c>
      <c r="J129" s="55" t="s">
        <v>137</v>
      </c>
      <c r="K129" s="55" t="s">
        <v>159</v>
      </c>
      <c r="L129" s="55" t="s">
        <v>139</v>
      </c>
      <c r="M129" s="35" t="s">
        <v>179</v>
      </c>
      <c r="N129" s="18" t="s">
        <v>150</v>
      </c>
      <c r="O129" s="55">
        <v>0</v>
      </c>
      <c r="P129" s="61">
        <f>IF(Overrides!P129&lt;&gt;"",Overrides!P129,F_Inputs_Formatted!P129)</f>
        <v>500</v>
      </c>
      <c r="Q129" s="61">
        <f>IF(Overrides!Q129&lt;&gt;"",Overrides!Q129,F_Inputs_Formatted!Q129)</f>
        <v>420</v>
      </c>
      <c r="R129" s="61">
        <f>IF(Overrides!R129&lt;&gt;"",Overrides!R129,F_Inputs_Formatted!R129)</f>
        <v>330</v>
      </c>
      <c r="S129" s="61">
        <f>IF(Overrides!S129&lt;&gt;"",Overrides!S129,F_Inputs_Formatted!S129)</f>
        <v>304</v>
      </c>
      <c r="T129" s="61">
        <f>IF(Overrides!T129&lt;&gt;"",Overrides!T129,F_Inputs_Formatted!T129)</f>
        <v>167</v>
      </c>
      <c r="U129" s="61">
        <f>IF(Overrides!U129&lt;&gt;"",Overrides!U129,F_Inputs_Formatted!U129)</f>
        <v>146</v>
      </c>
      <c r="V129" s="61">
        <f>IF(Overrides!V129&lt;&gt;"",Overrides!V129,F_Inputs_Formatted!V129)</f>
        <v>139</v>
      </c>
      <c r="W129" s="61">
        <f>IF(Overrides!W129&lt;&gt;"",Overrides!W129,F_Inputs_Formatted!W129)</f>
        <v>151</v>
      </c>
      <c r="X129" s="61">
        <f>IF(Overrides!X129&lt;&gt;"",Overrides!X129,F_Inputs_Formatted!X129)</f>
        <v>434</v>
      </c>
      <c r="Y129" s="61">
        <f>IF(Overrides!Y129&lt;&gt;"",Overrides!Y129,F_Inputs_Formatted!Y129)</f>
        <v>402</v>
      </c>
      <c r="Z129" s="61">
        <f>IF(Overrides!Z129&lt;&gt;"",Overrides!Z129,F_Inputs_Formatted!Z129)</f>
        <v>372</v>
      </c>
      <c r="AA129" s="61">
        <f>IF(Overrides!AA129&lt;&gt;"",Overrides!AA129,F_Inputs_Formatted!AA129)</f>
        <v>358</v>
      </c>
      <c r="AB129" s="61">
        <f>IF(Overrides!AB129&lt;&gt;"",Overrides!AB129,F_Inputs_Formatted!AB129)</f>
        <v>234</v>
      </c>
      <c r="AC129" s="61">
        <f>IF(Overrides!AC129&lt;&gt;"",Overrides!AC129,F_Inputs_Formatted!AC129)</f>
        <v>224</v>
      </c>
      <c r="AD129" s="61">
        <f>IF(Overrides!AD129&lt;&gt;"",Overrides!AD129,F_Inputs_Formatted!AD129)</f>
        <v>150</v>
      </c>
      <c r="AE129" s="61">
        <f>IF(Overrides!AE129&lt;&gt;"",Overrides!AE129,F_Inputs_Formatted!AE129)</f>
        <v>125</v>
      </c>
      <c r="AF129" s="61">
        <f>IF(Overrides!AF129&lt;&gt;"",Overrides!AF129,F_Inputs_Formatted!AF129)</f>
        <v>110</v>
      </c>
      <c r="AG129" s="61">
        <f>IF(Overrides!AG129&lt;&gt;"",Overrides!AG129,F_Inputs_Formatted!AG129)</f>
        <v>100</v>
      </c>
      <c r="AH129" s="61">
        <f>IF(Overrides!AH129&lt;&gt;"",Overrides!AH129,F_Inputs_Formatted!AH129)</f>
        <v>96</v>
      </c>
      <c r="AI129" s="61">
        <f>IF(Overrides!AI129&lt;&gt;"",Overrides!AI129,F_Inputs_Formatted!AI129)</f>
        <v>87</v>
      </c>
      <c r="AJ129" s="61">
        <f>IF(Overrides!AJ129&lt;&gt;"",Overrides!AJ129,F_Inputs_Formatted!AJ129)</f>
        <v>78</v>
      </c>
      <c r="AK129" s="61">
        <f>IF(Overrides!AK129&lt;&gt;"",Overrides!AK129,F_Inputs_Formatted!AK129)</f>
        <v>69</v>
      </c>
      <c r="AL129" s="61">
        <f>IF(Overrides!AL129&lt;&gt;"",Overrides!AL129,F_Inputs_Formatted!AL129)</f>
        <v>60</v>
      </c>
      <c r="AM129" s="61">
        <f>IF(Overrides!AM129&lt;&gt;"",Overrides!AM129,F_Inputs_Formatted!AM129)</f>
        <v>50</v>
      </c>
    </row>
    <row r="130" spans="2:39" s="5" customFormat="1" ht="15">
      <c r="B130" s="19" t="s">
        <v>117</v>
      </c>
      <c r="C130" s="19" t="s">
        <v>167</v>
      </c>
      <c r="D130" s="19" t="s">
        <v>156</v>
      </c>
      <c r="E130" s="19" t="s">
        <v>122</v>
      </c>
      <c r="F130" s="19" t="s">
        <v>157</v>
      </c>
      <c r="G130" s="56" t="s">
        <v>127</v>
      </c>
      <c r="H130" s="7" t="s">
        <v>108</v>
      </c>
      <c r="I130" s="55" t="str">
        <f t="shared" si="2"/>
        <v>TMSC_OUT5_05_J_PR24_OFWAT</v>
      </c>
      <c r="J130" s="55" t="s">
        <v>137</v>
      </c>
      <c r="K130" s="55" t="s">
        <v>159</v>
      </c>
      <c r="L130" s="55" t="s">
        <v>139</v>
      </c>
      <c r="M130" s="35" t="s">
        <v>179</v>
      </c>
      <c r="N130" s="18" t="s">
        <v>150</v>
      </c>
      <c r="O130" s="55">
        <v>0</v>
      </c>
      <c r="P130" s="61">
        <f>IF(Overrides!P130&lt;&gt;"",Overrides!P130,F_Inputs_Formatted!P130)</f>
        <v>259</v>
      </c>
      <c r="Q130" s="61">
        <f>IF(Overrides!Q130&lt;&gt;"",Overrides!Q130,F_Inputs_Formatted!Q130)</f>
        <v>475</v>
      </c>
      <c r="R130" s="61">
        <f>IF(Overrides!R130&lt;&gt;"",Overrides!R130,F_Inputs_Formatted!R130)</f>
        <v>614</v>
      </c>
      <c r="S130" s="61">
        <f>IF(Overrides!S130&lt;&gt;"",Overrides!S130,F_Inputs_Formatted!S130)</f>
        <v>522</v>
      </c>
      <c r="T130" s="61">
        <f>IF(Overrides!T130&lt;&gt;"",Overrides!T130,F_Inputs_Formatted!T130)</f>
        <v>265</v>
      </c>
      <c r="U130" s="61">
        <f>IF(Overrides!U130&lt;&gt;"",Overrides!U130,F_Inputs_Formatted!U130)</f>
        <v>357</v>
      </c>
      <c r="V130" s="61">
        <f>IF(Overrides!V130&lt;&gt;"",Overrides!V130,F_Inputs_Formatted!V130)</f>
        <v>303</v>
      </c>
      <c r="W130" s="61">
        <f>IF(Overrides!W130&lt;&gt;"",Overrides!W130,F_Inputs_Formatted!W130)</f>
        <v>297</v>
      </c>
      <c r="X130" s="61">
        <f>IF(Overrides!X130&lt;&gt;"",Overrides!X130,F_Inputs_Formatted!X130)</f>
        <v>325</v>
      </c>
      <c r="Y130" s="61">
        <f>IF(Overrides!Y130&lt;&gt;"",Overrides!Y130,F_Inputs_Formatted!Y130)</f>
        <v>292</v>
      </c>
      <c r="Z130" s="61">
        <f>IF(Overrides!Z130&lt;&gt;"",Overrides!Z130,F_Inputs_Formatted!Z130)</f>
        <v>271</v>
      </c>
      <c r="AA130" s="61">
        <f>IF(Overrides!AA130&lt;&gt;"",Overrides!AA130,F_Inputs_Formatted!AA130)</f>
        <v>331</v>
      </c>
      <c r="AB130" s="61">
        <f>IF(Overrides!AB130&lt;&gt;"",Overrides!AB130,F_Inputs_Formatted!AB130)</f>
        <v>350</v>
      </c>
      <c r="AC130" s="61">
        <f>IF(Overrides!AC130&lt;&gt;"",Overrides!AC130,F_Inputs_Formatted!AC130)</f>
        <v>359</v>
      </c>
      <c r="AD130" s="61">
        <f>IF(Overrides!AD130&lt;&gt;"",Overrides!AD130,F_Inputs_Formatted!AD130)</f>
        <v>345</v>
      </c>
      <c r="AE130" s="61">
        <f>IF(Overrides!AE130&lt;&gt;"",Overrides!AE130,F_Inputs_Formatted!AE130)</f>
        <v>323</v>
      </c>
      <c r="AF130" s="61">
        <f>IF(Overrides!AF130&lt;&gt;"",Overrides!AF130,F_Inputs_Formatted!AF130)</f>
        <v>301</v>
      </c>
      <c r="AG130" s="61">
        <f>IF(Overrides!AG130&lt;&gt;"",Overrides!AG130,F_Inputs_Formatted!AG130)</f>
        <v>280</v>
      </c>
      <c r="AH130" s="61">
        <f>IF(Overrides!AH130&lt;&gt;"",Overrides!AH130,F_Inputs_Formatted!AH130)</f>
        <v>255</v>
      </c>
      <c r="AI130" s="61">
        <f>IF(Overrides!AI130&lt;&gt;"",Overrides!AI130,F_Inputs_Formatted!AI130)</f>
        <v>248</v>
      </c>
      <c r="AJ130" s="61">
        <f>IF(Overrides!AJ130&lt;&gt;"",Overrides!AJ130,F_Inputs_Formatted!AJ130)</f>
        <v>240</v>
      </c>
      <c r="AK130" s="61">
        <f>IF(Overrides!AK130&lt;&gt;"",Overrides!AK130,F_Inputs_Formatted!AK130)</f>
        <v>233</v>
      </c>
      <c r="AL130" s="61">
        <f>IF(Overrides!AL130&lt;&gt;"",Overrides!AL130,F_Inputs_Formatted!AL130)</f>
        <v>225</v>
      </c>
      <c r="AM130" s="61">
        <f>IF(Overrides!AM130&lt;&gt;"",Overrides!AM130,F_Inputs_Formatted!AM130)</f>
        <v>217</v>
      </c>
    </row>
    <row r="131" spans="2:39" s="5" customFormat="1" ht="15">
      <c r="B131" s="19" t="s">
        <v>118</v>
      </c>
      <c r="C131" s="19" t="s">
        <v>168</v>
      </c>
      <c r="D131" s="19" t="s">
        <v>156</v>
      </c>
      <c r="E131" s="19" t="s">
        <v>122</v>
      </c>
      <c r="F131" s="19" t="s">
        <v>157</v>
      </c>
      <c r="G131" s="56" t="s">
        <v>127</v>
      </c>
      <c r="H131" s="7" t="s">
        <v>108</v>
      </c>
      <c r="I131" s="55" t="str">
        <f t="shared" si="2"/>
        <v>NWTC_OUT5_05_J_PR24_OFWAT</v>
      </c>
      <c r="J131" s="55" t="s">
        <v>137</v>
      </c>
      <c r="K131" s="55" t="s">
        <v>159</v>
      </c>
      <c r="L131" s="55" t="s">
        <v>139</v>
      </c>
      <c r="M131" s="35" t="s">
        <v>179</v>
      </c>
      <c r="N131" s="18" t="s">
        <v>150</v>
      </c>
      <c r="O131" s="55">
        <v>0</v>
      </c>
      <c r="P131" s="61">
        <f>IF(Overrides!P131&lt;&gt;"",Overrides!P131,F_Inputs_Formatted!P131)</f>
        <v>323</v>
      </c>
      <c r="Q131" s="61">
        <f>IF(Overrides!Q131&lt;&gt;"",Overrides!Q131,F_Inputs_Formatted!Q131)</f>
        <v>332</v>
      </c>
      <c r="R131" s="61">
        <f>IF(Overrides!R131&lt;&gt;"",Overrides!R131,F_Inputs_Formatted!R131)</f>
        <v>211</v>
      </c>
      <c r="S131" s="61">
        <f>IF(Overrides!S131&lt;&gt;"",Overrides!S131,F_Inputs_Formatted!S131)</f>
        <v>217</v>
      </c>
      <c r="T131" s="61">
        <f>IF(Overrides!T131&lt;&gt;"",Overrides!T131,F_Inputs_Formatted!T131)</f>
        <v>180</v>
      </c>
      <c r="U131" s="61">
        <f>IF(Overrides!U131&lt;&gt;"",Overrides!U131,F_Inputs_Formatted!U131)</f>
        <v>172</v>
      </c>
      <c r="V131" s="61">
        <f>IF(Overrides!V131&lt;&gt;"",Overrides!V131,F_Inputs_Formatted!V131)</f>
        <v>171</v>
      </c>
      <c r="W131" s="61">
        <f>IF(Overrides!W131&lt;&gt;"",Overrides!W131,F_Inputs_Formatted!W131)</f>
        <v>185</v>
      </c>
      <c r="X131" s="61">
        <f>IF(Overrides!X131&lt;&gt;"",Overrides!X131,F_Inputs_Formatted!X131)</f>
        <v>207</v>
      </c>
      <c r="Y131" s="61">
        <f>IF(Overrides!Y131&lt;&gt;"",Overrides!Y131,F_Inputs_Formatted!Y131)</f>
        <v>141</v>
      </c>
      <c r="Z131" s="61">
        <f>IF(Overrides!Z131&lt;&gt;"",Overrides!Z131,F_Inputs_Formatted!Z131)</f>
        <v>137</v>
      </c>
      <c r="AA131" s="61">
        <f>IF(Overrides!AA131&lt;&gt;"",Overrides!AA131,F_Inputs_Formatted!AA131)</f>
        <v>126</v>
      </c>
      <c r="AB131" s="61">
        <f>IF(Overrides!AB131&lt;&gt;"",Overrides!AB131,F_Inputs_Formatted!AB131)</f>
        <v>216</v>
      </c>
      <c r="AC131" s="61">
        <f>IF(Overrides!AC131&lt;&gt;"",Overrides!AC131,F_Inputs_Formatted!AC131)</f>
        <v>151</v>
      </c>
      <c r="AD131" s="61">
        <f>IF(Overrides!AD131&lt;&gt;"",Overrides!AD131,F_Inputs_Formatted!AD131)</f>
        <v>142</v>
      </c>
      <c r="AE131" s="61">
        <f>IF(Overrides!AE131&lt;&gt;"",Overrides!AE131,F_Inputs_Formatted!AE131)</f>
        <v>133</v>
      </c>
      <c r="AF131" s="61">
        <f>IF(Overrides!AF131&lt;&gt;"",Overrides!AF131,F_Inputs_Formatted!AF131)</f>
        <v>124</v>
      </c>
      <c r="AG131" s="61">
        <f>IF(Overrides!AG131&lt;&gt;"",Overrides!AG131,F_Inputs_Formatted!AG131)</f>
        <v>115</v>
      </c>
      <c r="AH131" s="61">
        <f>IF(Overrides!AH131&lt;&gt;"",Overrides!AH131,F_Inputs_Formatted!AH131)</f>
        <v>106</v>
      </c>
      <c r="AI131" s="61">
        <f>IF(Overrides!AI131&lt;&gt;"",Overrides!AI131,F_Inputs_Formatted!AI131)</f>
        <v>93</v>
      </c>
      <c r="AJ131" s="61">
        <f>IF(Overrides!AJ131&lt;&gt;"",Overrides!AJ131,F_Inputs_Formatted!AJ131)</f>
        <v>93</v>
      </c>
      <c r="AK131" s="61">
        <f>IF(Overrides!AK131&lt;&gt;"",Overrides!AK131,F_Inputs_Formatted!AK131)</f>
        <v>93</v>
      </c>
      <c r="AL131" s="61">
        <f>IF(Overrides!AL131&lt;&gt;"",Overrides!AL131,F_Inputs_Formatted!AL131)</f>
        <v>93</v>
      </c>
      <c r="AM131" s="61">
        <f>IF(Overrides!AM131&lt;&gt;"",Overrides!AM131,F_Inputs_Formatted!AM131)</f>
        <v>93</v>
      </c>
    </row>
    <row r="132" spans="2:39" s="5" customFormat="1" ht="15">
      <c r="B132" s="19" t="s">
        <v>119</v>
      </c>
      <c r="C132" s="19" t="s">
        <v>169</v>
      </c>
      <c r="D132" s="19" t="s">
        <v>156</v>
      </c>
      <c r="E132" s="19" t="s">
        <v>122</v>
      </c>
      <c r="F132" s="19" t="s">
        <v>157</v>
      </c>
      <c r="G132" s="56" t="s">
        <v>127</v>
      </c>
      <c r="H132" s="7" t="s">
        <v>108</v>
      </c>
      <c r="I132" s="55" t="str">
        <f t="shared" si="2"/>
        <v>WSXC_OUT5_05_J_PR24_OFWAT</v>
      </c>
      <c r="J132" s="55" t="s">
        <v>137</v>
      </c>
      <c r="K132" s="55" t="s">
        <v>159</v>
      </c>
      <c r="L132" s="55" t="s">
        <v>139</v>
      </c>
      <c r="M132" s="35" t="s">
        <v>179</v>
      </c>
      <c r="N132" s="18" t="s">
        <v>150</v>
      </c>
      <c r="O132" s="55">
        <v>0</v>
      </c>
      <c r="P132" s="61">
        <f>IF(Overrides!P132&lt;&gt;"",Overrides!P132,F_Inputs_Formatted!P132)</f>
        <v>58</v>
      </c>
      <c r="Q132" s="61">
        <f>IF(Overrides!Q132&lt;&gt;"",Overrides!Q132,F_Inputs_Formatted!Q132)</f>
        <v>61</v>
      </c>
      <c r="R132" s="61">
        <f>IF(Overrides!R132&lt;&gt;"",Overrides!R132,F_Inputs_Formatted!R132)</f>
        <v>83</v>
      </c>
      <c r="S132" s="61">
        <f>IF(Overrides!S132&lt;&gt;"",Overrides!S132,F_Inputs_Formatted!S132)</f>
        <v>76</v>
      </c>
      <c r="T132" s="61">
        <f>IF(Overrides!T132&lt;&gt;"",Overrides!T132,F_Inputs_Formatted!T132)</f>
        <v>83</v>
      </c>
      <c r="U132" s="61">
        <f>IF(Overrides!U132&lt;&gt;"",Overrides!U132,F_Inputs_Formatted!U132)</f>
        <v>75</v>
      </c>
      <c r="V132" s="61">
        <f>IF(Overrides!V132&lt;&gt;"",Overrides!V132,F_Inputs_Formatted!V132)</f>
        <v>80</v>
      </c>
      <c r="W132" s="61">
        <f>IF(Overrides!W132&lt;&gt;"",Overrides!W132,F_Inputs_Formatted!W132)</f>
        <v>82</v>
      </c>
      <c r="X132" s="61">
        <f>IF(Overrides!X132&lt;&gt;"",Overrides!X132,F_Inputs_Formatted!X132)</f>
        <v>76</v>
      </c>
      <c r="Y132" s="61">
        <f>IF(Overrides!Y132&lt;&gt;"",Overrides!Y132,F_Inputs_Formatted!Y132)</f>
        <v>87</v>
      </c>
      <c r="Z132" s="61">
        <f>IF(Overrides!Z132&lt;&gt;"",Overrides!Z132,F_Inputs_Formatted!Z132)</f>
        <v>72</v>
      </c>
      <c r="AA132" s="61">
        <f>IF(Overrides!AA132&lt;&gt;"",Overrides!AA132,F_Inputs_Formatted!AA132)</f>
        <v>110</v>
      </c>
      <c r="AB132" s="61">
        <f>IF(Overrides!AB132&lt;&gt;"",Overrides!AB132,F_Inputs_Formatted!AB132)</f>
        <v>126</v>
      </c>
      <c r="AC132" s="61">
        <f>IF(Overrides!AC132&lt;&gt;"",Overrides!AC132,F_Inputs_Formatted!AC132)</f>
        <v>124</v>
      </c>
      <c r="AD132" s="61">
        <f>IF(Overrides!AD132&lt;&gt;"",Overrides!AD132,F_Inputs_Formatted!AD132)</f>
        <v>109</v>
      </c>
      <c r="AE132" s="61">
        <f>IF(Overrides!AE132&lt;&gt;"",Overrides!AE132,F_Inputs_Formatted!AE132)</f>
        <v>94</v>
      </c>
      <c r="AF132" s="61">
        <f>IF(Overrides!AF132&lt;&gt;"",Overrides!AF132,F_Inputs_Formatted!AF132)</f>
        <v>79</v>
      </c>
      <c r="AG132" s="61">
        <f>IF(Overrides!AG132&lt;&gt;"",Overrides!AG132,F_Inputs_Formatted!AG132)</f>
        <v>63</v>
      </c>
      <c r="AH132" s="61">
        <f>IF(Overrides!AH132&lt;&gt;"",Overrides!AH132,F_Inputs_Formatted!AH132)</f>
        <v>48</v>
      </c>
      <c r="AI132" s="61">
        <f>IF(Overrides!AI132&lt;&gt;"",Overrides!AI132,F_Inputs_Formatted!AI132)</f>
        <v>48</v>
      </c>
      <c r="AJ132" s="61">
        <f>IF(Overrides!AJ132&lt;&gt;"",Overrides!AJ132,F_Inputs_Formatted!AJ132)</f>
        <v>48</v>
      </c>
      <c r="AK132" s="61">
        <f>IF(Overrides!AK132&lt;&gt;"",Overrides!AK132,F_Inputs_Formatted!AK132)</f>
        <v>48</v>
      </c>
      <c r="AL132" s="61">
        <f>IF(Overrides!AL132&lt;&gt;"",Overrides!AL132,F_Inputs_Formatted!AL132)</f>
        <v>48</v>
      </c>
      <c r="AM132" s="61">
        <f>IF(Overrides!AM132&lt;&gt;"",Overrides!AM132,F_Inputs_Formatted!AM132)</f>
        <v>48</v>
      </c>
    </row>
    <row r="133" spans="2:39" s="5" customFormat="1" ht="15">
      <c r="B133" s="19" t="s">
        <v>120</v>
      </c>
      <c r="C133" s="19" t="s">
        <v>170</v>
      </c>
      <c r="D133" s="19" t="s">
        <v>156</v>
      </c>
      <c r="E133" s="19" t="s">
        <v>122</v>
      </c>
      <c r="F133" s="19" t="s">
        <v>157</v>
      </c>
      <c r="G133" s="56" t="s">
        <v>127</v>
      </c>
      <c r="H133" s="7" t="s">
        <v>108</v>
      </c>
      <c r="I133" s="55" t="str">
        <f t="shared" si="2"/>
        <v>YKYC_OUT5_05_J_PR24_OFWAT</v>
      </c>
      <c r="J133" s="55" t="s">
        <v>137</v>
      </c>
      <c r="K133" s="55" t="s">
        <v>159</v>
      </c>
      <c r="L133" s="55" t="s">
        <v>139</v>
      </c>
      <c r="M133" s="35" t="s">
        <v>179</v>
      </c>
      <c r="N133" s="18" t="s">
        <v>150</v>
      </c>
      <c r="O133" s="55">
        <v>0</v>
      </c>
      <c r="P133" s="61">
        <f>IF(Overrides!P133&lt;&gt;"",Overrides!P133,F_Inputs_Formatted!P133)</f>
        <v>289</v>
      </c>
      <c r="Q133" s="61">
        <f>IF(Overrides!Q133&lt;&gt;"",Overrides!Q133,F_Inputs_Formatted!Q133)</f>
        <v>253</v>
      </c>
      <c r="R133" s="61">
        <f>IF(Overrides!R133&lt;&gt;"",Overrides!R133,F_Inputs_Formatted!R133)</f>
        <v>239</v>
      </c>
      <c r="S133" s="61">
        <f>IF(Overrides!S133&lt;&gt;"",Overrides!S133,F_Inputs_Formatted!S133)</f>
        <v>180</v>
      </c>
      <c r="T133" s="61">
        <f>IF(Overrides!T133&lt;&gt;"",Overrides!T133,F_Inputs_Formatted!T133)</f>
        <v>219</v>
      </c>
      <c r="U133" s="61">
        <f>IF(Overrides!U133&lt;&gt;"",Overrides!U133,F_Inputs_Formatted!U133)</f>
        <v>239</v>
      </c>
      <c r="V133" s="61">
        <f>IF(Overrides!V133&lt;&gt;"",Overrides!V133,F_Inputs_Formatted!V133)</f>
        <v>225</v>
      </c>
      <c r="W133" s="61">
        <f>IF(Overrides!W133&lt;&gt;"",Overrides!W133,F_Inputs_Formatted!W133)</f>
        <v>229</v>
      </c>
      <c r="X133" s="61">
        <f>IF(Overrides!X133&lt;&gt;"",Overrides!X133,F_Inputs_Formatted!X133)</f>
        <v>181</v>
      </c>
      <c r="Y133" s="61">
        <f>IF(Overrides!Y133&lt;&gt;"",Overrides!Y133,F_Inputs_Formatted!Y133)</f>
        <v>125</v>
      </c>
      <c r="Z133" s="61">
        <f>IF(Overrides!Z133&lt;&gt;"",Overrides!Z133,F_Inputs_Formatted!Z133)</f>
        <v>143</v>
      </c>
      <c r="AA133" s="61">
        <f>IF(Overrides!AA133&lt;&gt;"",Overrides!AA133,F_Inputs_Formatted!AA133)</f>
        <v>117</v>
      </c>
      <c r="AB133" s="61">
        <f>IF(Overrides!AB133&lt;&gt;"",Overrides!AB133,F_Inputs_Formatted!AB133)</f>
        <v>137</v>
      </c>
      <c r="AC133" s="61">
        <f>IF(Overrides!AC133&lt;&gt;"",Overrides!AC133,F_Inputs_Formatted!AC133)</f>
        <v>162</v>
      </c>
      <c r="AD133" s="61">
        <f>IF(Overrides!AD133&lt;&gt;"",Overrides!AD133,F_Inputs_Formatted!AD133)</f>
        <v>119</v>
      </c>
      <c r="AE133" s="61">
        <f>IF(Overrides!AE133&lt;&gt;"",Overrides!AE133,F_Inputs_Formatted!AE133)</f>
        <v>107</v>
      </c>
      <c r="AF133" s="61">
        <f>IF(Overrides!AF133&lt;&gt;"",Overrides!AF133,F_Inputs_Formatted!AF133)</f>
        <v>97</v>
      </c>
      <c r="AG133" s="61">
        <f>IF(Overrides!AG133&lt;&gt;"",Overrides!AG133,F_Inputs_Formatted!AG133)</f>
        <v>83</v>
      </c>
      <c r="AH133" s="61">
        <f>IF(Overrides!AH133&lt;&gt;"",Overrides!AH133,F_Inputs_Formatted!AH133)</f>
        <v>71</v>
      </c>
      <c r="AI133" s="61">
        <f>IF(Overrides!AI133&lt;&gt;"",Overrides!AI133,F_Inputs_Formatted!AI133)</f>
        <v>64</v>
      </c>
      <c r="AJ133" s="61">
        <f>IF(Overrides!AJ133&lt;&gt;"",Overrides!AJ133,F_Inputs_Formatted!AJ133)</f>
        <v>59</v>
      </c>
      <c r="AK133" s="61">
        <f>IF(Overrides!AK133&lt;&gt;"",Overrides!AK133,F_Inputs_Formatted!AK133)</f>
        <v>54</v>
      </c>
      <c r="AL133" s="61">
        <f>IF(Overrides!AL133&lt;&gt;"",Overrides!AL133,F_Inputs_Formatted!AL133)</f>
        <v>49</v>
      </c>
      <c r="AM133" s="61">
        <f>IF(Overrides!AM133&lt;&gt;"",Overrides!AM133,F_Inputs_Formatted!AM133)</f>
        <v>44</v>
      </c>
    </row>
    <row r="134" spans="2:39" s="5" customFormat="1" ht="15">
      <c r="B134" s="19" t="s">
        <v>142</v>
      </c>
      <c r="C134" s="19" t="s">
        <v>171</v>
      </c>
      <c r="D134" s="19" t="s">
        <v>156</v>
      </c>
      <c r="E134" s="19" t="s">
        <v>122</v>
      </c>
      <c r="F134" s="19" t="s">
        <v>172</v>
      </c>
      <c r="G134" s="56" t="s">
        <v>127</v>
      </c>
      <c r="H134" s="7" t="s">
        <v>108</v>
      </c>
      <c r="I134" s="55" t="str">
        <f t="shared" si="2"/>
        <v>AFWC_OUT5_05_J_PR24_OFWAT</v>
      </c>
      <c r="J134" s="55" t="s">
        <v>137</v>
      </c>
      <c r="K134" s="55" t="s">
        <v>159</v>
      </c>
      <c r="L134" s="55" t="s">
        <v>139</v>
      </c>
      <c r="M134" s="35" t="s">
        <v>179</v>
      </c>
      <c r="N134" s="18" t="s">
        <v>150</v>
      </c>
      <c r="O134" s="55">
        <v>0</v>
      </c>
      <c r="P134" s="61" t="str">
        <f>IF(Overrides!P134&lt;&gt;"",Overrides!P134,F_Inputs_Formatted!P134)</f>
        <v>##BLANK</v>
      </c>
      <c r="Q134" s="61" t="str">
        <f>IF(Overrides!Q134&lt;&gt;"",Overrides!Q134,F_Inputs_Formatted!Q134)</f>
        <v>##BLANK</v>
      </c>
      <c r="R134" s="61" t="str">
        <f>IF(Overrides!R134&lt;&gt;"",Overrides!R134,F_Inputs_Formatted!R134)</f>
        <v>##BLANK</v>
      </c>
      <c r="S134" s="61" t="str">
        <f>IF(Overrides!S134&lt;&gt;"",Overrides!S134,F_Inputs_Formatted!S134)</f>
        <v>##BLANK</v>
      </c>
      <c r="T134" s="61" t="str">
        <f>IF(Overrides!T134&lt;&gt;"",Overrides!T134,F_Inputs_Formatted!T134)</f>
        <v>##BLANK</v>
      </c>
      <c r="U134" s="61" t="str">
        <f>IF(Overrides!U134&lt;&gt;"",Overrides!U134,F_Inputs_Formatted!U134)</f>
        <v>##BLANK</v>
      </c>
      <c r="V134" s="61" t="str">
        <f>IF(Overrides!V134&lt;&gt;"",Overrides!V134,F_Inputs_Formatted!V134)</f>
        <v>##BLANK</v>
      </c>
      <c r="W134" s="61" t="str">
        <f>IF(Overrides!W134&lt;&gt;"",Overrides!W134,F_Inputs_Formatted!W134)</f>
        <v>##BLANK</v>
      </c>
      <c r="X134" s="61" t="str">
        <f>IF(Overrides!X134&lt;&gt;"",Overrides!X134,F_Inputs_Formatted!X134)</f>
        <v>##BLANK</v>
      </c>
      <c r="Y134" s="61" t="str">
        <f>IF(Overrides!Y134&lt;&gt;"",Overrides!Y134,F_Inputs_Formatted!Y134)</f>
        <v>##BLANK</v>
      </c>
      <c r="Z134" s="61" t="str">
        <f>IF(Overrides!Z134&lt;&gt;"",Overrides!Z134,F_Inputs_Formatted!Z134)</f>
        <v>##BLANK</v>
      </c>
      <c r="AA134" s="61" t="str">
        <f>IF(Overrides!AA134&lt;&gt;"",Overrides!AA134,F_Inputs_Formatted!AA134)</f>
        <v>##BLANK</v>
      </c>
      <c r="AB134" s="61" t="str">
        <f>IF(Overrides!AB134&lt;&gt;"",Overrides!AB134,F_Inputs_Formatted!AB134)</f>
        <v>##BLANK</v>
      </c>
      <c r="AC134" s="61" t="str">
        <f>IF(Overrides!AC134&lt;&gt;"",Overrides!AC134,F_Inputs_Formatted!AC134)</f>
        <v>##BLANK</v>
      </c>
      <c r="AD134" s="61" t="str">
        <f>IF(Overrides!AD134&lt;&gt;"",Overrides!AD134,F_Inputs_Formatted!AD134)</f>
        <v>##BLANK</v>
      </c>
      <c r="AE134" s="61" t="str">
        <f>IF(Overrides!AE134&lt;&gt;"",Overrides!AE134,F_Inputs_Formatted!AE134)</f>
        <v>##BLANK</v>
      </c>
      <c r="AF134" s="61" t="str">
        <f>IF(Overrides!AF134&lt;&gt;"",Overrides!AF134,F_Inputs_Formatted!AF134)</f>
        <v>##BLANK</v>
      </c>
      <c r="AG134" s="61" t="str">
        <f>IF(Overrides!AG134&lt;&gt;"",Overrides!AG134,F_Inputs_Formatted!AG134)</f>
        <v>##BLANK</v>
      </c>
      <c r="AH134" s="61" t="str">
        <f>IF(Overrides!AH134&lt;&gt;"",Overrides!AH134,F_Inputs_Formatted!AH134)</f>
        <v>##BLANK</v>
      </c>
      <c r="AI134" s="61" t="str">
        <f>IF(Overrides!AI134&lt;&gt;"",Overrides!AI134,F_Inputs_Formatted!AI134)</f>
        <v>##BLANK</v>
      </c>
      <c r="AJ134" s="61" t="str">
        <f>IF(Overrides!AJ134&lt;&gt;"",Overrides!AJ134,F_Inputs_Formatted!AJ134)</f>
        <v>##BLANK</v>
      </c>
      <c r="AK134" s="61" t="str">
        <f>IF(Overrides!AK134&lt;&gt;"",Overrides!AK134,F_Inputs_Formatted!AK134)</f>
        <v>##BLANK</v>
      </c>
      <c r="AL134" s="61" t="str">
        <f>IF(Overrides!AL134&lt;&gt;"",Overrides!AL134,F_Inputs_Formatted!AL134)</f>
        <v>##BLANK</v>
      </c>
      <c r="AM134" s="61" t="str">
        <f>IF(Overrides!AM134&lt;&gt;"",Overrides!AM134,F_Inputs_Formatted!AM134)</f>
        <v>##BLANK</v>
      </c>
    </row>
    <row r="135" spans="2:39" s="5" customFormat="1" ht="15">
      <c r="B135" s="19" t="s">
        <v>143</v>
      </c>
      <c r="C135" s="19" t="s">
        <v>173</v>
      </c>
      <c r="D135" s="19" t="s">
        <v>156</v>
      </c>
      <c r="E135" s="19" t="s">
        <v>122</v>
      </c>
      <c r="F135" s="19" t="s">
        <v>172</v>
      </c>
      <c r="G135" s="56" t="s">
        <v>127</v>
      </c>
      <c r="H135" s="7" t="s">
        <v>108</v>
      </c>
      <c r="I135" s="55" t="str">
        <f t="shared" si="2"/>
        <v>PRTC_OUT5_05_J_PR24_OFWAT</v>
      </c>
      <c r="J135" s="55" t="s">
        <v>137</v>
      </c>
      <c r="K135" s="55" t="s">
        <v>159</v>
      </c>
      <c r="L135" s="55" t="s">
        <v>139</v>
      </c>
      <c r="M135" s="35" t="s">
        <v>179</v>
      </c>
      <c r="N135" s="18" t="s">
        <v>150</v>
      </c>
      <c r="O135" s="55">
        <v>0</v>
      </c>
      <c r="P135" s="61" t="str">
        <f>IF(Overrides!P135&lt;&gt;"",Overrides!P135,F_Inputs_Formatted!P135)</f>
        <v>##BLANK</v>
      </c>
      <c r="Q135" s="61" t="str">
        <f>IF(Overrides!Q135&lt;&gt;"",Overrides!Q135,F_Inputs_Formatted!Q135)</f>
        <v>##BLANK</v>
      </c>
      <c r="R135" s="61" t="str">
        <f>IF(Overrides!R135&lt;&gt;"",Overrides!R135,F_Inputs_Formatted!R135)</f>
        <v>##BLANK</v>
      </c>
      <c r="S135" s="61" t="str">
        <f>IF(Overrides!S135&lt;&gt;"",Overrides!S135,F_Inputs_Formatted!S135)</f>
        <v>##BLANK</v>
      </c>
      <c r="T135" s="61" t="str">
        <f>IF(Overrides!T135&lt;&gt;"",Overrides!T135,F_Inputs_Formatted!T135)</f>
        <v>##BLANK</v>
      </c>
      <c r="U135" s="61" t="str">
        <f>IF(Overrides!U135&lt;&gt;"",Overrides!U135,F_Inputs_Formatted!U135)</f>
        <v>##BLANK</v>
      </c>
      <c r="V135" s="61" t="str">
        <f>IF(Overrides!V135&lt;&gt;"",Overrides!V135,F_Inputs_Formatted!V135)</f>
        <v>##BLANK</v>
      </c>
      <c r="W135" s="61" t="str">
        <f>IF(Overrides!W135&lt;&gt;"",Overrides!W135,F_Inputs_Formatted!W135)</f>
        <v>##BLANK</v>
      </c>
      <c r="X135" s="61" t="str">
        <f>IF(Overrides!X135&lt;&gt;"",Overrides!X135,F_Inputs_Formatted!X135)</f>
        <v>##BLANK</v>
      </c>
      <c r="Y135" s="61" t="str">
        <f>IF(Overrides!Y135&lt;&gt;"",Overrides!Y135,F_Inputs_Formatted!Y135)</f>
        <v>##BLANK</v>
      </c>
      <c r="Z135" s="61" t="str">
        <f>IF(Overrides!Z135&lt;&gt;"",Overrides!Z135,F_Inputs_Formatted!Z135)</f>
        <v>##BLANK</v>
      </c>
      <c r="AA135" s="61" t="str">
        <f>IF(Overrides!AA135&lt;&gt;"",Overrides!AA135,F_Inputs_Formatted!AA135)</f>
        <v>##BLANK</v>
      </c>
      <c r="AB135" s="61" t="str">
        <f>IF(Overrides!AB135&lt;&gt;"",Overrides!AB135,F_Inputs_Formatted!AB135)</f>
        <v>##BLANK</v>
      </c>
      <c r="AC135" s="61" t="str">
        <f>IF(Overrides!AC135&lt;&gt;"",Overrides!AC135,F_Inputs_Formatted!AC135)</f>
        <v>##BLANK</v>
      </c>
      <c r="AD135" s="61" t="str">
        <f>IF(Overrides!AD135&lt;&gt;"",Overrides!AD135,F_Inputs_Formatted!AD135)</f>
        <v>##BLANK</v>
      </c>
      <c r="AE135" s="61" t="str">
        <f>IF(Overrides!AE135&lt;&gt;"",Overrides!AE135,F_Inputs_Formatted!AE135)</f>
        <v>##BLANK</v>
      </c>
      <c r="AF135" s="61" t="str">
        <f>IF(Overrides!AF135&lt;&gt;"",Overrides!AF135,F_Inputs_Formatted!AF135)</f>
        <v>##BLANK</v>
      </c>
      <c r="AG135" s="61" t="str">
        <f>IF(Overrides!AG135&lt;&gt;"",Overrides!AG135,F_Inputs_Formatted!AG135)</f>
        <v>##BLANK</v>
      </c>
      <c r="AH135" s="61" t="str">
        <f>IF(Overrides!AH135&lt;&gt;"",Overrides!AH135,F_Inputs_Formatted!AH135)</f>
        <v>##BLANK</v>
      </c>
      <c r="AI135" s="61" t="str">
        <f>IF(Overrides!AI135&lt;&gt;"",Overrides!AI135,F_Inputs_Formatted!AI135)</f>
        <v>##BLANK</v>
      </c>
      <c r="AJ135" s="61" t="str">
        <f>IF(Overrides!AJ135&lt;&gt;"",Overrides!AJ135,F_Inputs_Formatted!AJ135)</f>
        <v>##BLANK</v>
      </c>
      <c r="AK135" s="61" t="str">
        <f>IF(Overrides!AK135&lt;&gt;"",Overrides!AK135,F_Inputs_Formatted!AK135)</f>
        <v>##BLANK</v>
      </c>
      <c r="AL135" s="61" t="str">
        <f>IF(Overrides!AL135&lt;&gt;"",Overrides!AL135,F_Inputs_Formatted!AL135)</f>
        <v>##BLANK</v>
      </c>
      <c r="AM135" s="61" t="str">
        <f>IF(Overrides!AM135&lt;&gt;"",Overrides!AM135,F_Inputs_Formatted!AM135)</f>
        <v>##BLANK</v>
      </c>
    </row>
    <row r="136" spans="2:39" s="5" customFormat="1" ht="15">
      <c r="B136" s="19" t="s">
        <v>144</v>
      </c>
      <c r="C136" s="19" t="s">
        <v>174</v>
      </c>
      <c r="D136" s="19" t="s">
        <v>156</v>
      </c>
      <c r="E136" s="19" t="s">
        <v>122</v>
      </c>
      <c r="F136" s="19" t="s">
        <v>172</v>
      </c>
      <c r="G136" s="56" t="s">
        <v>127</v>
      </c>
      <c r="H136" s="7" t="s">
        <v>108</v>
      </c>
      <c r="I136" s="55" t="str">
        <f t="shared" si="2"/>
        <v>SEWC_OUT5_05_J_PR24_OFWAT</v>
      </c>
      <c r="J136" s="55" t="s">
        <v>137</v>
      </c>
      <c r="K136" s="55" t="s">
        <v>159</v>
      </c>
      <c r="L136" s="55" t="s">
        <v>139</v>
      </c>
      <c r="M136" s="35" t="s">
        <v>179</v>
      </c>
      <c r="N136" s="18" t="s">
        <v>150</v>
      </c>
      <c r="O136" s="55">
        <v>0</v>
      </c>
      <c r="P136" s="61" t="str">
        <f>IF(Overrides!P136&lt;&gt;"",Overrides!P136,F_Inputs_Formatted!P136)</f>
        <v>##BLANK</v>
      </c>
      <c r="Q136" s="61" t="str">
        <f>IF(Overrides!Q136&lt;&gt;"",Overrides!Q136,F_Inputs_Formatted!Q136)</f>
        <v>##BLANK</v>
      </c>
      <c r="R136" s="61" t="str">
        <f>IF(Overrides!R136&lt;&gt;"",Overrides!R136,F_Inputs_Formatted!R136)</f>
        <v>##BLANK</v>
      </c>
      <c r="S136" s="61" t="str">
        <f>IF(Overrides!S136&lt;&gt;"",Overrides!S136,F_Inputs_Formatted!S136)</f>
        <v>##BLANK</v>
      </c>
      <c r="T136" s="61" t="str">
        <f>IF(Overrides!T136&lt;&gt;"",Overrides!T136,F_Inputs_Formatted!T136)</f>
        <v>##BLANK</v>
      </c>
      <c r="U136" s="61" t="str">
        <f>IF(Overrides!U136&lt;&gt;"",Overrides!U136,F_Inputs_Formatted!U136)</f>
        <v>##BLANK</v>
      </c>
      <c r="V136" s="61" t="str">
        <f>IF(Overrides!V136&lt;&gt;"",Overrides!V136,F_Inputs_Formatted!V136)</f>
        <v>##BLANK</v>
      </c>
      <c r="W136" s="61" t="str">
        <f>IF(Overrides!W136&lt;&gt;"",Overrides!W136,F_Inputs_Formatted!W136)</f>
        <v>##BLANK</v>
      </c>
      <c r="X136" s="61" t="str">
        <f>IF(Overrides!X136&lt;&gt;"",Overrides!X136,F_Inputs_Formatted!X136)</f>
        <v>##BLANK</v>
      </c>
      <c r="Y136" s="61" t="str">
        <f>IF(Overrides!Y136&lt;&gt;"",Overrides!Y136,F_Inputs_Formatted!Y136)</f>
        <v>##BLANK</v>
      </c>
      <c r="Z136" s="61" t="str">
        <f>IF(Overrides!Z136&lt;&gt;"",Overrides!Z136,F_Inputs_Formatted!Z136)</f>
        <v>##BLANK</v>
      </c>
      <c r="AA136" s="61" t="str">
        <f>IF(Overrides!AA136&lt;&gt;"",Overrides!AA136,F_Inputs_Formatted!AA136)</f>
        <v>##BLANK</v>
      </c>
      <c r="AB136" s="61" t="str">
        <f>IF(Overrides!AB136&lt;&gt;"",Overrides!AB136,F_Inputs_Formatted!AB136)</f>
        <v>##BLANK</v>
      </c>
      <c r="AC136" s="61" t="str">
        <f>IF(Overrides!AC136&lt;&gt;"",Overrides!AC136,F_Inputs_Formatted!AC136)</f>
        <v>##BLANK</v>
      </c>
      <c r="AD136" s="61" t="str">
        <f>IF(Overrides!AD136&lt;&gt;"",Overrides!AD136,F_Inputs_Formatted!AD136)</f>
        <v>##BLANK</v>
      </c>
      <c r="AE136" s="61" t="str">
        <f>IF(Overrides!AE136&lt;&gt;"",Overrides!AE136,F_Inputs_Formatted!AE136)</f>
        <v>##BLANK</v>
      </c>
      <c r="AF136" s="61" t="str">
        <f>IF(Overrides!AF136&lt;&gt;"",Overrides!AF136,F_Inputs_Formatted!AF136)</f>
        <v>##BLANK</v>
      </c>
      <c r="AG136" s="61" t="str">
        <f>IF(Overrides!AG136&lt;&gt;"",Overrides!AG136,F_Inputs_Formatted!AG136)</f>
        <v>##BLANK</v>
      </c>
      <c r="AH136" s="61" t="str">
        <f>IF(Overrides!AH136&lt;&gt;"",Overrides!AH136,F_Inputs_Formatted!AH136)</f>
        <v>##BLANK</v>
      </c>
      <c r="AI136" s="61" t="str">
        <f>IF(Overrides!AI136&lt;&gt;"",Overrides!AI136,F_Inputs_Formatted!AI136)</f>
        <v>##BLANK</v>
      </c>
      <c r="AJ136" s="61" t="str">
        <f>IF(Overrides!AJ136&lt;&gt;"",Overrides!AJ136,F_Inputs_Formatted!AJ136)</f>
        <v>##BLANK</v>
      </c>
      <c r="AK136" s="61" t="str">
        <f>IF(Overrides!AK136&lt;&gt;"",Overrides!AK136,F_Inputs_Formatted!AK136)</f>
        <v>##BLANK</v>
      </c>
      <c r="AL136" s="61" t="str">
        <f>IF(Overrides!AL136&lt;&gt;"",Overrides!AL136,F_Inputs_Formatted!AL136)</f>
        <v>##BLANK</v>
      </c>
      <c r="AM136" s="61" t="str">
        <f>IF(Overrides!AM136&lt;&gt;"",Overrides!AM136,F_Inputs_Formatted!AM136)</f>
        <v>##BLANK</v>
      </c>
    </row>
    <row r="137" spans="2:39" s="5" customFormat="1" ht="15">
      <c r="B137" s="19" t="s">
        <v>145</v>
      </c>
      <c r="C137" s="19" t="s">
        <v>175</v>
      </c>
      <c r="D137" s="19" t="s">
        <v>156</v>
      </c>
      <c r="E137" s="19" t="s">
        <v>122</v>
      </c>
      <c r="F137" s="19" t="s">
        <v>172</v>
      </c>
      <c r="G137" s="56" t="s">
        <v>127</v>
      </c>
      <c r="H137" s="7" t="s">
        <v>108</v>
      </c>
      <c r="I137" s="55" t="str">
        <f t="shared" si="2"/>
        <v>SSCC_OUT5_05_J_PR24_OFWAT</v>
      </c>
      <c r="J137" s="55" t="s">
        <v>137</v>
      </c>
      <c r="K137" s="55" t="s">
        <v>159</v>
      </c>
      <c r="L137" s="55" t="s">
        <v>139</v>
      </c>
      <c r="M137" s="35" t="s">
        <v>179</v>
      </c>
      <c r="N137" s="18" t="s">
        <v>150</v>
      </c>
      <c r="O137" s="55">
        <v>0</v>
      </c>
      <c r="P137" s="61" t="str">
        <f>IF(Overrides!P137&lt;&gt;"",Overrides!P137,F_Inputs_Formatted!P137)</f>
        <v>##BLANK</v>
      </c>
      <c r="Q137" s="61" t="str">
        <f>IF(Overrides!Q137&lt;&gt;"",Overrides!Q137,F_Inputs_Formatted!Q137)</f>
        <v>##BLANK</v>
      </c>
      <c r="R137" s="61" t="str">
        <f>IF(Overrides!R137&lt;&gt;"",Overrides!R137,F_Inputs_Formatted!R137)</f>
        <v>##BLANK</v>
      </c>
      <c r="S137" s="61" t="str">
        <f>IF(Overrides!S137&lt;&gt;"",Overrides!S137,F_Inputs_Formatted!S137)</f>
        <v>##BLANK</v>
      </c>
      <c r="T137" s="61" t="str">
        <f>IF(Overrides!T137&lt;&gt;"",Overrides!T137,F_Inputs_Formatted!T137)</f>
        <v>##BLANK</v>
      </c>
      <c r="U137" s="61" t="str">
        <f>IF(Overrides!U137&lt;&gt;"",Overrides!U137,F_Inputs_Formatted!U137)</f>
        <v>##BLANK</v>
      </c>
      <c r="V137" s="61" t="str">
        <f>IF(Overrides!V137&lt;&gt;"",Overrides!V137,F_Inputs_Formatted!V137)</f>
        <v>##BLANK</v>
      </c>
      <c r="W137" s="61" t="str">
        <f>IF(Overrides!W137&lt;&gt;"",Overrides!W137,F_Inputs_Formatted!W137)</f>
        <v>##BLANK</v>
      </c>
      <c r="X137" s="61" t="str">
        <f>IF(Overrides!X137&lt;&gt;"",Overrides!X137,F_Inputs_Formatted!X137)</f>
        <v>##BLANK</v>
      </c>
      <c r="Y137" s="61" t="str">
        <f>IF(Overrides!Y137&lt;&gt;"",Overrides!Y137,F_Inputs_Formatted!Y137)</f>
        <v>##BLANK</v>
      </c>
      <c r="Z137" s="61" t="str">
        <f>IF(Overrides!Z137&lt;&gt;"",Overrides!Z137,F_Inputs_Formatted!Z137)</f>
        <v>##BLANK</v>
      </c>
      <c r="AA137" s="61" t="str">
        <f>IF(Overrides!AA137&lt;&gt;"",Overrides!AA137,F_Inputs_Formatted!AA137)</f>
        <v>##BLANK</v>
      </c>
      <c r="AB137" s="61" t="str">
        <f>IF(Overrides!AB137&lt;&gt;"",Overrides!AB137,F_Inputs_Formatted!AB137)</f>
        <v>##BLANK</v>
      </c>
      <c r="AC137" s="61" t="str">
        <f>IF(Overrides!AC137&lt;&gt;"",Overrides!AC137,F_Inputs_Formatted!AC137)</f>
        <v>##BLANK</v>
      </c>
      <c r="AD137" s="61" t="str">
        <f>IF(Overrides!AD137&lt;&gt;"",Overrides!AD137,F_Inputs_Formatted!AD137)</f>
        <v>##BLANK</v>
      </c>
      <c r="AE137" s="61" t="str">
        <f>IF(Overrides!AE137&lt;&gt;"",Overrides!AE137,F_Inputs_Formatted!AE137)</f>
        <v>##BLANK</v>
      </c>
      <c r="AF137" s="61" t="str">
        <f>IF(Overrides!AF137&lt;&gt;"",Overrides!AF137,F_Inputs_Formatted!AF137)</f>
        <v>##BLANK</v>
      </c>
      <c r="AG137" s="61" t="str">
        <f>IF(Overrides!AG137&lt;&gt;"",Overrides!AG137,F_Inputs_Formatted!AG137)</f>
        <v>##BLANK</v>
      </c>
      <c r="AH137" s="61" t="str">
        <f>IF(Overrides!AH137&lt;&gt;"",Overrides!AH137,F_Inputs_Formatted!AH137)</f>
        <v>##BLANK</v>
      </c>
      <c r="AI137" s="61" t="str">
        <f>IF(Overrides!AI137&lt;&gt;"",Overrides!AI137,F_Inputs_Formatted!AI137)</f>
        <v>##BLANK</v>
      </c>
      <c r="AJ137" s="61" t="str">
        <f>IF(Overrides!AJ137&lt;&gt;"",Overrides!AJ137,F_Inputs_Formatted!AJ137)</f>
        <v>##BLANK</v>
      </c>
      <c r="AK137" s="61" t="str">
        <f>IF(Overrides!AK137&lt;&gt;"",Overrides!AK137,F_Inputs_Formatted!AK137)</f>
        <v>##BLANK</v>
      </c>
      <c r="AL137" s="61" t="str">
        <f>IF(Overrides!AL137&lt;&gt;"",Overrides!AL137,F_Inputs_Formatted!AL137)</f>
        <v>##BLANK</v>
      </c>
      <c r="AM137" s="61" t="str">
        <f>IF(Overrides!AM137&lt;&gt;"",Overrides!AM137,F_Inputs_Formatted!AM137)</f>
        <v>##BLANK</v>
      </c>
    </row>
    <row r="138" spans="2:39" s="5" customFormat="1" ht="15">
      <c r="B138" s="19" t="s">
        <v>146</v>
      </c>
      <c r="C138" s="19" t="s">
        <v>176</v>
      </c>
      <c r="D138" s="19" t="s">
        <v>156</v>
      </c>
      <c r="E138" s="19" t="s">
        <v>122</v>
      </c>
      <c r="F138" s="19" t="s">
        <v>172</v>
      </c>
      <c r="G138" s="56" t="s">
        <v>127</v>
      </c>
      <c r="H138" s="7" t="s">
        <v>108</v>
      </c>
      <c r="I138" s="55" t="str">
        <f t="shared" si="2"/>
        <v>SESC_OUT5_05_J_PR24_OFWAT</v>
      </c>
      <c r="J138" s="55" t="s">
        <v>137</v>
      </c>
      <c r="K138" s="55" t="s">
        <v>159</v>
      </c>
      <c r="L138" s="55" t="s">
        <v>139</v>
      </c>
      <c r="M138" s="35" t="s">
        <v>179</v>
      </c>
      <c r="N138" s="18" t="s">
        <v>150</v>
      </c>
      <c r="O138" s="55">
        <v>0</v>
      </c>
      <c r="P138" s="61" t="str">
        <f>IF(Overrides!P138&lt;&gt;"",Overrides!P138,F_Inputs_Formatted!P138)</f>
        <v>##BLANK</v>
      </c>
      <c r="Q138" s="61" t="str">
        <f>IF(Overrides!Q138&lt;&gt;"",Overrides!Q138,F_Inputs_Formatted!Q138)</f>
        <v>##BLANK</v>
      </c>
      <c r="R138" s="61" t="str">
        <f>IF(Overrides!R138&lt;&gt;"",Overrides!R138,F_Inputs_Formatted!R138)</f>
        <v>##BLANK</v>
      </c>
      <c r="S138" s="61" t="str">
        <f>IF(Overrides!S138&lt;&gt;"",Overrides!S138,F_Inputs_Formatted!S138)</f>
        <v>##BLANK</v>
      </c>
      <c r="T138" s="61" t="str">
        <f>IF(Overrides!T138&lt;&gt;"",Overrides!T138,F_Inputs_Formatted!T138)</f>
        <v>##BLANK</v>
      </c>
      <c r="U138" s="61" t="str">
        <f>IF(Overrides!U138&lt;&gt;"",Overrides!U138,F_Inputs_Formatted!U138)</f>
        <v>##BLANK</v>
      </c>
      <c r="V138" s="61" t="str">
        <f>IF(Overrides!V138&lt;&gt;"",Overrides!V138,F_Inputs_Formatted!V138)</f>
        <v>##BLANK</v>
      </c>
      <c r="W138" s="61" t="str">
        <f>IF(Overrides!W138&lt;&gt;"",Overrides!W138,F_Inputs_Formatted!W138)</f>
        <v>##BLANK</v>
      </c>
      <c r="X138" s="61" t="str">
        <f>IF(Overrides!X138&lt;&gt;"",Overrides!X138,F_Inputs_Formatted!X138)</f>
        <v>##BLANK</v>
      </c>
      <c r="Y138" s="61" t="str">
        <f>IF(Overrides!Y138&lt;&gt;"",Overrides!Y138,F_Inputs_Formatted!Y138)</f>
        <v>##BLANK</v>
      </c>
      <c r="Z138" s="61" t="str">
        <f>IF(Overrides!Z138&lt;&gt;"",Overrides!Z138,F_Inputs_Formatted!Z138)</f>
        <v>##BLANK</v>
      </c>
      <c r="AA138" s="61" t="str">
        <f>IF(Overrides!AA138&lt;&gt;"",Overrides!AA138,F_Inputs_Formatted!AA138)</f>
        <v>##BLANK</v>
      </c>
      <c r="AB138" s="61" t="str">
        <f>IF(Overrides!AB138&lt;&gt;"",Overrides!AB138,F_Inputs_Formatted!AB138)</f>
        <v>##BLANK</v>
      </c>
      <c r="AC138" s="61" t="str">
        <f>IF(Overrides!AC138&lt;&gt;"",Overrides!AC138,F_Inputs_Formatted!AC138)</f>
        <v>##BLANK</v>
      </c>
      <c r="AD138" s="61" t="str">
        <f>IF(Overrides!AD138&lt;&gt;"",Overrides!AD138,F_Inputs_Formatted!AD138)</f>
        <v>##BLANK</v>
      </c>
      <c r="AE138" s="61" t="str">
        <f>IF(Overrides!AE138&lt;&gt;"",Overrides!AE138,F_Inputs_Formatted!AE138)</f>
        <v>##BLANK</v>
      </c>
      <c r="AF138" s="61" t="str">
        <f>IF(Overrides!AF138&lt;&gt;"",Overrides!AF138,F_Inputs_Formatted!AF138)</f>
        <v>##BLANK</v>
      </c>
      <c r="AG138" s="61" t="str">
        <f>IF(Overrides!AG138&lt;&gt;"",Overrides!AG138,F_Inputs_Formatted!AG138)</f>
        <v>##BLANK</v>
      </c>
      <c r="AH138" s="61" t="str">
        <f>IF(Overrides!AH138&lt;&gt;"",Overrides!AH138,F_Inputs_Formatted!AH138)</f>
        <v>##BLANK</v>
      </c>
      <c r="AI138" s="61" t="str">
        <f>IF(Overrides!AI138&lt;&gt;"",Overrides!AI138,F_Inputs_Formatted!AI138)</f>
        <v>##BLANK</v>
      </c>
      <c r="AJ138" s="61" t="str">
        <f>IF(Overrides!AJ138&lt;&gt;"",Overrides!AJ138,F_Inputs_Formatted!AJ138)</f>
        <v>##BLANK</v>
      </c>
      <c r="AK138" s="61" t="str">
        <f>IF(Overrides!AK138&lt;&gt;"",Overrides!AK138,F_Inputs_Formatted!AK138)</f>
        <v>##BLANK</v>
      </c>
      <c r="AL138" s="61" t="str">
        <f>IF(Overrides!AL138&lt;&gt;"",Overrides!AL138,F_Inputs_Formatted!AL138)</f>
        <v>##BLANK</v>
      </c>
      <c r="AM138" s="61" t="str">
        <f>IF(Overrides!AM138&lt;&gt;"",Overrides!AM138,F_Inputs_Formatted!AM138)</f>
        <v>##BLANK</v>
      </c>
    </row>
    <row r="139" spans="2:39" s="5" customFormat="1" ht="15">
      <c r="B139" s="19" t="s">
        <v>114</v>
      </c>
      <c r="C139" s="19" t="s">
        <v>177</v>
      </c>
      <c r="D139" s="19" t="s">
        <v>156</v>
      </c>
      <c r="E139" s="19" t="s">
        <v>122</v>
      </c>
      <c r="F139" s="19" t="s">
        <v>157</v>
      </c>
      <c r="G139" s="56" t="s">
        <v>127</v>
      </c>
      <c r="H139" s="7" t="s">
        <v>108</v>
      </c>
      <c r="I139" s="55" t="str">
        <f t="shared" si="2"/>
        <v>SWBC_OUT5_05_J_PR24_OFWAT</v>
      </c>
      <c r="J139" s="55" t="s">
        <v>137</v>
      </c>
      <c r="K139" s="55" t="s">
        <v>159</v>
      </c>
      <c r="L139" s="55" t="s">
        <v>139</v>
      </c>
      <c r="M139" s="35" t="s">
        <v>179</v>
      </c>
      <c r="N139" s="18" t="s">
        <v>150</v>
      </c>
      <c r="O139" s="55">
        <v>0</v>
      </c>
      <c r="P139" s="61">
        <f>IF(Overrides!P139&lt;&gt;"",Overrides!P139,F_Inputs_Formatted!P139)</f>
        <v>147</v>
      </c>
      <c r="Q139" s="61">
        <f>IF(Overrides!Q139&lt;&gt;"",Overrides!Q139,F_Inputs_Formatted!Q139)</f>
        <v>206</v>
      </c>
      <c r="R139" s="61">
        <f>IF(Overrides!R139&lt;&gt;"",Overrides!R139,F_Inputs_Formatted!R139)</f>
        <v>246</v>
      </c>
      <c r="S139" s="61">
        <f>IF(Overrides!S139&lt;&gt;"",Overrides!S139,F_Inputs_Formatted!S139)</f>
        <v>156</v>
      </c>
      <c r="T139" s="61">
        <f>IF(Overrides!T139&lt;&gt;"",Overrides!T139,F_Inputs_Formatted!T139)</f>
        <v>158</v>
      </c>
      <c r="U139" s="61">
        <f>IF(Overrides!U139&lt;&gt;"",Overrides!U139,F_Inputs_Formatted!U139)</f>
        <v>179</v>
      </c>
      <c r="V139" s="61">
        <f>IF(Overrides!V139&lt;&gt;"",Overrides!V139,F_Inputs_Formatted!V139)</f>
        <v>169</v>
      </c>
      <c r="W139" s="61">
        <f>IF(Overrides!W139&lt;&gt;"",Overrides!W139,F_Inputs_Formatted!W139)</f>
        <v>168</v>
      </c>
      <c r="X139" s="61">
        <f>IF(Overrides!X139&lt;&gt;"",Overrides!X139,F_Inputs_Formatted!X139)</f>
        <v>180</v>
      </c>
      <c r="Y139" s="61">
        <f>IF(Overrides!Y139&lt;&gt;"",Overrides!Y139,F_Inputs_Formatted!Y139)</f>
        <v>225</v>
      </c>
      <c r="Z139" s="61">
        <f>IF(Overrides!Z139&lt;&gt;"",Overrides!Z139,F_Inputs_Formatted!Z139)</f>
        <v>151</v>
      </c>
      <c r="AA139" s="61">
        <f>IF(Overrides!AA139&lt;&gt;"",Overrides!AA139,F_Inputs_Formatted!AA139)</f>
        <v>108</v>
      </c>
      <c r="AB139" s="61">
        <f>IF(Overrides!AB139&lt;&gt;"",Overrides!AB139,F_Inputs_Formatted!AB139)</f>
        <v>194</v>
      </c>
      <c r="AC139" s="61">
        <f>IF(Overrides!AC139&lt;&gt;"",Overrides!AC139,F_Inputs_Formatted!AC139)</f>
        <v>150</v>
      </c>
      <c r="AD139" s="61">
        <f>IF(Overrides!AD139&lt;&gt;"",Overrides!AD139,F_Inputs_Formatted!AD139)</f>
        <v>94</v>
      </c>
      <c r="AE139" s="61">
        <f>IF(Overrides!AE139&lt;&gt;"",Overrides!AE139,F_Inputs_Formatted!AE139)</f>
        <v>94</v>
      </c>
      <c r="AF139" s="61">
        <f>IF(Overrides!AF139&lt;&gt;"",Overrides!AF139,F_Inputs_Formatted!AF139)</f>
        <v>94</v>
      </c>
      <c r="AG139" s="61">
        <f>IF(Overrides!AG139&lt;&gt;"",Overrides!AG139,F_Inputs_Formatted!AG139)</f>
        <v>94</v>
      </c>
      <c r="AH139" s="61">
        <f>IF(Overrides!AH139&lt;&gt;"",Overrides!AH139,F_Inputs_Formatted!AH139)</f>
        <v>94</v>
      </c>
      <c r="AI139" s="61">
        <f>IF(Overrides!AI139&lt;&gt;"",Overrides!AI139,F_Inputs_Formatted!AI139)</f>
        <v>94</v>
      </c>
      <c r="AJ139" s="61">
        <f>IF(Overrides!AJ139&lt;&gt;"",Overrides!AJ139,F_Inputs_Formatted!AJ139)</f>
        <v>94</v>
      </c>
      <c r="AK139" s="61">
        <f>IF(Overrides!AK139&lt;&gt;"",Overrides!AK139,F_Inputs_Formatted!AK139)</f>
        <v>94</v>
      </c>
      <c r="AL139" s="61">
        <f>IF(Overrides!AL139&lt;&gt;"",Overrides!AL139,F_Inputs_Formatted!AL139)</f>
        <v>94</v>
      </c>
      <c r="AM139" s="61">
        <f>IF(Overrides!AM139&lt;&gt;"",Overrides!AM139,F_Inputs_Formatted!AM139)</f>
        <v>94</v>
      </c>
    </row>
    <row r="140" spans="2:39" s="5" customFormat="1" ht="15">
      <c r="B140" s="19" t="s">
        <v>147</v>
      </c>
      <c r="C140" s="19" t="s">
        <v>178</v>
      </c>
      <c r="D140" s="19" t="s">
        <v>156</v>
      </c>
      <c r="E140" s="19" t="s">
        <v>122</v>
      </c>
      <c r="F140" s="19" t="s">
        <v>172</v>
      </c>
      <c r="G140" s="56" t="s">
        <v>127</v>
      </c>
      <c r="H140" s="7" t="s">
        <v>108</v>
      </c>
      <c r="I140" s="55" t="str">
        <f t="shared" si="2"/>
        <v>BRLC_OUT5_05_J_PR24_OFWAT</v>
      </c>
      <c r="J140" s="55" t="s">
        <v>137</v>
      </c>
      <c r="K140" s="55" t="s">
        <v>159</v>
      </c>
      <c r="L140" s="55" t="s">
        <v>139</v>
      </c>
      <c r="M140" s="35" t="s">
        <v>179</v>
      </c>
      <c r="N140" s="18" t="s">
        <v>150</v>
      </c>
      <c r="O140" s="55">
        <v>0</v>
      </c>
      <c r="P140" s="61" t="str">
        <f>IF(Overrides!P140&lt;&gt;"",Overrides!P140,F_Inputs_Formatted!P140)</f>
        <v>##BLANK</v>
      </c>
      <c r="Q140" s="61" t="str">
        <f>IF(Overrides!Q140&lt;&gt;"",Overrides!Q140,F_Inputs_Formatted!Q140)</f>
        <v>##BLANK</v>
      </c>
      <c r="R140" s="61" t="str">
        <f>IF(Overrides!R140&lt;&gt;"",Overrides!R140,F_Inputs_Formatted!R140)</f>
        <v>##BLANK</v>
      </c>
      <c r="S140" s="61" t="str">
        <f>IF(Overrides!S140&lt;&gt;"",Overrides!S140,F_Inputs_Formatted!S140)</f>
        <v>##BLANK</v>
      </c>
      <c r="T140" s="61" t="str">
        <f>IF(Overrides!T140&lt;&gt;"",Overrides!T140,F_Inputs_Formatted!T140)</f>
        <v>##BLANK</v>
      </c>
      <c r="U140" s="61" t="str">
        <f>IF(Overrides!U140&lt;&gt;"",Overrides!U140,F_Inputs_Formatted!U140)</f>
        <v>##BLANK</v>
      </c>
      <c r="V140" s="61" t="str">
        <f>IF(Overrides!V140&lt;&gt;"",Overrides!V140,F_Inputs_Formatted!V140)</f>
        <v>##BLANK</v>
      </c>
      <c r="W140" s="61" t="str">
        <f>IF(Overrides!W140&lt;&gt;"",Overrides!W140,F_Inputs_Formatted!W140)</f>
        <v>##BLANK</v>
      </c>
      <c r="X140" s="61" t="str">
        <f>IF(Overrides!X140&lt;&gt;"",Overrides!X140,F_Inputs_Formatted!X140)</f>
        <v>##BLANK</v>
      </c>
      <c r="Y140" s="61" t="str">
        <f>IF(Overrides!Y140&lt;&gt;"",Overrides!Y140,F_Inputs_Formatted!Y140)</f>
        <v>##BLANK</v>
      </c>
      <c r="Z140" s="61" t="str">
        <f>IF(Overrides!Z140&lt;&gt;"",Overrides!Z140,F_Inputs_Formatted!Z140)</f>
        <v>##BLANK</v>
      </c>
      <c r="AA140" s="61" t="str">
        <f>IF(Overrides!AA140&lt;&gt;"",Overrides!AA140,F_Inputs_Formatted!AA140)</f>
        <v>##BLANK</v>
      </c>
      <c r="AB140" s="61" t="str">
        <f>IF(Overrides!AB140&lt;&gt;"",Overrides!AB140,F_Inputs_Formatted!AB140)</f>
        <v>##BLANK</v>
      </c>
      <c r="AC140" s="61" t="str">
        <f>IF(Overrides!AC140&lt;&gt;"",Overrides!AC140,F_Inputs_Formatted!AC140)</f>
        <v>##BLANK</v>
      </c>
      <c r="AD140" s="61" t="str">
        <f>IF(Overrides!AD140&lt;&gt;"",Overrides!AD140,F_Inputs_Formatted!AD140)</f>
        <v>##BLANK</v>
      </c>
      <c r="AE140" s="61" t="str">
        <f>IF(Overrides!AE140&lt;&gt;"",Overrides!AE140,F_Inputs_Formatted!AE140)</f>
        <v>##BLANK</v>
      </c>
      <c r="AF140" s="61" t="str">
        <f>IF(Overrides!AF140&lt;&gt;"",Overrides!AF140,F_Inputs_Formatted!AF140)</f>
        <v>##BLANK</v>
      </c>
      <c r="AG140" s="61" t="str">
        <f>IF(Overrides!AG140&lt;&gt;"",Overrides!AG140,F_Inputs_Formatted!AG140)</f>
        <v>##BLANK</v>
      </c>
      <c r="AH140" s="61" t="str">
        <f>IF(Overrides!AH140&lt;&gt;"",Overrides!AH140,F_Inputs_Formatted!AH140)</f>
        <v>##BLANK</v>
      </c>
      <c r="AI140" s="61" t="str">
        <f>IF(Overrides!AI140&lt;&gt;"",Overrides!AI140,F_Inputs_Formatted!AI140)</f>
        <v>##BLANK</v>
      </c>
      <c r="AJ140" s="61" t="str">
        <f>IF(Overrides!AJ140&lt;&gt;"",Overrides!AJ140,F_Inputs_Formatted!AJ140)</f>
        <v>##BLANK</v>
      </c>
      <c r="AK140" s="61" t="str">
        <f>IF(Overrides!AK140&lt;&gt;"",Overrides!AK140,F_Inputs_Formatted!AK140)</f>
        <v>##BLANK</v>
      </c>
      <c r="AL140" s="61" t="str">
        <f>IF(Overrides!AL140&lt;&gt;"",Overrides!AL140,F_Inputs_Formatted!AL140)</f>
        <v>##BLANK</v>
      </c>
      <c r="AM140" s="61" t="str">
        <f>IF(Overrides!AM140&lt;&gt;"",Overrides!AM140,F_Inputs_Formatted!AM140)</f>
        <v>##BLANK</v>
      </c>
    </row>
    <row r="141" spans="2:39" s="21" customFormat="1" ht="15">
      <c r="B141" s="129" t="s">
        <v>80</v>
      </c>
      <c r="C141" s="19" t="s">
        <v>155</v>
      </c>
      <c r="D141" s="19" t="s">
        <v>156</v>
      </c>
      <c r="E141" s="19" t="s">
        <v>122</v>
      </c>
      <c r="F141" s="19" t="s">
        <v>157</v>
      </c>
      <c r="G141" s="56" t="s">
        <v>127</v>
      </c>
      <c r="H141" s="150" t="s">
        <v>180</v>
      </c>
      <c r="I141" s="55" t="str">
        <f t="shared" si="2"/>
        <v>ANHC_OUT5_05_A_PR24_OFWAT</v>
      </c>
      <c r="J141" s="55" t="s">
        <v>137</v>
      </c>
      <c r="K141" s="55" t="s">
        <v>159</v>
      </c>
      <c r="L141" s="55" t="s">
        <v>139</v>
      </c>
      <c r="M141" s="153" t="s">
        <v>181</v>
      </c>
      <c r="N141" s="18" t="s">
        <v>153</v>
      </c>
      <c r="O141" s="55">
        <v>0</v>
      </c>
      <c r="P141" s="189" t="str">
        <f>IF(Overrides!P141&lt;&gt;"",Overrides!P141,F_Inputs_Formatted!P141)</f>
        <v>-</v>
      </c>
      <c r="Q141" s="189" t="str">
        <f>IF(Overrides!Q141&lt;&gt;"",Overrides!Q141,F_Inputs_Formatted!Q141)</f>
        <v>-</v>
      </c>
      <c r="R141" s="189" t="str">
        <f>IF(Overrides!R141&lt;&gt;"",Overrides!R141,F_Inputs_Formatted!R141)</f>
        <v>-</v>
      </c>
      <c r="S141" s="189" t="str">
        <f>IF(Overrides!S141&lt;&gt;"",Overrides!S141,F_Inputs_Formatted!S141)</f>
        <v>-</v>
      </c>
      <c r="T141" s="189" t="str">
        <f>IF(Overrides!T141&lt;&gt;"",Overrides!T141,F_Inputs_Formatted!T141)</f>
        <v>-</v>
      </c>
      <c r="U141" s="189" t="str">
        <f>IF(Overrides!U141&lt;&gt;"",Overrides!U141,F_Inputs_Formatted!U141)</f>
        <v>-</v>
      </c>
      <c r="V141" s="189">
        <f>IF(Overrides!V141&lt;&gt;"",Overrides!V141,F_Inputs_Formatted!V141)</f>
        <v>76437</v>
      </c>
      <c r="W141" s="189" t="str">
        <f>IF(Overrides!W141&lt;&gt;"",Overrides!W141,F_Inputs_Formatted!W141)</f>
        <v>-</v>
      </c>
      <c r="X141" s="189" t="str">
        <f>IF(Overrides!X141&lt;&gt;"",Overrides!X141,F_Inputs_Formatted!X141)</f>
        <v>-</v>
      </c>
      <c r="Y141" s="189" t="str">
        <f>IF(Overrides!Y141&lt;&gt;"",Overrides!Y141,F_Inputs_Formatted!Y141)</f>
        <v>-</v>
      </c>
      <c r="Z141" s="189" t="str">
        <f>IF(Overrides!Z141&lt;&gt;"",Overrides!Z141,F_Inputs_Formatted!Z141)</f>
        <v>-</v>
      </c>
      <c r="AA141" s="189" t="str">
        <f>IF(Overrides!AA141&lt;&gt;"",Overrides!AA141,F_Inputs_Formatted!AA141)</f>
        <v>-</v>
      </c>
      <c r="AB141" s="189" t="str">
        <f>IF(Overrides!AB141&lt;&gt;"",Overrides!AB141,F_Inputs_Formatted!AB141)</f>
        <v>-</v>
      </c>
      <c r="AC141" s="189" t="str">
        <f>IF(Overrides!AC141&lt;&gt;"",Overrides!AC141,F_Inputs_Formatted!AC141)</f>
        <v>-</v>
      </c>
      <c r="AD141" s="189" t="str">
        <f>IF(Overrides!AD141&lt;&gt;"",Overrides!AD141,F_Inputs_Formatted!AD141)</f>
        <v>-</v>
      </c>
      <c r="AE141" s="189" t="str">
        <f>IF(Overrides!AE141&lt;&gt;"",Overrides!AE141,F_Inputs_Formatted!AE141)</f>
        <v>-</v>
      </c>
      <c r="AF141" s="189" t="str">
        <f>IF(Overrides!AF141&lt;&gt;"",Overrides!AF141,F_Inputs_Formatted!AF141)</f>
        <v>-</v>
      </c>
      <c r="AG141" s="189" t="str">
        <f>IF(Overrides!AG141&lt;&gt;"",Overrides!AG141,F_Inputs_Formatted!AG141)</f>
        <v>-</v>
      </c>
      <c r="AH141" s="189" t="str">
        <f>IF(Overrides!AH141&lt;&gt;"",Overrides!AH141,F_Inputs_Formatted!AH141)</f>
        <v>-</v>
      </c>
      <c r="AI141" s="189" t="str">
        <f>IF(Overrides!AI141&lt;&gt;"",Overrides!AI141,F_Inputs_Formatted!AI141)</f>
        <v>-</v>
      </c>
      <c r="AJ141" s="189" t="str">
        <f>IF(Overrides!AJ141&lt;&gt;"",Overrides!AJ141,F_Inputs_Formatted!AJ141)</f>
        <v>-</v>
      </c>
      <c r="AK141" s="189" t="str">
        <f>IF(Overrides!AK141&lt;&gt;"",Overrides!AK141,F_Inputs_Formatted!AK141)</f>
        <v>-</v>
      </c>
      <c r="AL141" s="189" t="str">
        <f>IF(Overrides!AL141&lt;&gt;"",Overrides!AL141,F_Inputs_Formatted!AL141)</f>
        <v>-</v>
      </c>
      <c r="AM141" s="189" t="str">
        <f>IF(Overrides!AM141&lt;&gt;"",Overrides!AM141,F_Inputs_Formatted!AM141)</f>
        <v>-</v>
      </c>
    </row>
    <row r="142" spans="2:39" s="21" customFormat="1" ht="15">
      <c r="B142" s="19" t="s">
        <v>110</v>
      </c>
      <c r="C142" s="19" t="s">
        <v>161</v>
      </c>
      <c r="D142" s="19" t="s">
        <v>162</v>
      </c>
      <c r="E142" s="19" t="s">
        <v>122</v>
      </c>
      <c r="F142" s="19" t="s">
        <v>157</v>
      </c>
      <c r="G142" s="56" t="s">
        <v>127</v>
      </c>
      <c r="H142" s="150" t="s">
        <v>180</v>
      </c>
      <c r="I142" s="55" t="str">
        <f t="shared" si="2"/>
        <v>WSHC_OUT5_05_A_PR24_OFWAT</v>
      </c>
      <c r="J142" s="55" t="s">
        <v>137</v>
      </c>
      <c r="K142" s="55" t="s">
        <v>159</v>
      </c>
      <c r="L142" s="55" t="s">
        <v>139</v>
      </c>
      <c r="M142" s="153" t="s">
        <v>181</v>
      </c>
      <c r="N142" s="18" t="s">
        <v>153</v>
      </c>
      <c r="O142" s="55">
        <v>0</v>
      </c>
      <c r="P142" s="189" t="str">
        <f>IF(Overrides!P142&lt;&gt;"",Overrides!P142,F_Inputs_Formatted!P142)</f>
        <v>-</v>
      </c>
      <c r="Q142" s="189" t="str">
        <f>IF(Overrides!Q142&lt;&gt;"",Overrides!Q142,F_Inputs_Formatted!Q142)</f>
        <v>-</v>
      </c>
      <c r="R142" s="189" t="str">
        <f>IF(Overrides!R142&lt;&gt;"",Overrides!R142,F_Inputs_Formatted!R142)</f>
        <v>-</v>
      </c>
      <c r="S142" s="189" t="str">
        <f>IF(Overrides!S142&lt;&gt;"",Overrides!S142,F_Inputs_Formatted!S142)</f>
        <v>-</v>
      </c>
      <c r="T142" s="189" t="str">
        <f>IF(Overrides!T142&lt;&gt;"",Overrides!T142,F_Inputs_Formatted!T142)</f>
        <v>-</v>
      </c>
      <c r="U142" s="189" t="str">
        <f>IF(Overrides!U142&lt;&gt;"",Overrides!U142,F_Inputs_Formatted!U142)</f>
        <v>-</v>
      </c>
      <c r="V142" s="189">
        <f>IF(Overrides!V142&lt;&gt;"",Overrides!V142,F_Inputs_Formatted!V142)</f>
        <v>36249</v>
      </c>
      <c r="W142" s="189" t="str">
        <f>IF(Overrides!W142&lt;&gt;"",Overrides!W142,F_Inputs_Formatted!W142)</f>
        <v>-</v>
      </c>
      <c r="X142" s="189" t="str">
        <f>IF(Overrides!X142&lt;&gt;"",Overrides!X142,F_Inputs_Formatted!X142)</f>
        <v>-</v>
      </c>
      <c r="Y142" s="189" t="str">
        <f>IF(Overrides!Y142&lt;&gt;"",Overrides!Y142,F_Inputs_Formatted!Y142)</f>
        <v>-</v>
      </c>
      <c r="Z142" s="189" t="str">
        <f>IF(Overrides!Z142&lt;&gt;"",Overrides!Z142,F_Inputs_Formatted!Z142)</f>
        <v>-</v>
      </c>
      <c r="AA142" s="189" t="str">
        <f>IF(Overrides!AA142&lt;&gt;"",Overrides!AA142,F_Inputs_Formatted!AA142)</f>
        <v>-</v>
      </c>
      <c r="AB142" s="189" t="str">
        <f>IF(Overrides!AB142&lt;&gt;"",Overrides!AB142,F_Inputs_Formatted!AB142)</f>
        <v>-</v>
      </c>
      <c r="AC142" s="189" t="str">
        <f>IF(Overrides!AC142&lt;&gt;"",Overrides!AC142,F_Inputs_Formatted!AC142)</f>
        <v>-</v>
      </c>
      <c r="AD142" s="189" t="str">
        <f>IF(Overrides!AD142&lt;&gt;"",Overrides!AD142,F_Inputs_Formatted!AD142)</f>
        <v>-</v>
      </c>
      <c r="AE142" s="189" t="str">
        <f>IF(Overrides!AE142&lt;&gt;"",Overrides!AE142,F_Inputs_Formatted!AE142)</f>
        <v>-</v>
      </c>
      <c r="AF142" s="189" t="str">
        <f>IF(Overrides!AF142&lt;&gt;"",Overrides!AF142,F_Inputs_Formatted!AF142)</f>
        <v>-</v>
      </c>
      <c r="AG142" s="189" t="str">
        <f>IF(Overrides!AG142&lt;&gt;"",Overrides!AG142,F_Inputs_Formatted!AG142)</f>
        <v>-</v>
      </c>
      <c r="AH142" s="189" t="str">
        <f>IF(Overrides!AH142&lt;&gt;"",Overrides!AH142,F_Inputs_Formatted!AH142)</f>
        <v>-</v>
      </c>
      <c r="AI142" s="189" t="str">
        <f>IF(Overrides!AI142&lt;&gt;"",Overrides!AI142,F_Inputs_Formatted!AI142)</f>
        <v>-</v>
      </c>
      <c r="AJ142" s="189" t="str">
        <f>IF(Overrides!AJ142&lt;&gt;"",Overrides!AJ142,F_Inputs_Formatted!AJ142)</f>
        <v>-</v>
      </c>
      <c r="AK142" s="189" t="str">
        <f>IF(Overrides!AK142&lt;&gt;"",Overrides!AK142,F_Inputs_Formatted!AK142)</f>
        <v>-</v>
      </c>
      <c r="AL142" s="189" t="str">
        <f>IF(Overrides!AL142&lt;&gt;"",Overrides!AL142,F_Inputs_Formatted!AL142)</f>
        <v>-</v>
      </c>
      <c r="AM142" s="189" t="str">
        <f>IF(Overrides!AM142&lt;&gt;"",Overrides!AM142,F_Inputs_Formatted!AM142)</f>
        <v>-</v>
      </c>
    </row>
    <row r="143" spans="2:39" s="21" customFormat="1" ht="15">
      <c r="B143" s="19" t="s">
        <v>111</v>
      </c>
      <c r="C143" s="19" t="s">
        <v>163</v>
      </c>
      <c r="D143" s="19" t="s">
        <v>162</v>
      </c>
      <c r="E143" s="19" t="s">
        <v>122</v>
      </c>
      <c r="F143" s="19" t="s">
        <v>157</v>
      </c>
      <c r="G143" s="56" t="s">
        <v>127</v>
      </c>
      <c r="H143" s="150" t="s">
        <v>180</v>
      </c>
      <c r="I143" s="55" t="str">
        <f t="shared" si="2"/>
        <v>HDDC_OUT5_05_A_PR24_OFWAT</v>
      </c>
      <c r="J143" s="55" t="s">
        <v>137</v>
      </c>
      <c r="K143" s="55" t="s">
        <v>159</v>
      </c>
      <c r="L143" s="55" t="s">
        <v>139</v>
      </c>
      <c r="M143" s="153" t="s">
        <v>181</v>
      </c>
      <c r="N143" s="18" t="s">
        <v>153</v>
      </c>
      <c r="O143" s="55">
        <v>0</v>
      </c>
      <c r="P143" s="189" t="str">
        <f>IF(Overrides!P143&lt;&gt;"",Overrides!P143,F_Inputs_Formatted!P143)</f>
        <v>-</v>
      </c>
      <c r="Q143" s="189" t="str">
        <f>IF(Overrides!Q143&lt;&gt;"",Overrides!Q143,F_Inputs_Formatted!Q143)</f>
        <v>-</v>
      </c>
      <c r="R143" s="189" t="str">
        <f>IF(Overrides!R143&lt;&gt;"",Overrides!R143,F_Inputs_Formatted!R143)</f>
        <v>-</v>
      </c>
      <c r="S143" s="189" t="str">
        <f>IF(Overrides!S143&lt;&gt;"",Overrides!S143,F_Inputs_Formatted!S143)</f>
        <v>-</v>
      </c>
      <c r="T143" s="189" t="str">
        <f>IF(Overrides!T143&lt;&gt;"",Overrides!T143,F_Inputs_Formatted!T143)</f>
        <v>-</v>
      </c>
      <c r="U143" s="189" t="str">
        <f>IF(Overrides!U143&lt;&gt;"",Overrides!U143,F_Inputs_Formatted!U143)</f>
        <v>-</v>
      </c>
      <c r="V143" s="189">
        <f>IF(Overrides!V143&lt;&gt;"",Overrides!V143,F_Inputs_Formatted!V143)</f>
        <v>496</v>
      </c>
      <c r="W143" s="189" t="str">
        <f>IF(Overrides!W143&lt;&gt;"",Overrides!W143,F_Inputs_Formatted!W143)</f>
        <v>-</v>
      </c>
      <c r="X143" s="189" t="str">
        <f>IF(Overrides!X143&lt;&gt;"",Overrides!X143,F_Inputs_Formatted!X143)</f>
        <v>-</v>
      </c>
      <c r="Y143" s="189" t="str">
        <f>IF(Overrides!Y143&lt;&gt;"",Overrides!Y143,F_Inputs_Formatted!Y143)</f>
        <v>-</v>
      </c>
      <c r="Z143" s="189" t="str">
        <f>IF(Overrides!Z143&lt;&gt;"",Overrides!Z143,F_Inputs_Formatted!Z143)</f>
        <v>-</v>
      </c>
      <c r="AA143" s="189" t="str">
        <f>IF(Overrides!AA143&lt;&gt;"",Overrides!AA143,F_Inputs_Formatted!AA143)</f>
        <v>-</v>
      </c>
      <c r="AB143" s="189">
        <f>IF(Overrides!AB143&lt;&gt;"",Overrides!AB143,F_Inputs_Formatted!AB143)</f>
        <v>496</v>
      </c>
      <c r="AC143" s="189" t="str">
        <f>IF(Overrides!AC143&lt;&gt;"",Overrides!AC143,F_Inputs_Formatted!AC143)</f>
        <v>-</v>
      </c>
      <c r="AD143" s="189" t="str">
        <f>IF(Overrides!AD143&lt;&gt;"",Overrides!AD143,F_Inputs_Formatted!AD143)</f>
        <v>-</v>
      </c>
      <c r="AE143" s="189" t="str">
        <f>IF(Overrides!AE143&lt;&gt;"",Overrides!AE143,F_Inputs_Formatted!AE143)</f>
        <v>-</v>
      </c>
      <c r="AF143" s="189" t="str">
        <f>IF(Overrides!AF143&lt;&gt;"",Overrides!AF143,F_Inputs_Formatted!AF143)</f>
        <v>-</v>
      </c>
      <c r="AG143" s="189" t="str">
        <f>IF(Overrides!AG143&lt;&gt;"",Overrides!AG143,F_Inputs_Formatted!AG143)</f>
        <v>-</v>
      </c>
      <c r="AH143" s="189" t="str">
        <f>IF(Overrides!AH143&lt;&gt;"",Overrides!AH143,F_Inputs_Formatted!AH143)</f>
        <v>-</v>
      </c>
      <c r="AI143" s="189" t="str">
        <f>IF(Overrides!AI143&lt;&gt;"",Overrides!AI143,F_Inputs_Formatted!AI143)</f>
        <v>-</v>
      </c>
      <c r="AJ143" s="189" t="str">
        <f>IF(Overrides!AJ143&lt;&gt;"",Overrides!AJ143,F_Inputs_Formatted!AJ143)</f>
        <v>-</v>
      </c>
      <c r="AK143" s="189" t="str">
        <f>IF(Overrides!AK143&lt;&gt;"",Overrides!AK143,F_Inputs_Formatted!AK143)</f>
        <v>-</v>
      </c>
      <c r="AL143" s="189" t="str">
        <f>IF(Overrides!AL143&lt;&gt;"",Overrides!AL143,F_Inputs_Formatted!AL143)</f>
        <v>-</v>
      </c>
      <c r="AM143" s="189" t="str">
        <f>IF(Overrides!AM143&lt;&gt;"",Overrides!AM143,F_Inputs_Formatted!AM143)</f>
        <v>-</v>
      </c>
    </row>
    <row r="144" spans="2:39" s="21" customFormat="1" ht="15">
      <c r="B144" s="19" t="s">
        <v>112</v>
      </c>
      <c r="C144" s="19" t="s">
        <v>164</v>
      </c>
      <c r="D144" s="19" t="s">
        <v>156</v>
      </c>
      <c r="E144" s="19" t="s">
        <v>122</v>
      </c>
      <c r="F144" s="19" t="s">
        <v>157</v>
      </c>
      <c r="G144" s="56" t="s">
        <v>127</v>
      </c>
      <c r="H144" s="150" t="s">
        <v>180</v>
      </c>
      <c r="I144" s="55" t="str">
        <f t="shared" si="2"/>
        <v>NESC_OUT5_05_A_PR24_OFWAT</v>
      </c>
      <c r="J144" s="55" t="s">
        <v>137</v>
      </c>
      <c r="K144" s="55" t="s">
        <v>159</v>
      </c>
      <c r="L144" s="55" t="s">
        <v>139</v>
      </c>
      <c r="M144" s="153" t="s">
        <v>181</v>
      </c>
      <c r="N144" s="18" t="s">
        <v>153</v>
      </c>
      <c r="O144" s="55">
        <v>0</v>
      </c>
      <c r="P144" s="189" t="str">
        <f>IF(Overrides!P144&lt;&gt;"",Overrides!P144,F_Inputs_Formatted!P144)</f>
        <v>-</v>
      </c>
      <c r="Q144" s="189" t="str">
        <f>IF(Overrides!Q144&lt;&gt;"",Overrides!Q144,F_Inputs_Formatted!Q144)</f>
        <v>-</v>
      </c>
      <c r="R144" s="189" t="str">
        <f>IF(Overrides!R144&lt;&gt;"",Overrides!R144,F_Inputs_Formatted!R144)</f>
        <v>-</v>
      </c>
      <c r="S144" s="189" t="str">
        <f>IF(Overrides!S144&lt;&gt;"",Overrides!S144,F_Inputs_Formatted!S144)</f>
        <v>-</v>
      </c>
      <c r="T144" s="189" t="str">
        <f>IF(Overrides!T144&lt;&gt;"",Overrides!T144,F_Inputs_Formatted!T144)</f>
        <v>-</v>
      </c>
      <c r="U144" s="189" t="str">
        <f>IF(Overrides!U144&lt;&gt;"",Overrides!U144,F_Inputs_Formatted!U144)</f>
        <v>-</v>
      </c>
      <c r="V144" s="189">
        <f>IF(Overrides!V144&lt;&gt;"",Overrides!V144,F_Inputs_Formatted!V144)</f>
        <v>30026</v>
      </c>
      <c r="W144" s="189" t="str">
        <f>IF(Overrides!W144&lt;&gt;"",Overrides!W144,F_Inputs_Formatted!W144)</f>
        <v>-</v>
      </c>
      <c r="X144" s="189" t="str">
        <f>IF(Overrides!X144&lt;&gt;"",Overrides!X144,F_Inputs_Formatted!X144)</f>
        <v>-</v>
      </c>
      <c r="Y144" s="189" t="str">
        <f>IF(Overrides!Y144&lt;&gt;"",Overrides!Y144,F_Inputs_Formatted!Y144)</f>
        <v>-</v>
      </c>
      <c r="Z144" s="189" t="str">
        <f>IF(Overrides!Z144&lt;&gt;"",Overrides!Z144,F_Inputs_Formatted!Z144)</f>
        <v>-</v>
      </c>
      <c r="AA144" s="189" t="str">
        <f>IF(Overrides!AA144&lt;&gt;"",Overrides!AA144,F_Inputs_Formatted!AA144)</f>
        <v>-</v>
      </c>
      <c r="AB144" s="189" t="str">
        <f>IF(Overrides!AB144&lt;&gt;"",Overrides!AB144,F_Inputs_Formatted!AB144)</f>
        <v>-</v>
      </c>
      <c r="AC144" s="189" t="str">
        <f>IF(Overrides!AC144&lt;&gt;"",Overrides!AC144,F_Inputs_Formatted!AC144)</f>
        <v>-</v>
      </c>
      <c r="AD144" s="189" t="str">
        <f>IF(Overrides!AD144&lt;&gt;"",Overrides!AD144,F_Inputs_Formatted!AD144)</f>
        <v>-</v>
      </c>
      <c r="AE144" s="189" t="str">
        <f>IF(Overrides!AE144&lt;&gt;"",Overrides!AE144,F_Inputs_Formatted!AE144)</f>
        <v>-</v>
      </c>
      <c r="AF144" s="189" t="str">
        <f>IF(Overrides!AF144&lt;&gt;"",Overrides!AF144,F_Inputs_Formatted!AF144)</f>
        <v>-</v>
      </c>
      <c r="AG144" s="189" t="str">
        <f>IF(Overrides!AG144&lt;&gt;"",Overrides!AG144,F_Inputs_Formatted!AG144)</f>
        <v>-</v>
      </c>
      <c r="AH144" s="189" t="str">
        <f>IF(Overrides!AH144&lt;&gt;"",Overrides!AH144,F_Inputs_Formatted!AH144)</f>
        <v>-</v>
      </c>
      <c r="AI144" s="189" t="str">
        <f>IF(Overrides!AI144&lt;&gt;"",Overrides!AI144,F_Inputs_Formatted!AI144)</f>
        <v>-</v>
      </c>
      <c r="AJ144" s="189" t="str">
        <f>IF(Overrides!AJ144&lt;&gt;"",Overrides!AJ144,F_Inputs_Formatted!AJ144)</f>
        <v>-</v>
      </c>
      <c r="AK144" s="189" t="str">
        <f>IF(Overrides!AK144&lt;&gt;"",Overrides!AK144,F_Inputs_Formatted!AK144)</f>
        <v>-</v>
      </c>
      <c r="AL144" s="189" t="str">
        <f>IF(Overrides!AL144&lt;&gt;"",Overrides!AL144,F_Inputs_Formatted!AL144)</f>
        <v>-</v>
      </c>
      <c r="AM144" s="189" t="str">
        <f>IF(Overrides!AM144&lt;&gt;"",Overrides!AM144,F_Inputs_Formatted!AM144)</f>
        <v>-</v>
      </c>
    </row>
    <row r="145" spans="2:39" s="21" customFormat="1" ht="15">
      <c r="B145" s="19" t="s">
        <v>113</v>
      </c>
      <c r="C145" s="19" t="s">
        <v>165</v>
      </c>
      <c r="D145" s="19" t="s">
        <v>156</v>
      </c>
      <c r="E145" s="19" t="s">
        <v>122</v>
      </c>
      <c r="F145" s="19" t="s">
        <v>157</v>
      </c>
      <c r="G145" s="56" t="s">
        <v>127</v>
      </c>
      <c r="H145" s="150" t="s">
        <v>180</v>
      </c>
      <c r="I145" s="55" t="str">
        <f t="shared" si="2"/>
        <v>SVEC_OUT5_05_A_PR24_OFWAT</v>
      </c>
      <c r="J145" s="55" t="s">
        <v>137</v>
      </c>
      <c r="K145" s="55" t="s">
        <v>159</v>
      </c>
      <c r="L145" s="55" t="s">
        <v>139</v>
      </c>
      <c r="M145" s="153" t="s">
        <v>181</v>
      </c>
      <c r="N145" s="18" t="s">
        <v>153</v>
      </c>
      <c r="O145" s="55">
        <v>0</v>
      </c>
      <c r="P145" s="189" t="str">
        <f>IF(Overrides!P145&lt;&gt;"",Overrides!P145,F_Inputs_Formatted!P145)</f>
        <v>-</v>
      </c>
      <c r="Q145" s="189" t="str">
        <f>IF(Overrides!Q145&lt;&gt;"",Overrides!Q145,F_Inputs_Formatted!Q145)</f>
        <v>-</v>
      </c>
      <c r="R145" s="189" t="str">
        <f>IF(Overrides!R145&lt;&gt;"",Overrides!R145,F_Inputs_Formatted!R145)</f>
        <v>-</v>
      </c>
      <c r="S145" s="189" t="str">
        <f>IF(Overrides!S145&lt;&gt;"",Overrides!S145,F_Inputs_Formatted!S145)</f>
        <v>-</v>
      </c>
      <c r="T145" s="189" t="str">
        <f>IF(Overrides!T145&lt;&gt;"",Overrides!T145,F_Inputs_Formatted!T145)</f>
        <v>-</v>
      </c>
      <c r="U145" s="189" t="str">
        <f>IF(Overrides!U145&lt;&gt;"",Overrides!U145,F_Inputs_Formatted!U145)</f>
        <v>-</v>
      </c>
      <c r="V145" s="189">
        <f>IF(Overrides!V145&lt;&gt;"",Overrides!V145,F_Inputs_Formatted!V145)</f>
        <v>93525</v>
      </c>
      <c r="W145" s="189" t="str">
        <f>IF(Overrides!W145&lt;&gt;"",Overrides!W145,F_Inputs_Formatted!W145)</f>
        <v>-</v>
      </c>
      <c r="X145" s="189" t="str">
        <f>IF(Overrides!X145&lt;&gt;"",Overrides!X145,F_Inputs_Formatted!X145)</f>
        <v>-</v>
      </c>
      <c r="Y145" s="189" t="str">
        <f>IF(Overrides!Y145&lt;&gt;"",Overrides!Y145,F_Inputs_Formatted!Y145)</f>
        <v>-</v>
      </c>
      <c r="Z145" s="189" t="str">
        <f>IF(Overrides!Z145&lt;&gt;"",Overrides!Z145,F_Inputs_Formatted!Z145)</f>
        <v>-</v>
      </c>
      <c r="AA145" s="189" t="str">
        <f>IF(Overrides!AA145&lt;&gt;"",Overrides!AA145,F_Inputs_Formatted!AA145)</f>
        <v>-</v>
      </c>
      <c r="AB145" s="189" t="str">
        <f>IF(Overrides!AB145&lt;&gt;"",Overrides!AB145,F_Inputs_Formatted!AB145)</f>
        <v>-</v>
      </c>
      <c r="AC145" s="189" t="str">
        <f>IF(Overrides!AC145&lt;&gt;"",Overrides!AC145,F_Inputs_Formatted!AC145)</f>
        <v>-</v>
      </c>
      <c r="AD145" s="189" t="str">
        <f>IF(Overrides!AD145&lt;&gt;"",Overrides!AD145,F_Inputs_Formatted!AD145)</f>
        <v>-</v>
      </c>
      <c r="AE145" s="189" t="str">
        <f>IF(Overrides!AE145&lt;&gt;"",Overrides!AE145,F_Inputs_Formatted!AE145)</f>
        <v>-</v>
      </c>
      <c r="AF145" s="189" t="str">
        <f>IF(Overrides!AF145&lt;&gt;"",Overrides!AF145,F_Inputs_Formatted!AF145)</f>
        <v>-</v>
      </c>
      <c r="AG145" s="189" t="str">
        <f>IF(Overrides!AG145&lt;&gt;"",Overrides!AG145,F_Inputs_Formatted!AG145)</f>
        <v>-</v>
      </c>
      <c r="AH145" s="189" t="str">
        <f>IF(Overrides!AH145&lt;&gt;"",Overrides!AH145,F_Inputs_Formatted!AH145)</f>
        <v>-</v>
      </c>
      <c r="AI145" s="189" t="str">
        <f>IF(Overrides!AI145&lt;&gt;"",Overrides!AI145,F_Inputs_Formatted!AI145)</f>
        <v>-</v>
      </c>
      <c r="AJ145" s="189" t="str">
        <f>IF(Overrides!AJ145&lt;&gt;"",Overrides!AJ145,F_Inputs_Formatted!AJ145)</f>
        <v>-</v>
      </c>
      <c r="AK145" s="189" t="str">
        <f>IF(Overrides!AK145&lt;&gt;"",Overrides!AK145,F_Inputs_Formatted!AK145)</f>
        <v>-</v>
      </c>
      <c r="AL145" s="189" t="str">
        <f>IF(Overrides!AL145&lt;&gt;"",Overrides!AL145,F_Inputs_Formatted!AL145)</f>
        <v>-</v>
      </c>
      <c r="AM145" s="189" t="str">
        <f>IF(Overrides!AM145&lt;&gt;"",Overrides!AM145,F_Inputs_Formatted!AM145)</f>
        <v>-</v>
      </c>
    </row>
    <row r="146" spans="2:39" s="21" customFormat="1" ht="15">
      <c r="B146" s="19" t="s">
        <v>116</v>
      </c>
      <c r="C146" s="19" t="s">
        <v>166</v>
      </c>
      <c r="D146" s="19" t="s">
        <v>156</v>
      </c>
      <c r="E146" s="19" t="s">
        <v>122</v>
      </c>
      <c r="F146" s="19" t="s">
        <v>157</v>
      </c>
      <c r="G146" s="56" t="s">
        <v>127</v>
      </c>
      <c r="H146" s="150" t="s">
        <v>180</v>
      </c>
      <c r="I146" s="55" t="str">
        <f t="shared" si="2"/>
        <v>SRNC_OUT5_05_A_PR24_OFWAT</v>
      </c>
      <c r="J146" s="55" t="s">
        <v>137</v>
      </c>
      <c r="K146" s="55" t="s">
        <v>159</v>
      </c>
      <c r="L146" s="55" t="s">
        <v>139</v>
      </c>
      <c r="M146" s="153" t="s">
        <v>181</v>
      </c>
      <c r="N146" s="18" t="s">
        <v>153</v>
      </c>
      <c r="O146" s="55">
        <v>0</v>
      </c>
      <c r="P146" s="189" t="str">
        <f>IF(Overrides!P146&lt;&gt;"",Overrides!P146,F_Inputs_Formatted!P146)</f>
        <v>-</v>
      </c>
      <c r="Q146" s="189" t="str">
        <f>IF(Overrides!Q146&lt;&gt;"",Overrides!Q146,F_Inputs_Formatted!Q146)</f>
        <v>-</v>
      </c>
      <c r="R146" s="189" t="str">
        <f>IF(Overrides!R146&lt;&gt;"",Overrides!R146,F_Inputs_Formatted!R146)</f>
        <v>-</v>
      </c>
      <c r="S146" s="189" t="str">
        <f>IF(Overrides!S146&lt;&gt;"",Overrides!S146,F_Inputs_Formatted!S146)</f>
        <v>-</v>
      </c>
      <c r="T146" s="189" t="str">
        <f>IF(Overrides!T146&lt;&gt;"",Overrides!T146,F_Inputs_Formatted!T146)</f>
        <v>-</v>
      </c>
      <c r="U146" s="189" t="str">
        <f>IF(Overrides!U146&lt;&gt;"",Overrides!U146,F_Inputs_Formatted!U146)</f>
        <v>-</v>
      </c>
      <c r="V146" s="189">
        <f>IF(Overrides!V146&lt;&gt;"",Overrides!V146,F_Inputs_Formatted!V146)</f>
        <v>39729</v>
      </c>
      <c r="W146" s="189" t="str">
        <f>IF(Overrides!W146&lt;&gt;"",Overrides!W146,F_Inputs_Formatted!W146)</f>
        <v>-</v>
      </c>
      <c r="X146" s="189" t="str">
        <f>IF(Overrides!X146&lt;&gt;"",Overrides!X146,F_Inputs_Formatted!X146)</f>
        <v>-</v>
      </c>
      <c r="Y146" s="189" t="str">
        <f>IF(Overrides!Y146&lt;&gt;"",Overrides!Y146,F_Inputs_Formatted!Y146)</f>
        <v>-</v>
      </c>
      <c r="Z146" s="189" t="str">
        <f>IF(Overrides!Z146&lt;&gt;"",Overrides!Z146,F_Inputs_Formatted!Z146)</f>
        <v>-</v>
      </c>
      <c r="AA146" s="189" t="str">
        <f>IF(Overrides!AA146&lt;&gt;"",Overrides!AA146,F_Inputs_Formatted!AA146)</f>
        <v>-</v>
      </c>
      <c r="AB146" s="189" t="str">
        <f>IF(Overrides!AB146&lt;&gt;"",Overrides!AB146,F_Inputs_Formatted!AB146)</f>
        <v>-</v>
      </c>
      <c r="AC146" s="189" t="str">
        <f>IF(Overrides!AC146&lt;&gt;"",Overrides!AC146,F_Inputs_Formatted!AC146)</f>
        <v>-</v>
      </c>
      <c r="AD146" s="189" t="str">
        <f>IF(Overrides!AD146&lt;&gt;"",Overrides!AD146,F_Inputs_Formatted!AD146)</f>
        <v>-</v>
      </c>
      <c r="AE146" s="189" t="str">
        <f>IF(Overrides!AE146&lt;&gt;"",Overrides!AE146,F_Inputs_Formatted!AE146)</f>
        <v>-</v>
      </c>
      <c r="AF146" s="189" t="str">
        <f>IF(Overrides!AF146&lt;&gt;"",Overrides!AF146,F_Inputs_Formatted!AF146)</f>
        <v>-</v>
      </c>
      <c r="AG146" s="189" t="str">
        <f>IF(Overrides!AG146&lt;&gt;"",Overrides!AG146,F_Inputs_Formatted!AG146)</f>
        <v>-</v>
      </c>
      <c r="AH146" s="189" t="str">
        <f>IF(Overrides!AH146&lt;&gt;"",Overrides!AH146,F_Inputs_Formatted!AH146)</f>
        <v>-</v>
      </c>
      <c r="AI146" s="189" t="str">
        <f>IF(Overrides!AI146&lt;&gt;"",Overrides!AI146,F_Inputs_Formatted!AI146)</f>
        <v>-</v>
      </c>
      <c r="AJ146" s="189" t="str">
        <f>IF(Overrides!AJ146&lt;&gt;"",Overrides!AJ146,F_Inputs_Formatted!AJ146)</f>
        <v>-</v>
      </c>
      <c r="AK146" s="189" t="str">
        <f>IF(Overrides!AK146&lt;&gt;"",Overrides!AK146,F_Inputs_Formatted!AK146)</f>
        <v>-</v>
      </c>
      <c r="AL146" s="189" t="str">
        <f>IF(Overrides!AL146&lt;&gt;"",Overrides!AL146,F_Inputs_Formatted!AL146)</f>
        <v>-</v>
      </c>
      <c r="AM146" s="189" t="str">
        <f>IF(Overrides!AM146&lt;&gt;"",Overrides!AM146,F_Inputs_Formatted!AM146)</f>
        <v>-</v>
      </c>
    </row>
    <row r="147" spans="2:39" s="21" customFormat="1" ht="15">
      <c r="B147" s="19" t="s">
        <v>117</v>
      </c>
      <c r="C147" s="19" t="s">
        <v>167</v>
      </c>
      <c r="D147" s="19" t="s">
        <v>156</v>
      </c>
      <c r="E147" s="19" t="s">
        <v>122</v>
      </c>
      <c r="F147" s="19" t="s">
        <v>157</v>
      </c>
      <c r="G147" s="56" t="s">
        <v>127</v>
      </c>
      <c r="H147" s="150" t="s">
        <v>180</v>
      </c>
      <c r="I147" s="55" t="str">
        <f t="shared" si="2"/>
        <v>TMSC_OUT5_05_A_PR24_OFWAT</v>
      </c>
      <c r="J147" s="55" t="s">
        <v>137</v>
      </c>
      <c r="K147" s="55" t="s">
        <v>159</v>
      </c>
      <c r="L147" s="55" t="s">
        <v>139</v>
      </c>
      <c r="M147" s="153" t="s">
        <v>181</v>
      </c>
      <c r="N147" s="18" t="s">
        <v>153</v>
      </c>
      <c r="O147" s="55">
        <v>0</v>
      </c>
      <c r="P147" s="189" t="str">
        <f>IF(Overrides!P147&lt;&gt;"",Overrides!P147,F_Inputs_Formatted!P147)</f>
        <v>-</v>
      </c>
      <c r="Q147" s="189" t="str">
        <f>IF(Overrides!Q147&lt;&gt;"",Overrides!Q147,F_Inputs_Formatted!Q147)</f>
        <v>-</v>
      </c>
      <c r="R147" s="189" t="str">
        <f>IF(Overrides!R147&lt;&gt;"",Overrides!R147,F_Inputs_Formatted!R147)</f>
        <v>-</v>
      </c>
      <c r="S147" s="189" t="str">
        <f>IF(Overrides!S147&lt;&gt;"",Overrides!S147,F_Inputs_Formatted!S147)</f>
        <v>-</v>
      </c>
      <c r="T147" s="189" t="str">
        <f>IF(Overrides!T147&lt;&gt;"",Overrides!T147,F_Inputs_Formatted!T147)</f>
        <v>-</v>
      </c>
      <c r="U147" s="189" t="str">
        <f>IF(Overrides!U147&lt;&gt;"",Overrides!U147,F_Inputs_Formatted!U147)</f>
        <v>-</v>
      </c>
      <c r="V147" s="189">
        <f>IF(Overrides!V147&lt;&gt;"",Overrides!V147,F_Inputs_Formatted!V147)</f>
        <v>108980</v>
      </c>
      <c r="W147" s="189" t="str">
        <f>IF(Overrides!W147&lt;&gt;"",Overrides!W147,F_Inputs_Formatted!W147)</f>
        <v>-</v>
      </c>
      <c r="X147" s="189" t="str">
        <f>IF(Overrides!X147&lt;&gt;"",Overrides!X147,F_Inputs_Formatted!X147)</f>
        <v>-</v>
      </c>
      <c r="Y147" s="189" t="str">
        <f>IF(Overrides!Y147&lt;&gt;"",Overrides!Y147,F_Inputs_Formatted!Y147)</f>
        <v>-</v>
      </c>
      <c r="Z147" s="189" t="str">
        <f>IF(Overrides!Z147&lt;&gt;"",Overrides!Z147,F_Inputs_Formatted!Z147)</f>
        <v>-</v>
      </c>
      <c r="AA147" s="189" t="str">
        <f>IF(Overrides!AA147&lt;&gt;"",Overrides!AA147,F_Inputs_Formatted!AA147)</f>
        <v>-</v>
      </c>
      <c r="AB147" s="189" t="str">
        <f>IF(Overrides!AB147&lt;&gt;"",Overrides!AB147,F_Inputs_Formatted!AB147)</f>
        <v>-</v>
      </c>
      <c r="AC147" s="189" t="str">
        <f>IF(Overrides!AC147&lt;&gt;"",Overrides!AC147,F_Inputs_Formatted!AC147)</f>
        <v>-</v>
      </c>
      <c r="AD147" s="189" t="str">
        <f>IF(Overrides!AD147&lt;&gt;"",Overrides!AD147,F_Inputs_Formatted!AD147)</f>
        <v>-</v>
      </c>
      <c r="AE147" s="189" t="str">
        <f>IF(Overrides!AE147&lt;&gt;"",Overrides!AE147,F_Inputs_Formatted!AE147)</f>
        <v>-</v>
      </c>
      <c r="AF147" s="189" t="str">
        <f>IF(Overrides!AF147&lt;&gt;"",Overrides!AF147,F_Inputs_Formatted!AF147)</f>
        <v>-</v>
      </c>
      <c r="AG147" s="189" t="str">
        <f>IF(Overrides!AG147&lt;&gt;"",Overrides!AG147,F_Inputs_Formatted!AG147)</f>
        <v>-</v>
      </c>
      <c r="AH147" s="189" t="str">
        <f>IF(Overrides!AH147&lt;&gt;"",Overrides!AH147,F_Inputs_Formatted!AH147)</f>
        <v>-</v>
      </c>
      <c r="AI147" s="189" t="str">
        <f>IF(Overrides!AI147&lt;&gt;"",Overrides!AI147,F_Inputs_Formatted!AI147)</f>
        <v>-</v>
      </c>
      <c r="AJ147" s="189" t="str">
        <f>IF(Overrides!AJ147&lt;&gt;"",Overrides!AJ147,F_Inputs_Formatted!AJ147)</f>
        <v>-</v>
      </c>
      <c r="AK147" s="189" t="str">
        <f>IF(Overrides!AK147&lt;&gt;"",Overrides!AK147,F_Inputs_Formatted!AK147)</f>
        <v>-</v>
      </c>
      <c r="AL147" s="189" t="str">
        <f>IF(Overrides!AL147&lt;&gt;"",Overrides!AL147,F_Inputs_Formatted!AL147)</f>
        <v>-</v>
      </c>
      <c r="AM147" s="189" t="str">
        <f>IF(Overrides!AM147&lt;&gt;"",Overrides!AM147,F_Inputs_Formatted!AM147)</f>
        <v>-</v>
      </c>
    </row>
    <row r="148" spans="2:39" s="21" customFormat="1" ht="15">
      <c r="B148" s="19" t="s">
        <v>118</v>
      </c>
      <c r="C148" s="19" t="s">
        <v>168</v>
      </c>
      <c r="D148" s="19" t="s">
        <v>156</v>
      </c>
      <c r="E148" s="19" t="s">
        <v>122</v>
      </c>
      <c r="F148" s="19" t="s">
        <v>157</v>
      </c>
      <c r="G148" s="56" t="s">
        <v>127</v>
      </c>
      <c r="H148" s="150" t="s">
        <v>180</v>
      </c>
      <c r="I148" s="55" t="str">
        <f t="shared" si="2"/>
        <v>NWTC_OUT5_05_A_PR24_OFWAT</v>
      </c>
      <c r="J148" s="55" t="s">
        <v>137</v>
      </c>
      <c r="K148" s="55" t="s">
        <v>159</v>
      </c>
      <c r="L148" s="55" t="s">
        <v>139</v>
      </c>
      <c r="M148" s="153" t="s">
        <v>181</v>
      </c>
      <c r="N148" s="18" t="s">
        <v>153</v>
      </c>
      <c r="O148" s="55">
        <v>0</v>
      </c>
      <c r="P148" s="189" t="str">
        <f>IF(Overrides!P148&lt;&gt;"",Overrides!P148,F_Inputs_Formatted!P148)</f>
        <v>-</v>
      </c>
      <c r="Q148" s="189" t="str">
        <f>IF(Overrides!Q148&lt;&gt;"",Overrides!Q148,F_Inputs_Formatted!Q148)</f>
        <v>-</v>
      </c>
      <c r="R148" s="189" t="str">
        <f>IF(Overrides!R148&lt;&gt;"",Overrides!R148,F_Inputs_Formatted!R148)</f>
        <v>-</v>
      </c>
      <c r="S148" s="189" t="str">
        <f>IF(Overrides!S148&lt;&gt;"",Overrides!S148,F_Inputs_Formatted!S148)</f>
        <v>-</v>
      </c>
      <c r="T148" s="189" t="str">
        <f>IF(Overrides!T148&lt;&gt;"",Overrides!T148,F_Inputs_Formatted!T148)</f>
        <v>-</v>
      </c>
      <c r="U148" s="189" t="str">
        <f>IF(Overrides!U148&lt;&gt;"",Overrides!U148,F_Inputs_Formatted!U148)</f>
        <v>-</v>
      </c>
      <c r="V148" s="189">
        <f>IF(Overrides!V148&lt;&gt;"",Overrides!V148,F_Inputs_Formatted!V148)</f>
        <v>77339</v>
      </c>
      <c r="W148" s="189" t="str">
        <f>IF(Overrides!W148&lt;&gt;"",Overrides!W148,F_Inputs_Formatted!W148)</f>
        <v>-</v>
      </c>
      <c r="X148" s="189" t="str">
        <f>IF(Overrides!X148&lt;&gt;"",Overrides!X148,F_Inputs_Formatted!X148)</f>
        <v>-</v>
      </c>
      <c r="Y148" s="189" t="str">
        <f>IF(Overrides!Y148&lt;&gt;"",Overrides!Y148,F_Inputs_Formatted!Y148)</f>
        <v>-</v>
      </c>
      <c r="Z148" s="189" t="str">
        <f>IF(Overrides!Z148&lt;&gt;"",Overrides!Z148,F_Inputs_Formatted!Z148)</f>
        <v>-</v>
      </c>
      <c r="AA148" s="189" t="str">
        <f>IF(Overrides!AA148&lt;&gt;"",Overrides!AA148,F_Inputs_Formatted!AA148)</f>
        <v>-</v>
      </c>
      <c r="AB148" s="189" t="str">
        <f>IF(Overrides!AB148&lt;&gt;"",Overrides!AB148,F_Inputs_Formatted!AB148)</f>
        <v>-</v>
      </c>
      <c r="AC148" s="189" t="str">
        <f>IF(Overrides!AC148&lt;&gt;"",Overrides!AC148,F_Inputs_Formatted!AC148)</f>
        <v>-</v>
      </c>
      <c r="AD148" s="189" t="str">
        <f>IF(Overrides!AD148&lt;&gt;"",Overrides!AD148,F_Inputs_Formatted!AD148)</f>
        <v>-</v>
      </c>
      <c r="AE148" s="189" t="str">
        <f>IF(Overrides!AE148&lt;&gt;"",Overrides!AE148,F_Inputs_Formatted!AE148)</f>
        <v>-</v>
      </c>
      <c r="AF148" s="189" t="str">
        <f>IF(Overrides!AF148&lt;&gt;"",Overrides!AF148,F_Inputs_Formatted!AF148)</f>
        <v>-</v>
      </c>
      <c r="AG148" s="189" t="str">
        <f>IF(Overrides!AG148&lt;&gt;"",Overrides!AG148,F_Inputs_Formatted!AG148)</f>
        <v>-</v>
      </c>
      <c r="AH148" s="189" t="str">
        <f>IF(Overrides!AH148&lt;&gt;"",Overrides!AH148,F_Inputs_Formatted!AH148)</f>
        <v>-</v>
      </c>
      <c r="AI148" s="189" t="str">
        <f>IF(Overrides!AI148&lt;&gt;"",Overrides!AI148,F_Inputs_Formatted!AI148)</f>
        <v>-</v>
      </c>
      <c r="AJ148" s="189" t="str">
        <f>IF(Overrides!AJ148&lt;&gt;"",Overrides!AJ148,F_Inputs_Formatted!AJ148)</f>
        <v>-</v>
      </c>
      <c r="AK148" s="189" t="str">
        <f>IF(Overrides!AK148&lt;&gt;"",Overrides!AK148,F_Inputs_Formatted!AK148)</f>
        <v>-</v>
      </c>
      <c r="AL148" s="189" t="str">
        <f>IF(Overrides!AL148&lt;&gt;"",Overrides!AL148,F_Inputs_Formatted!AL148)</f>
        <v>-</v>
      </c>
      <c r="AM148" s="189" t="str">
        <f>IF(Overrides!AM148&lt;&gt;"",Overrides!AM148,F_Inputs_Formatted!AM148)</f>
        <v>-</v>
      </c>
    </row>
    <row r="149" spans="2:39" s="21" customFormat="1" ht="15">
      <c r="B149" s="19" t="s">
        <v>119</v>
      </c>
      <c r="C149" s="19" t="s">
        <v>169</v>
      </c>
      <c r="D149" s="19" t="s">
        <v>156</v>
      </c>
      <c r="E149" s="19" t="s">
        <v>122</v>
      </c>
      <c r="F149" s="19" t="s">
        <v>157</v>
      </c>
      <c r="G149" s="56" t="s">
        <v>127</v>
      </c>
      <c r="H149" s="150" t="s">
        <v>180</v>
      </c>
      <c r="I149" s="55" t="str">
        <f t="shared" si="2"/>
        <v>WSXC_OUT5_05_A_PR24_OFWAT</v>
      </c>
      <c r="J149" s="55" t="s">
        <v>137</v>
      </c>
      <c r="K149" s="55" t="s">
        <v>159</v>
      </c>
      <c r="L149" s="55" t="s">
        <v>139</v>
      </c>
      <c r="M149" s="153" t="s">
        <v>181</v>
      </c>
      <c r="N149" s="18" t="s">
        <v>153</v>
      </c>
      <c r="O149" s="55">
        <v>0</v>
      </c>
      <c r="P149" s="189" t="str">
        <f>IF(Overrides!P149&lt;&gt;"",Overrides!P149,F_Inputs_Formatted!P149)</f>
        <v>-</v>
      </c>
      <c r="Q149" s="189" t="str">
        <f>IF(Overrides!Q149&lt;&gt;"",Overrides!Q149,F_Inputs_Formatted!Q149)</f>
        <v>-</v>
      </c>
      <c r="R149" s="189" t="str">
        <f>IF(Overrides!R149&lt;&gt;"",Overrides!R149,F_Inputs_Formatted!R149)</f>
        <v>-</v>
      </c>
      <c r="S149" s="189" t="str">
        <f>IF(Overrides!S149&lt;&gt;"",Overrides!S149,F_Inputs_Formatted!S149)</f>
        <v>-</v>
      </c>
      <c r="T149" s="189" t="str">
        <f>IF(Overrides!T149&lt;&gt;"",Overrides!T149,F_Inputs_Formatted!T149)</f>
        <v>-</v>
      </c>
      <c r="U149" s="189" t="str">
        <f>IF(Overrides!U149&lt;&gt;"",Overrides!U149,F_Inputs_Formatted!U149)</f>
        <v>-</v>
      </c>
      <c r="V149" s="189">
        <f>IF(Overrides!V149&lt;&gt;"",Overrides!V149,F_Inputs_Formatted!V149)</f>
        <v>34944</v>
      </c>
      <c r="W149" s="189" t="str">
        <f>IF(Overrides!W149&lt;&gt;"",Overrides!W149,F_Inputs_Formatted!W149)</f>
        <v>-</v>
      </c>
      <c r="X149" s="189" t="str">
        <f>IF(Overrides!X149&lt;&gt;"",Overrides!X149,F_Inputs_Formatted!X149)</f>
        <v>-</v>
      </c>
      <c r="Y149" s="189" t="str">
        <f>IF(Overrides!Y149&lt;&gt;"",Overrides!Y149,F_Inputs_Formatted!Y149)</f>
        <v>-</v>
      </c>
      <c r="Z149" s="189" t="str">
        <f>IF(Overrides!Z149&lt;&gt;"",Overrides!Z149,F_Inputs_Formatted!Z149)</f>
        <v>-</v>
      </c>
      <c r="AA149" s="189" t="str">
        <f>IF(Overrides!AA149&lt;&gt;"",Overrides!AA149,F_Inputs_Formatted!AA149)</f>
        <v>-</v>
      </c>
      <c r="AB149" s="189" t="str">
        <f>IF(Overrides!AB149&lt;&gt;"",Overrides!AB149,F_Inputs_Formatted!AB149)</f>
        <v>-</v>
      </c>
      <c r="AC149" s="189" t="str">
        <f>IF(Overrides!AC149&lt;&gt;"",Overrides!AC149,F_Inputs_Formatted!AC149)</f>
        <v>-</v>
      </c>
      <c r="AD149" s="189" t="str">
        <f>IF(Overrides!AD149&lt;&gt;"",Overrides!AD149,F_Inputs_Formatted!AD149)</f>
        <v>-</v>
      </c>
      <c r="AE149" s="189" t="str">
        <f>IF(Overrides!AE149&lt;&gt;"",Overrides!AE149,F_Inputs_Formatted!AE149)</f>
        <v>-</v>
      </c>
      <c r="AF149" s="189" t="str">
        <f>IF(Overrides!AF149&lt;&gt;"",Overrides!AF149,F_Inputs_Formatted!AF149)</f>
        <v>-</v>
      </c>
      <c r="AG149" s="189" t="str">
        <f>IF(Overrides!AG149&lt;&gt;"",Overrides!AG149,F_Inputs_Formatted!AG149)</f>
        <v>-</v>
      </c>
      <c r="AH149" s="189" t="str">
        <f>IF(Overrides!AH149&lt;&gt;"",Overrides!AH149,F_Inputs_Formatted!AH149)</f>
        <v>-</v>
      </c>
      <c r="AI149" s="189" t="str">
        <f>IF(Overrides!AI149&lt;&gt;"",Overrides!AI149,F_Inputs_Formatted!AI149)</f>
        <v>-</v>
      </c>
      <c r="AJ149" s="189" t="str">
        <f>IF(Overrides!AJ149&lt;&gt;"",Overrides!AJ149,F_Inputs_Formatted!AJ149)</f>
        <v>-</v>
      </c>
      <c r="AK149" s="189" t="str">
        <f>IF(Overrides!AK149&lt;&gt;"",Overrides!AK149,F_Inputs_Formatted!AK149)</f>
        <v>-</v>
      </c>
      <c r="AL149" s="189" t="str">
        <f>IF(Overrides!AL149&lt;&gt;"",Overrides!AL149,F_Inputs_Formatted!AL149)</f>
        <v>-</v>
      </c>
      <c r="AM149" s="189" t="str">
        <f>IF(Overrides!AM149&lt;&gt;"",Overrides!AM149,F_Inputs_Formatted!AM149)</f>
        <v>-</v>
      </c>
    </row>
    <row r="150" spans="2:39" s="21" customFormat="1" ht="15">
      <c r="B150" s="19" t="s">
        <v>120</v>
      </c>
      <c r="C150" s="19" t="s">
        <v>170</v>
      </c>
      <c r="D150" s="19" t="s">
        <v>156</v>
      </c>
      <c r="E150" s="19" t="s">
        <v>122</v>
      </c>
      <c r="F150" s="19" t="s">
        <v>157</v>
      </c>
      <c r="G150" s="56" t="s">
        <v>127</v>
      </c>
      <c r="H150" s="150" t="s">
        <v>180</v>
      </c>
      <c r="I150" s="55" t="str">
        <f t="shared" si="2"/>
        <v>YKYC_OUT5_05_A_PR24_OFWAT</v>
      </c>
      <c r="J150" s="55" t="s">
        <v>137</v>
      </c>
      <c r="K150" s="55" t="s">
        <v>159</v>
      </c>
      <c r="L150" s="55" t="s">
        <v>139</v>
      </c>
      <c r="M150" s="153" t="s">
        <v>181</v>
      </c>
      <c r="N150" s="18" t="s">
        <v>153</v>
      </c>
      <c r="O150" s="55">
        <v>0</v>
      </c>
      <c r="P150" s="189" t="str">
        <f>IF(Overrides!P150&lt;&gt;"",Overrides!P150,F_Inputs_Formatted!P150)</f>
        <v>-</v>
      </c>
      <c r="Q150" s="189" t="str">
        <f>IF(Overrides!Q150&lt;&gt;"",Overrides!Q150,F_Inputs_Formatted!Q150)</f>
        <v>-</v>
      </c>
      <c r="R150" s="189" t="str">
        <f>IF(Overrides!R150&lt;&gt;"",Overrides!R150,F_Inputs_Formatted!R150)</f>
        <v>-</v>
      </c>
      <c r="S150" s="189" t="str">
        <f>IF(Overrides!S150&lt;&gt;"",Overrides!S150,F_Inputs_Formatted!S150)</f>
        <v>-</v>
      </c>
      <c r="T150" s="189" t="str">
        <f>IF(Overrides!T150&lt;&gt;"",Overrides!T150,F_Inputs_Formatted!T150)</f>
        <v>-</v>
      </c>
      <c r="U150" s="189" t="str">
        <f>IF(Overrides!U150&lt;&gt;"",Overrides!U150,F_Inputs_Formatted!U150)</f>
        <v>-</v>
      </c>
      <c r="V150" s="189">
        <f>IF(Overrides!V150&lt;&gt;"",Overrides!V150,F_Inputs_Formatted!V150)</f>
        <v>52263</v>
      </c>
      <c r="W150" s="189" t="str">
        <f>IF(Overrides!W150&lt;&gt;"",Overrides!W150,F_Inputs_Formatted!W150)</f>
        <v>-</v>
      </c>
      <c r="X150" s="189" t="str">
        <f>IF(Overrides!X150&lt;&gt;"",Overrides!X150,F_Inputs_Formatted!X150)</f>
        <v>-</v>
      </c>
      <c r="Y150" s="189" t="str">
        <f>IF(Overrides!Y150&lt;&gt;"",Overrides!Y150,F_Inputs_Formatted!Y150)</f>
        <v>-</v>
      </c>
      <c r="Z150" s="189" t="str">
        <f>IF(Overrides!Z150&lt;&gt;"",Overrides!Z150,F_Inputs_Formatted!Z150)</f>
        <v>-</v>
      </c>
      <c r="AA150" s="189" t="str">
        <f>IF(Overrides!AA150&lt;&gt;"",Overrides!AA150,F_Inputs_Formatted!AA150)</f>
        <v>-</v>
      </c>
      <c r="AB150" s="189" t="str">
        <f>IF(Overrides!AB150&lt;&gt;"",Overrides!AB150,F_Inputs_Formatted!AB150)</f>
        <v>-</v>
      </c>
      <c r="AC150" s="189" t="str">
        <f>IF(Overrides!AC150&lt;&gt;"",Overrides!AC150,F_Inputs_Formatted!AC150)</f>
        <v>-</v>
      </c>
      <c r="AD150" s="189" t="str">
        <f>IF(Overrides!AD150&lt;&gt;"",Overrides!AD150,F_Inputs_Formatted!AD150)</f>
        <v>-</v>
      </c>
      <c r="AE150" s="189" t="str">
        <f>IF(Overrides!AE150&lt;&gt;"",Overrides!AE150,F_Inputs_Formatted!AE150)</f>
        <v>-</v>
      </c>
      <c r="AF150" s="189" t="str">
        <f>IF(Overrides!AF150&lt;&gt;"",Overrides!AF150,F_Inputs_Formatted!AF150)</f>
        <v>-</v>
      </c>
      <c r="AG150" s="189" t="str">
        <f>IF(Overrides!AG150&lt;&gt;"",Overrides!AG150,F_Inputs_Formatted!AG150)</f>
        <v>-</v>
      </c>
      <c r="AH150" s="189" t="str">
        <f>IF(Overrides!AH150&lt;&gt;"",Overrides!AH150,F_Inputs_Formatted!AH150)</f>
        <v>-</v>
      </c>
      <c r="AI150" s="189" t="str">
        <f>IF(Overrides!AI150&lt;&gt;"",Overrides!AI150,F_Inputs_Formatted!AI150)</f>
        <v>-</v>
      </c>
      <c r="AJ150" s="189" t="str">
        <f>IF(Overrides!AJ150&lt;&gt;"",Overrides!AJ150,F_Inputs_Formatted!AJ150)</f>
        <v>-</v>
      </c>
      <c r="AK150" s="189" t="str">
        <f>IF(Overrides!AK150&lt;&gt;"",Overrides!AK150,F_Inputs_Formatted!AK150)</f>
        <v>-</v>
      </c>
      <c r="AL150" s="189" t="str">
        <f>IF(Overrides!AL150&lt;&gt;"",Overrides!AL150,F_Inputs_Formatted!AL150)</f>
        <v>-</v>
      </c>
      <c r="AM150" s="189" t="str">
        <f>IF(Overrides!AM150&lt;&gt;"",Overrides!AM150,F_Inputs_Formatted!AM150)</f>
        <v>-</v>
      </c>
    </row>
    <row r="151" spans="2:39" s="21" customFormat="1" ht="15">
      <c r="B151" s="19" t="s">
        <v>142</v>
      </c>
      <c r="C151" s="19" t="s">
        <v>171</v>
      </c>
      <c r="D151" s="19" t="s">
        <v>156</v>
      </c>
      <c r="E151" s="19" t="s">
        <v>122</v>
      </c>
      <c r="F151" s="19" t="s">
        <v>172</v>
      </c>
      <c r="G151" s="56" t="s">
        <v>127</v>
      </c>
      <c r="H151" s="150" t="s">
        <v>180</v>
      </c>
      <c r="I151" s="55" t="str">
        <f t="shared" si="2"/>
        <v>AFWC_OUT5_05_A_PR24_OFWAT</v>
      </c>
      <c r="J151" s="55" t="s">
        <v>137</v>
      </c>
      <c r="K151" s="55" t="s">
        <v>159</v>
      </c>
      <c r="L151" s="55" t="s">
        <v>139</v>
      </c>
      <c r="M151" s="153" t="s">
        <v>181</v>
      </c>
      <c r="N151" s="18" t="s">
        <v>153</v>
      </c>
      <c r="O151" s="55">
        <v>0</v>
      </c>
      <c r="P151" s="189" t="str">
        <f>IF(Overrides!P151&lt;&gt;"",Overrides!P151,F_Inputs_Formatted!P151)</f>
        <v>##BLANK</v>
      </c>
      <c r="Q151" s="189" t="str">
        <f>IF(Overrides!Q151&lt;&gt;"",Overrides!Q151,F_Inputs_Formatted!Q151)</f>
        <v>##BLANK</v>
      </c>
      <c r="R151" s="189" t="str">
        <f>IF(Overrides!R151&lt;&gt;"",Overrides!R151,F_Inputs_Formatted!R151)</f>
        <v>##BLANK</v>
      </c>
      <c r="S151" s="189" t="str">
        <f>IF(Overrides!S151&lt;&gt;"",Overrides!S151,F_Inputs_Formatted!S151)</f>
        <v>##BLANK</v>
      </c>
      <c r="T151" s="189" t="str">
        <f>IF(Overrides!T151&lt;&gt;"",Overrides!T151,F_Inputs_Formatted!T151)</f>
        <v>##BLANK</v>
      </c>
      <c r="U151" s="189" t="str">
        <f>IF(Overrides!U151&lt;&gt;"",Overrides!U151,F_Inputs_Formatted!U151)</f>
        <v>##BLANK</v>
      </c>
      <c r="V151" s="189" t="str">
        <f>IF(Overrides!V151&lt;&gt;"",Overrides!V151,F_Inputs_Formatted!V151)</f>
        <v>##BLANK</v>
      </c>
      <c r="W151" s="189" t="str">
        <f>IF(Overrides!W151&lt;&gt;"",Overrides!W151,F_Inputs_Formatted!W151)</f>
        <v>##BLANK</v>
      </c>
      <c r="X151" s="189" t="str">
        <f>IF(Overrides!X151&lt;&gt;"",Overrides!X151,F_Inputs_Formatted!X151)</f>
        <v>##BLANK</v>
      </c>
      <c r="Y151" s="189" t="str">
        <f>IF(Overrides!Y151&lt;&gt;"",Overrides!Y151,F_Inputs_Formatted!Y151)</f>
        <v>##BLANK</v>
      </c>
      <c r="Z151" s="189" t="str">
        <f>IF(Overrides!Z151&lt;&gt;"",Overrides!Z151,F_Inputs_Formatted!Z151)</f>
        <v>##BLANK</v>
      </c>
      <c r="AA151" s="189" t="str">
        <f>IF(Overrides!AA151&lt;&gt;"",Overrides!AA151,F_Inputs_Formatted!AA151)</f>
        <v>##BLANK</v>
      </c>
      <c r="AB151" s="189" t="str">
        <f>IF(Overrides!AB151&lt;&gt;"",Overrides!AB151,F_Inputs_Formatted!AB151)</f>
        <v>##BLANK</v>
      </c>
      <c r="AC151" s="189" t="str">
        <f>IF(Overrides!AC151&lt;&gt;"",Overrides!AC151,F_Inputs_Formatted!AC151)</f>
        <v>##BLANK</v>
      </c>
      <c r="AD151" s="189" t="str">
        <f>IF(Overrides!AD151&lt;&gt;"",Overrides!AD151,F_Inputs_Formatted!AD151)</f>
        <v>##BLANK</v>
      </c>
      <c r="AE151" s="189" t="str">
        <f>IF(Overrides!AE151&lt;&gt;"",Overrides!AE151,F_Inputs_Formatted!AE151)</f>
        <v>##BLANK</v>
      </c>
      <c r="AF151" s="189" t="str">
        <f>IF(Overrides!AF151&lt;&gt;"",Overrides!AF151,F_Inputs_Formatted!AF151)</f>
        <v>##BLANK</v>
      </c>
      <c r="AG151" s="189" t="str">
        <f>IF(Overrides!AG151&lt;&gt;"",Overrides!AG151,F_Inputs_Formatted!AG151)</f>
        <v>##BLANK</v>
      </c>
      <c r="AH151" s="189" t="str">
        <f>IF(Overrides!AH151&lt;&gt;"",Overrides!AH151,F_Inputs_Formatted!AH151)</f>
        <v>##BLANK</v>
      </c>
      <c r="AI151" s="189" t="str">
        <f>IF(Overrides!AI151&lt;&gt;"",Overrides!AI151,F_Inputs_Formatted!AI151)</f>
        <v>##BLANK</v>
      </c>
      <c r="AJ151" s="189" t="str">
        <f>IF(Overrides!AJ151&lt;&gt;"",Overrides!AJ151,F_Inputs_Formatted!AJ151)</f>
        <v>##BLANK</v>
      </c>
      <c r="AK151" s="189" t="str">
        <f>IF(Overrides!AK151&lt;&gt;"",Overrides!AK151,F_Inputs_Formatted!AK151)</f>
        <v>##BLANK</v>
      </c>
      <c r="AL151" s="189" t="str">
        <f>IF(Overrides!AL151&lt;&gt;"",Overrides!AL151,F_Inputs_Formatted!AL151)</f>
        <v>##BLANK</v>
      </c>
      <c r="AM151" s="189" t="str">
        <f>IF(Overrides!AM151&lt;&gt;"",Overrides!AM151,F_Inputs_Formatted!AM151)</f>
        <v>##BLANK</v>
      </c>
    </row>
    <row r="152" spans="2:39" s="21" customFormat="1" ht="15">
      <c r="B152" s="19" t="s">
        <v>143</v>
      </c>
      <c r="C152" s="19" t="s">
        <v>173</v>
      </c>
      <c r="D152" s="19" t="s">
        <v>156</v>
      </c>
      <c r="E152" s="19" t="s">
        <v>122</v>
      </c>
      <c r="F152" s="19" t="s">
        <v>172</v>
      </c>
      <c r="G152" s="56" t="s">
        <v>127</v>
      </c>
      <c r="H152" s="150" t="s">
        <v>180</v>
      </c>
      <c r="I152" s="55" t="str">
        <f t="shared" si="2"/>
        <v>PRTC_OUT5_05_A_PR24_OFWAT</v>
      </c>
      <c r="J152" s="55" t="s">
        <v>137</v>
      </c>
      <c r="K152" s="55" t="s">
        <v>159</v>
      </c>
      <c r="L152" s="55" t="s">
        <v>139</v>
      </c>
      <c r="M152" s="153" t="s">
        <v>181</v>
      </c>
      <c r="N152" s="18" t="s">
        <v>153</v>
      </c>
      <c r="O152" s="55">
        <v>0</v>
      </c>
      <c r="P152" s="189" t="str">
        <f>IF(Overrides!P152&lt;&gt;"",Overrides!P152,F_Inputs_Formatted!P152)</f>
        <v>##BLANK</v>
      </c>
      <c r="Q152" s="189" t="str">
        <f>IF(Overrides!Q152&lt;&gt;"",Overrides!Q152,F_Inputs_Formatted!Q152)</f>
        <v>##BLANK</v>
      </c>
      <c r="R152" s="189" t="str">
        <f>IF(Overrides!R152&lt;&gt;"",Overrides!R152,F_Inputs_Formatted!R152)</f>
        <v>##BLANK</v>
      </c>
      <c r="S152" s="189" t="str">
        <f>IF(Overrides!S152&lt;&gt;"",Overrides!S152,F_Inputs_Formatted!S152)</f>
        <v>##BLANK</v>
      </c>
      <c r="T152" s="189" t="str">
        <f>IF(Overrides!T152&lt;&gt;"",Overrides!T152,F_Inputs_Formatted!T152)</f>
        <v>##BLANK</v>
      </c>
      <c r="U152" s="189" t="str">
        <f>IF(Overrides!U152&lt;&gt;"",Overrides!U152,F_Inputs_Formatted!U152)</f>
        <v>##BLANK</v>
      </c>
      <c r="V152" s="189" t="str">
        <f>IF(Overrides!V152&lt;&gt;"",Overrides!V152,F_Inputs_Formatted!V152)</f>
        <v>##BLANK</v>
      </c>
      <c r="W152" s="189" t="str">
        <f>IF(Overrides!W152&lt;&gt;"",Overrides!W152,F_Inputs_Formatted!W152)</f>
        <v>##BLANK</v>
      </c>
      <c r="X152" s="189" t="str">
        <f>IF(Overrides!X152&lt;&gt;"",Overrides!X152,F_Inputs_Formatted!X152)</f>
        <v>##BLANK</v>
      </c>
      <c r="Y152" s="189" t="str">
        <f>IF(Overrides!Y152&lt;&gt;"",Overrides!Y152,F_Inputs_Formatted!Y152)</f>
        <v>##BLANK</v>
      </c>
      <c r="Z152" s="189" t="str">
        <f>IF(Overrides!Z152&lt;&gt;"",Overrides!Z152,F_Inputs_Formatted!Z152)</f>
        <v>##BLANK</v>
      </c>
      <c r="AA152" s="189" t="str">
        <f>IF(Overrides!AA152&lt;&gt;"",Overrides!AA152,F_Inputs_Formatted!AA152)</f>
        <v>##BLANK</v>
      </c>
      <c r="AB152" s="189" t="str">
        <f>IF(Overrides!AB152&lt;&gt;"",Overrides!AB152,F_Inputs_Formatted!AB152)</f>
        <v>##BLANK</v>
      </c>
      <c r="AC152" s="189" t="str">
        <f>IF(Overrides!AC152&lt;&gt;"",Overrides!AC152,F_Inputs_Formatted!AC152)</f>
        <v>##BLANK</v>
      </c>
      <c r="AD152" s="189" t="str">
        <f>IF(Overrides!AD152&lt;&gt;"",Overrides!AD152,F_Inputs_Formatted!AD152)</f>
        <v>##BLANK</v>
      </c>
      <c r="AE152" s="189" t="str">
        <f>IF(Overrides!AE152&lt;&gt;"",Overrides!AE152,F_Inputs_Formatted!AE152)</f>
        <v>##BLANK</v>
      </c>
      <c r="AF152" s="189" t="str">
        <f>IF(Overrides!AF152&lt;&gt;"",Overrides!AF152,F_Inputs_Formatted!AF152)</f>
        <v>##BLANK</v>
      </c>
      <c r="AG152" s="189" t="str">
        <f>IF(Overrides!AG152&lt;&gt;"",Overrides!AG152,F_Inputs_Formatted!AG152)</f>
        <v>##BLANK</v>
      </c>
      <c r="AH152" s="189" t="str">
        <f>IF(Overrides!AH152&lt;&gt;"",Overrides!AH152,F_Inputs_Formatted!AH152)</f>
        <v>##BLANK</v>
      </c>
      <c r="AI152" s="189" t="str">
        <f>IF(Overrides!AI152&lt;&gt;"",Overrides!AI152,F_Inputs_Formatted!AI152)</f>
        <v>##BLANK</v>
      </c>
      <c r="AJ152" s="189" t="str">
        <f>IF(Overrides!AJ152&lt;&gt;"",Overrides!AJ152,F_Inputs_Formatted!AJ152)</f>
        <v>##BLANK</v>
      </c>
      <c r="AK152" s="189" t="str">
        <f>IF(Overrides!AK152&lt;&gt;"",Overrides!AK152,F_Inputs_Formatted!AK152)</f>
        <v>##BLANK</v>
      </c>
      <c r="AL152" s="189" t="str">
        <f>IF(Overrides!AL152&lt;&gt;"",Overrides!AL152,F_Inputs_Formatted!AL152)</f>
        <v>##BLANK</v>
      </c>
      <c r="AM152" s="189" t="str">
        <f>IF(Overrides!AM152&lt;&gt;"",Overrides!AM152,F_Inputs_Formatted!AM152)</f>
        <v>##BLANK</v>
      </c>
    </row>
    <row r="153" spans="2:39" s="21" customFormat="1" ht="15">
      <c r="B153" s="19" t="s">
        <v>144</v>
      </c>
      <c r="C153" s="19" t="s">
        <v>174</v>
      </c>
      <c r="D153" s="19" t="s">
        <v>156</v>
      </c>
      <c r="E153" s="19" t="s">
        <v>122</v>
      </c>
      <c r="F153" s="19" t="s">
        <v>172</v>
      </c>
      <c r="G153" s="56" t="s">
        <v>127</v>
      </c>
      <c r="H153" s="150" t="s">
        <v>180</v>
      </c>
      <c r="I153" s="55" t="str">
        <f t="shared" si="2"/>
        <v>SEWC_OUT5_05_A_PR24_OFWAT</v>
      </c>
      <c r="J153" s="55" t="s">
        <v>137</v>
      </c>
      <c r="K153" s="55" t="s">
        <v>159</v>
      </c>
      <c r="L153" s="55" t="s">
        <v>139</v>
      </c>
      <c r="M153" s="153" t="s">
        <v>181</v>
      </c>
      <c r="N153" s="18" t="s">
        <v>153</v>
      </c>
      <c r="O153" s="55">
        <v>0</v>
      </c>
      <c r="P153" s="189" t="str">
        <f>IF(Overrides!P153&lt;&gt;"",Overrides!P153,F_Inputs_Formatted!P153)</f>
        <v>##BLANK</v>
      </c>
      <c r="Q153" s="189" t="str">
        <f>IF(Overrides!Q153&lt;&gt;"",Overrides!Q153,F_Inputs_Formatted!Q153)</f>
        <v>##BLANK</v>
      </c>
      <c r="R153" s="189" t="str">
        <f>IF(Overrides!R153&lt;&gt;"",Overrides!R153,F_Inputs_Formatted!R153)</f>
        <v>##BLANK</v>
      </c>
      <c r="S153" s="189" t="str">
        <f>IF(Overrides!S153&lt;&gt;"",Overrides!S153,F_Inputs_Formatted!S153)</f>
        <v>##BLANK</v>
      </c>
      <c r="T153" s="189" t="str">
        <f>IF(Overrides!T153&lt;&gt;"",Overrides!T153,F_Inputs_Formatted!T153)</f>
        <v>##BLANK</v>
      </c>
      <c r="U153" s="189" t="str">
        <f>IF(Overrides!U153&lt;&gt;"",Overrides!U153,F_Inputs_Formatted!U153)</f>
        <v>##BLANK</v>
      </c>
      <c r="V153" s="189" t="str">
        <f>IF(Overrides!V153&lt;&gt;"",Overrides!V153,F_Inputs_Formatted!V153)</f>
        <v>##BLANK</v>
      </c>
      <c r="W153" s="189" t="str">
        <f>IF(Overrides!W153&lt;&gt;"",Overrides!W153,F_Inputs_Formatted!W153)</f>
        <v>##BLANK</v>
      </c>
      <c r="X153" s="189" t="str">
        <f>IF(Overrides!X153&lt;&gt;"",Overrides!X153,F_Inputs_Formatted!X153)</f>
        <v>##BLANK</v>
      </c>
      <c r="Y153" s="189" t="str">
        <f>IF(Overrides!Y153&lt;&gt;"",Overrides!Y153,F_Inputs_Formatted!Y153)</f>
        <v>##BLANK</v>
      </c>
      <c r="Z153" s="189" t="str">
        <f>IF(Overrides!Z153&lt;&gt;"",Overrides!Z153,F_Inputs_Formatted!Z153)</f>
        <v>##BLANK</v>
      </c>
      <c r="AA153" s="189" t="str">
        <f>IF(Overrides!AA153&lt;&gt;"",Overrides!AA153,F_Inputs_Formatted!AA153)</f>
        <v>##BLANK</v>
      </c>
      <c r="AB153" s="189" t="str">
        <f>IF(Overrides!AB153&lt;&gt;"",Overrides!AB153,F_Inputs_Formatted!AB153)</f>
        <v>##BLANK</v>
      </c>
      <c r="AC153" s="189" t="str">
        <f>IF(Overrides!AC153&lt;&gt;"",Overrides!AC153,F_Inputs_Formatted!AC153)</f>
        <v>##BLANK</v>
      </c>
      <c r="AD153" s="189" t="str">
        <f>IF(Overrides!AD153&lt;&gt;"",Overrides!AD153,F_Inputs_Formatted!AD153)</f>
        <v>##BLANK</v>
      </c>
      <c r="AE153" s="189" t="str">
        <f>IF(Overrides!AE153&lt;&gt;"",Overrides!AE153,F_Inputs_Formatted!AE153)</f>
        <v>##BLANK</v>
      </c>
      <c r="AF153" s="189" t="str">
        <f>IF(Overrides!AF153&lt;&gt;"",Overrides!AF153,F_Inputs_Formatted!AF153)</f>
        <v>##BLANK</v>
      </c>
      <c r="AG153" s="189" t="str">
        <f>IF(Overrides!AG153&lt;&gt;"",Overrides!AG153,F_Inputs_Formatted!AG153)</f>
        <v>##BLANK</v>
      </c>
      <c r="AH153" s="189" t="str">
        <f>IF(Overrides!AH153&lt;&gt;"",Overrides!AH153,F_Inputs_Formatted!AH153)</f>
        <v>##BLANK</v>
      </c>
      <c r="AI153" s="189" t="str">
        <f>IF(Overrides!AI153&lt;&gt;"",Overrides!AI153,F_Inputs_Formatted!AI153)</f>
        <v>##BLANK</v>
      </c>
      <c r="AJ153" s="189" t="str">
        <f>IF(Overrides!AJ153&lt;&gt;"",Overrides!AJ153,F_Inputs_Formatted!AJ153)</f>
        <v>##BLANK</v>
      </c>
      <c r="AK153" s="189" t="str">
        <f>IF(Overrides!AK153&lt;&gt;"",Overrides!AK153,F_Inputs_Formatted!AK153)</f>
        <v>##BLANK</v>
      </c>
      <c r="AL153" s="189" t="str">
        <f>IF(Overrides!AL153&lt;&gt;"",Overrides!AL153,F_Inputs_Formatted!AL153)</f>
        <v>##BLANK</v>
      </c>
      <c r="AM153" s="189" t="str">
        <f>IF(Overrides!AM153&lt;&gt;"",Overrides!AM153,F_Inputs_Formatted!AM153)</f>
        <v>##BLANK</v>
      </c>
    </row>
    <row r="154" spans="2:39" s="21" customFormat="1" ht="15">
      <c r="B154" s="19" t="s">
        <v>145</v>
      </c>
      <c r="C154" s="19" t="s">
        <v>175</v>
      </c>
      <c r="D154" s="19" t="s">
        <v>156</v>
      </c>
      <c r="E154" s="19" t="s">
        <v>122</v>
      </c>
      <c r="F154" s="19" t="s">
        <v>172</v>
      </c>
      <c r="G154" s="56" t="s">
        <v>127</v>
      </c>
      <c r="H154" s="150" t="s">
        <v>180</v>
      </c>
      <c r="I154" s="55" t="str">
        <f t="shared" si="2"/>
        <v>SSCC_OUT5_05_A_PR24_OFWAT</v>
      </c>
      <c r="J154" s="55" t="s">
        <v>137</v>
      </c>
      <c r="K154" s="55" t="s">
        <v>159</v>
      </c>
      <c r="L154" s="55" t="s">
        <v>139</v>
      </c>
      <c r="M154" s="153" t="s">
        <v>181</v>
      </c>
      <c r="N154" s="18" t="s">
        <v>153</v>
      </c>
      <c r="O154" s="55">
        <v>0</v>
      </c>
      <c r="P154" s="189" t="str">
        <f>IF(Overrides!P154&lt;&gt;"",Overrides!P154,F_Inputs_Formatted!P154)</f>
        <v>##BLANK</v>
      </c>
      <c r="Q154" s="189" t="str">
        <f>IF(Overrides!Q154&lt;&gt;"",Overrides!Q154,F_Inputs_Formatted!Q154)</f>
        <v>##BLANK</v>
      </c>
      <c r="R154" s="189" t="str">
        <f>IF(Overrides!R154&lt;&gt;"",Overrides!R154,F_Inputs_Formatted!R154)</f>
        <v>##BLANK</v>
      </c>
      <c r="S154" s="189" t="str">
        <f>IF(Overrides!S154&lt;&gt;"",Overrides!S154,F_Inputs_Formatted!S154)</f>
        <v>##BLANK</v>
      </c>
      <c r="T154" s="189" t="str">
        <f>IF(Overrides!T154&lt;&gt;"",Overrides!T154,F_Inputs_Formatted!T154)</f>
        <v>##BLANK</v>
      </c>
      <c r="U154" s="189" t="str">
        <f>IF(Overrides!U154&lt;&gt;"",Overrides!U154,F_Inputs_Formatted!U154)</f>
        <v>##BLANK</v>
      </c>
      <c r="V154" s="189" t="str">
        <f>IF(Overrides!V154&lt;&gt;"",Overrides!V154,F_Inputs_Formatted!V154)</f>
        <v>##BLANK</v>
      </c>
      <c r="W154" s="189" t="str">
        <f>IF(Overrides!W154&lt;&gt;"",Overrides!W154,F_Inputs_Formatted!W154)</f>
        <v>##BLANK</v>
      </c>
      <c r="X154" s="189" t="str">
        <f>IF(Overrides!X154&lt;&gt;"",Overrides!X154,F_Inputs_Formatted!X154)</f>
        <v>##BLANK</v>
      </c>
      <c r="Y154" s="189" t="str">
        <f>IF(Overrides!Y154&lt;&gt;"",Overrides!Y154,F_Inputs_Formatted!Y154)</f>
        <v>##BLANK</v>
      </c>
      <c r="Z154" s="189" t="str">
        <f>IF(Overrides!Z154&lt;&gt;"",Overrides!Z154,F_Inputs_Formatted!Z154)</f>
        <v>##BLANK</v>
      </c>
      <c r="AA154" s="189" t="str">
        <f>IF(Overrides!AA154&lt;&gt;"",Overrides!AA154,F_Inputs_Formatted!AA154)</f>
        <v>##BLANK</v>
      </c>
      <c r="AB154" s="189" t="str">
        <f>IF(Overrides!AB154&lt;&gt;"",Overrides!AB154,F_Inputs_Formatted!AB154)</f>
        <v>##BLANK</v>
      </c>
      <c r="AC154" s="189" t="str">
        <f>IF(Overrides!AC154&lt;&gt;"",Overrides!AC154,F_Inputs_Formatted!AC154)</f>
        <v>##BLANK</v>
      </c>
      <c r="AD154" s="189" t="str">
        <f>IF(Overrides!AD154&lt;&gt;"",Overrides!AD154,F_Inputs_Formatted!AD154)</f>
        <v>##BLANK</v>
      </c>
      <c r="AE154" s="189" t="str">
        <f>IF(Overrides!AE154&lt;&gt;"",Overrides!AE154,F_Inputs_Formatted!AE154)</f>
        <v>##BLANK</v>
      </c>
      <c r="AF154" s="189" t="str">
        <f>IF(Overrides!AF154&lt;&gt;"",Overrides!AF154,F_Inputs_Formatted!AF154)</f>
        <v>##BLANK</v>
      </c>
      <c r="AG154" s="189" t="str">
        <f>IF(Overrides!AG154&lt;&gt;"",Overrides!AG154,F_Inputs_Formatted!AG154)</f>
        <v>##BLANK</v>
      </c>
      <c r="AH154" s="189" t="str">
        <f>IF(Overrides!AH154&lt;&gt;"",Overrides!AH154,F_Inputs_Formatted!AH154)</f>
        <v>##BLANK</v>
      </c>
      <c r="AI154" s="189" t="str">
        <f>IF(Overrides!AI154&lt;&gt;"",Overrides!AI154,F_Inputs_Formatted!AI154)</f>
        <v>##BLANK</v>
      </c>
      <c r="AJ154" s="189" t="str">
        <f>IF(Overrides!AJ154&lt;&gt;"",Overrides!AJ154,F_Inputs_Formatted!AJ154)</f>
        <v>##BLANK</v>
      </c>
      <c r="AK154" s="189" t="str">
        <f>IF(Overrides!AK154&lt;&gt;"",Overrides!AK154,F_Inputs_Formatted!AK154)</f>
        <v>##BLANK</v>
      </c>
      <c r="AL154" s="189" t="str">
        <f>IF(Overrides!AL154&lt;&gt;"",Overrides!AL154,F_Inputs_Formatted!AL154)</f>
        <v>##BLANK</v>
      </c>
      <c r="AM154" s="189" t="str">
        <f>IF(Overrides!AM154&lt;&gt;"",Overrides!AM154,F_Inputs_Formatted!AM154)</f>
        <v>##BLANK</v>
      </c>
    </row>
    <row r="155" spans="2:39" s="21" customFormat="1" ht="15">
      <c r="B155" s="19" t="s">
        <v>146</v>
      </c>
      <c r="C155" s="19" t="s">
        <v>176</v>
      </c>
      <c r="D155" s="19" t="s">
        <v>156</v>
      </c>
      <c r="E155" s="19" t="s">
        <v>122</v>
      </c>
      <c r="F155" s="19" t="s">
        <v>172</v>
      </c>
      <c r="G155" s="56" t="s">
        <v>127</v>
      </c>
      <c r="H155" s="150" t="s">
        <v>180</v>
      </c>
      <c r="I155" s="55" t="str">
        <f t="shared" si="2"/>
        <v>SESC_OUT5_05_A_PR24_OFWAT</v>
      </c>
      <c r="J155" s="55" t="s">
        <v>137</v>
      </c>
      <c r="K155" s="55" t="s">
        <v>159</v>
      </c>
      <c r="L155" s="55" t="s">
        <v>139</v>
      </c>
      <c r="M155" s="153" t="s">
        <v>181</v>
      </c>
      <c r="N155" s="18" t="s">
        <v>153</v>
      </c>
      <c r="O155" s="55">
        <v>0</v>
      </c>
      <c r="P155" s="189" t="str">
        <f>IF(Overrides!P155&lt;&gt;"",Overrides!P155,F_Inputs_Formatted!P155)</f>
        <v>##BLANK</v>
      </c>
      <c r="Q155" s="189" t="str">
        <f>IF(Overrides!Q155&lt;&gt;"",Overrides!Q155,F_Inputs_Formatted!Q155)</f>
        <v>##BLANK</v>
      </c>
      <c r="R155" s="189" t="str">
        <f>IF(Overrides!R155&lt;&gt;"",Overrides!R155,F_Inputs_Formatted!R155)</f>
        <v>##BLANK</v>
      </c>
      <c r="S155" s="189" t="str">
        <f>IF(Overrides!S155&lt;&gt;"",Overrides!S155,F_Inputs_Formatted!S155)</f>
        <v>##BLANK</v>
      </c>
      <c r="T155" s="189" t="str">
        <f>IF(Overrides!T155&lt;&gt;"",Overrides!T155,F_Inputs_Formatted!T155)</f>
        <v>##BLANK</v>
      </c>
      <c r="U155" s="189" t="str">
        <f>IF(Overrides!U155&lt;&gt;"",Overrides!U155,F_Inputs_Formatted!U155)</f>
        <v>##BLANK</v>
      </c>
      <c r="V155" s="189" t="str">
        <f>IF(Overrides!V155&lt;&gt;"",Overrides!V155,F_Inputs_Formatted!V155)</f>
        <v>##BLANK</v>
      </c>
      <c r="W155" s="189" t="str">
        <f>IF(Overrides!W155&lt;&gt;"",Overrides!W155,F_Inputs_Formatted!W155)</f>
        <v>##BLANK</v>
      </c>
      <c r="X155" s="189" t="str">
        <f>IF(Overrides!X155&lt;&gt;"",Overrides!X155,F_Inputs_Formatted!X155)</f>
        <v>##BLANK</v>
      </c>
      <c r="Y155" s="189" t="str">
        <f>IF(Overrides!Y155&lt;&gt;"",Overrides!Y155,F_Inputs_Formatted!Y155)</f>
        <v>##BLANK</v>
      </c>
      <c r="Z155" s="189" t="str">
        <f>IF(Overrides!Z155&lt;&gt;"",Overrides!Z155,F_Inputs_Formatted!Z155)</f>
        <v>##BLANK</v>
      </c>
      <c r="AA155" s="189" t="str">
        <f>IF(Overrides!AA155&lt;&gt;"",Overrides!AA155,F_Inputs_Formatted!AA155)</f>
        <v>##BLANK</v>
      </c>
      <c r="AB155" s="189" t="str">
        <f>IF(Overrides!AB155&lt;&gt;"",Overrides!AB155,F_Inputs_Formatted!AB155)</f>
        <v>##BLANK</v>
      </c>
      <c r="AC155" s="189" t="str">
        <f>IF(Overrides!AC155&lt;&gt;"",Overrides!AC155,F_Inputs_Formatted!AC155)</f>
        <v>##BLANK</v>
      </c>
      <c r="AD155" s="189" t="str">
        <f>IF(Overrides!AD155&lt;&gt;"",Overrides!AD155,F_Inputs_Formatted!AD155)</f>
        <v>##BLANK</v>
      </c>
      <c r="AE155" s="189" t="str">
        <f>IF(Overrides!AE155&lt;&gt;"",Overrides!AE155,F_Inputs_Formatted!AE155)</f>
        <v>##BLANK</v>
      </c>
      <c r="AF155" s="189" t="str">
        <f>IF(Overrides!AF155&lt;&gt;"",Overrides!AF155,F_Inputs_Formatted!AF155)</f>
        <v>##BLANK</v>
      </c>
      <c r="AG155" s="189" t="str">
        <f>IF(Overrides!AG155&lt;&gt;"",Overrides!AG155,F_Inputs_Formatted!AG155)</f>
        <v>##BLANK</v>
      </c>
      <c r="AH155" s="189" t="str">
        <f>IF(Overrides!AH155&lt;&gt;"",Overrides!AH155,F_Inputs_Formatted!AH155)</f>
        <v>##BLANK</v>
      </c>
      <c r="AI155" s="189" t="str">
        <f>IF(Overrides!AI155&lt;&gt;"",Overrides!AI155,F_Inputs_Formatted!AI155)</f>
        <v>##BLANK</v>
      </c>
      <c r="AJ155" s="189" t="str">
        <f>IF(Overrides!AJ155&lt;&gt;"",Overrides!AJ155,F_Inputs_Formatted!AJ155)</f>
        <v>##BLANK</v>
      </c>
      <c r="AK155" s="189" t="str">
        <f>IF(Overrides!AK155&lt;&gt;"",Overrides!AK155,F_Inputs_Formatted!AK155)</f>
        <v>##BLANK</v>
      </c>
      <c r="AL155" s="189" t="str">
        <f>IF(Overrides!AL155&lt;&gt;"",Overrides!AL155,F_Inputs_Formatted!AL155)</f>
        <v>##BLANK</v>
      </c>
      <c r="AM155" s="189" t="str">
        <f>IF(Overrides!AM155&lt;&gt;"",Overrides!AM155,F_Inputs_Formatted!AM155)</f>
        <v>##BLANK</v>
      </c>
    </row>
    <row r="156" spans="2:39" s="21" customFormat="1" ht="15">
      <c r="B156" s="19" t="s">
        <v>114</v>
      </c>
      <c r="C156" s="19" t="s">
        <v>177</v>
      </c>
      <c r="D156" s="19" t="s">
        <v>156</v>
      </c>
      <c r="E156" s="19" t="s">
        <v>122</v>
      </c>
      <c r="F156" s="19" t="s">
        <v>157</v>
      </c>
      <c r="G156" s="56" t="s">
        <v>127</v>
      </c>
      <c r="H156" s="150" t="s">
        <v>180</v>
      </c>
      <c r="I156" s="55" t="str">
        <f t="shared" si="2"/>
        <v>SWBC_OUT5_05_A_PR24_OFWAT</v>
      </c>
      <c r="J156" s="55" t="s">
        <v>137</v>
      </c>
      <c r="K156" s="55" t="s">
        <v>159</v>
      </c>
      <c r="L156" s="55" t="s">
        <v>139</v>
      </c>
      <c r="M156" s="153" t="s">
        <v>181</v>
      </c>
      <c r="N156" s="18" t="s">
        <v>153</v>
      </c>
      <c r="O156" s="55">
        <v>0</v>
      </c>
      <c r="P156" s="189" t="str">
        <f>IF(Overrides!P156&lt;&gt;"",Overrides!P156,F_Inputs_Formatted!P156)</f>
        <v>-</v>
      </c>
      <c r="Q156" s="189" t="str">
        <f>IF(Overrides!Q156&lt;&gt;"",Overrides!Q156,F_Inputs_Formatted!Q156)</f>
        <v>-</v>
      </c>
      <c r="R156" s="189" t="str">
        <f>IF(Overrides!R156&lt;&gt;"",Overrides!R156,F_Inputs_Formatted!R156)</f>
        <v>-</v>
      </c>
      <c r="S156" s="189" t="str">
        <f>IF(Overrides!S156&lt;&gt;"",Overrides!S156,F_Inputs_Formatted!S156)</f>
        <v>-</v>
      </c>
      <c r="T156" s="189" t="str">
        <f>IF(Overrides!T156&lt;&gt;"",Overrides!T156,F_Inputs_Formatted!T156)</f>
        <v>-</v>
      </c>
      <c r="U156" s="189" t="str">
        <f>IF(Overrides!U156&lt;&gt;"",Overrides!U156,F_Inputs_Formatted!U156)</f>
        <v>-</v>
      </c>
      <c r="V156" s="189">
        <f>IF(Overrides!V156&lt;&gt;"",Overrides!V156,F_Inputs_Formatted!V156)</f>
        <v>22712</v>
      </c>
      <c r="W156" s="189" t="str">
        <f>IF(Overrides!W156&lt;&gt;"",Overrides!W156,F_Inputs_Formatted!W156)</f>
        <v>-</v>
      </c>
      <c r="X156" s="189" t="str">
        <f>IF(Overrides!X156&lt;&gt;"",Overrides!X156,F_Inputs_Formatted!X156)</f>
        <v>-</v>
      </c>
      <c r="Y156" s="189" t="str">
        <f>IF(Overrides!Y156&lt;&gt;"",Overrides!Y156,F_Inputs_Formatted!Y156)</f>
        <v>-</v>
      </c>
      <c r="Z156" s="189" t="str">
        <f>IF(Overrides!Z156&lt;&gt;"",Overrides!Z156,F_Inputs_Formatted!Z156)</f>
        <v>-</v>
      </c>
      <c r="AA156" s="189" t="str">
        <f>IF(Overrides!AA156&lt;&gt;"",Overrides!AA156,F_Inputs_Formatted!AA156)</f>
        <v>-</v>
      </c>
      <c r="AB156" s="189" t="str">
        <f>IF(Overrides!AB156&lt;&gt;"",Overrides!AB156,F_Inputs_Formatted!AB156)</f>
        <v>-</v>
      </c>
      <c r="AC156" s="189" t="str">
        <f>IF(Overrides!AC156&lt;&gt;"",Overrides!AC156,F_Inputs_Formatted!AC156)</f>
        <v>-</v>
      </c>
      <c r="AD156" s="189" t="str">
        <f>IF(Overrides!AD156&lt;&gt;"",Overrides!AD156,F_Inputs_Formatted!AD156)</f>
        <v>-</v>
      </c>
      <c r="AE156" s="189" t="str">
        <f>IF(Overrides!AE156&lt;&gt;"",Overrides!AE156,F_Inputs_Formatted!AE156)</f>
        <v>-</v>
      </c>
      <c r="AF156" s="189" t="str">
        <f>IF(Overrides!AF156&lt;&gt;"",Overrides!AF156,F_Inputs_Formatted!AF156)</f>
        <v>-</v>
      </c>
      <c r="AG156" s="189" t="str">
        <f>IF(Overrides!AG156&lt;&gt;"",Overrides!AG156,F_Inputs_Formatted!AG156)</f>
        <v>-</v>
      </c>
      <c r="AH156" s="189" t="str">
        <f>IF(Overrides!AH156&lt;&gt;"",Overrides!AH156,F_Inputs_Formatted!AH156)</f>
        <v>-</v>
      </c>
      <c r="AI156" s="189" t="str">
        <f>IF(Overrides!AI156&lt;&gt;"",Overrides!AI156,F_Inputs_Formatted!AI156)</f>
        <v>-</v>
      </c>
      <c r="AJ156" s="189" t="str">
        <f>IF(Overrides!AJ156&lt;&gt;"",Overrides!AJ156,F_Inputs_Formatted!AJ156)</f>
        <v>-</v>
      </c>
      <c r="AK156" s="189" t="str">
        <f>IF(Overrides!AK156&lt;&gt;"",Overrides!AK156,F_Inputs_Formatted!AK156)</f>
        <v>-</v>
      </c>
      <c r="AL156" s="189" t="str">
        <f>IF(Overrides!AL156&lt;&gt;"",Overrides!AL156,F_Inputs_Formatted!AL156)</f>
        <v>-</v>
      </c>
      <c r="AM156" s="189" t="str">
        <f>IF(Overrides!AM156&lt;&gt;"",Overrides!AM156,F_Inputs_Formatted!AM156)</f>
        <v>-</v>
      </c>
    </row>
    <row r="157" spans="2:39" s="21" customFormat="1" ht="15">
      <c r="B157" s="19" t="s">
        <v>147</v>
      </c>
      <c r="C157" s="19" t="s">
        <v>178</v>
      </c>
      <c r="D157" s="19" t="s">
        <v>156</v>
      </c>
      <c r="E157" s="19" t="s">
        <v>122</v>
      </c>
      <c r="F157" s="19" t="s">
        <v>172</v>
      </c>
      <c r="G157" s="56" t="s">
        <v>127</v>
      </c>
      <c r="H157" s="150" t="s">
        <v>180</v>
      </c>
      <c r="I157" s="55" t="str">
        <f t="shared" si="2"/>
        <v>BRLC_OUT5_05_A_PR24_OFWAT</v>
      </c>
      <c r="J157" s="55" t="s">
        <v>137</v>
      </c>
      <c r="K157" s="55" t="s">
        <v>159</v>
      </c>
      <c r="L157" s="55" t="s">
        <v>139</v>
      </c>
      <c r="M157" s="153" t="s">
        <v>181</v>
      </c>
      <c r="N157" s="18" t="s">
        <v>153</v>
      </c>
      <c r="O157" s="55">
        <v>0</v>
      </c>
      <c r="P157" s="189" t="str">
        <f>IF(Overrides!P106&lt;&gt;"",Overrides!P106,F_Inputs_Formatted!P157)</f>
        <v>##BLANK</v>
      </c>
      <c r="Q157" s="189" t="str">
        <f>IF(Overrides!Q106&lt;&gt;"",Overrides!Q106,F_Inputs_Formatted!Q157)</f>
        <v>##BLANK</v>
      </c>
      <c r="R157" s="189" t="str">
        <f>IF(Overrides!R106&lt;&gt;"",Overrides!R106,F_Inputs_Formatted!R157)</f>
        <v>##BLANK</v>
      </c>
      <c r="S157" s="189" t="str">
        <f>IF(Overrides!S106&lt;&gt;"",Overrides!S106,F_Inputs_Formatted!S157)</f>
        <v>##BLANK</v>
      </c>
      <c r="T157" s="189" t="str">
        <f>IF(Overrides!T106&lt;&gt;"",Overrides!T106,F_Inputs_Formatted!T157)</f>
        <v>##BLANK</v>
      </c>
      <c r="U157" s="189" t="str">
        <f>IF(Overrides!U106&lt;&gt;"",Overrides!U106,F_Inputs_Formatted!U157)</f>
        <v>##BLANK</v>
      </c>
      <c r="V157" s="189" t="str">
        <f>IF(Overrides!V106&lt;&gt;"",Overrides!V106,F_Inputs_Formatted!V157)</f>
        <v>##BLANK</v>
      </c>
      <c r="W157" s="189" t="str">
        <f>IF(Overrides!W106&lt;&gt;"",Overrides!W106,F_Inputs_Formatted!W157)</f>
        <v>##BLANK</v>
      </c>
      <c r="X157" s="189" t="str">
        <f>IF(Overrides!X106&lt;&gt;"",Overrides!X106,F_Inputs_Formatted!X157)</f>
        <v>##BLANK</v>
      </c>
      <c r="Y157" s="189" t="str">
        <f>IF(Overrides!Y106&lt;&gt;"",Overrides!Y106,F_Inputs_Formatted!Y157)</f>
        <v>##BLANK</v>
      </c>
      <c r="Z157" s="189" t="str">
        <f>IF(Overrides!Z106&lt;&gt;"",Overrides!Z106,F_Inputs_Formatted!Z157)</f>
        <v>##BLANK</v>
      </c>
      <c r="AA157" s="189" t="str">
        <f>IF(Overrides!AA106&lt;&gt;"",Overrides!AA106,F_Inputs_Formatted!AA157)</f>
        <v>##BLANK</v>
      </c>
      <c r="AB157" s="189" t="str">
        <f>IF(Overrides!AB106&lt;&gt;"",Overrides!AB106,F_Inputs_Formatted!AB157)</f>
        <v>##BLANK</v>
      </c>
      <c r="AC157" s="189" t="str">
        <f>IF(Overrides!AC106&lt;&gt;"",Overrides!AC106,F_Inputs_Formatted!AC157)</f>
        <v>##BLANK</v>
      </c>
      <c r="AD157" s="189" t="str">
        <f>IF(Overrides!AD106&lt;&gt;"",Overrides!AD106,F_Inputs_Formatted!AD157)</f>
        <v>##BLANK</v>
      </c>
      <c r="AE157" s="189" t="str">
        <f>IF(Overrides!AE106&lt;&gt;"",Overrides!AE106,F_Inputs_Formatted!AE157)</f>
        <v>##BLANK</v>
      </c>
      <c r="AF157" s="189" t="str">
        <f>IF(Overrides!AF106&lt;&gt;"",Overrides!AF106,F_Inputs_Formatted!AF157)</f>
        <v>##BLANK</v>
      </c>
      <c r="AG157" s="189" t="str">
        <f>IF(Overrides!AG106&lt;&gt;"",Overrides!AG106,F_Inputs_Formatted!AG157)</f>
        <v>##BLANK</v>
      </c>
      <c r="AH157" s="189" t="str">
        <f>IF(Overrides!AH106&lt;&gt;"",Overrides!AH106,F_Inputs_Formatted!AH157)</f>
        <v>##BLANK</v>
      </c>
      <c r="AI157" s="189" t="str">
        <f>IF(Overrides!AI106&lt;&gt;"",Overrides!AI106,F_Inputs_Formatted!AI157)</f>
        <v>##BLANK</v>
      </c>
      <c r="AJ157" s="189" t="str">
        <f>IF(Overrides!AJ106&lt;&gt;"",Overrides!AJ106,F_Inputs_Formatted!AJ157)</f>
        <v>##BLANK</v>
      </c>
      <c r="AK157" s="189" t="str">
        <f>IF(Overrides!AK106&lt;&gt;"",Overrides!AK106,F_Inputs_Formatted!AK157)</f>
        <v>##BLANK</v>
      </c>
      <c r="AL157" s="189" t="str">
        <f>IF(Overrides!AL106&lt;&gt;"",Overrides!AL106,F_Inputs_Formatted!AL157)</f>
        <v>##BLANK</v>
      </c>
      <c r="AM157" s="189" t="str">
        <f>IF(Overrides!AM106&lt;&gt;"",Overrides!AM106,F_Inputs_Formatted!AM157)</f>
        <v>##BLANK</v>
      </c>
    </row>
    <row r="158" spans="2:39" s="5" customFormat="1" ht="15">
      <c r="B158" s="129" t="s">
        <v>80</v>
      </c>
      <c r="C158" s="19" t="s">
        <v>155</v>
      </c>
      <c r="D158" s="19" t="s">
        <v>156</v>
      </c>
      <c r="E158" s="19" t="s">
        <v>122</v>
      </c>
      <c r="F158" s="19" t="s">
        <v>157</v>
      </c>
      <c r="G158" s="56" t="s">
        <v>127</v>
      </c>
      <c r="H158" s="149" t="s">
        <v>182</v>
      </c>
      <c r="I158" s="55" t="str">
        <f t="shared" ref="I158:I174" si="3">B158&amp;H158</f>
        <v>ANHC_OUT5_05_PR24_OFWAT</v>
      </c>
      <c r="J158" s="55" t="s">
        <v>137</v>
      </c>
      <c r="K158" s="55" t="s">
        <v>159</v>
      </c>
      <c r="L158" s="55" t="s">
        <v>139</v>
      </c>
      <c r="M158" s="153" t="s">
        <v>183</v>
      </c>
      <c r="N158" s="18" t="s">
        <v>83</v>
      </c>
      <c r="O158" s="55">
        <v>2</v>
      </c>
      <c r="P158" s="157">
        <f t="shared" ref="P158:AM158" si="4">IFERROR((P124/$V141) * 10000,"-")</f>
        <v>67.768227429124636</v>
      </c>
      <c r="Q158" s="157">
        <f t="shared" si="4"/>
        <v>58.741185551499932</v>
      </c>
      <c r="R158" s="157">
        <f t="shared" si="4"/>
        <v>52.199850857568983</v>
      </c>
      <c r="S158" s="157">
        <f t="shared" si="4"/>
        <v>52.069024163690358</v>
      </c>
      <c r="T158" s="157">
        <f t="shared" si="4"/>
        <v>20.539790938943181</v>
      </c>
      <c r="U158" s="157">
        <f t="shared" si="4"/>
        <v>29.566832816567892</v>
      </c>
      <c r="V158" s="157">
        <f t="shared" si="4"/>
        <v>29.828486204325127</v>
      </c>
      <c r="W158" s="157">
        <f t="shared" si="4"/>
        <v>24.987898530816228</v>
      </c>
      <c r="X158" s="157">
        <f t="shared" si="4"/>
        <v>34.799900571712655</v>
      </c>
      <c r="Y158" s="157">
        <f t="shared" si="4"/>
        <v>27.47360571450999</v>
      </c>
      <c r="Z158" s="157">
        <f t="shared" si="4"/>
        <v>33.7532870206837</v>
      </c>
      <c r="AA158" s="157">
        <f t="shared" si="4"/>
        <v>33.360806939047841</v>
      </c>
      <c r="AB158" s="157">
        <f t="shared" si="4"/>
        <v>40.163795020736025</v>
      </c>
      <c r="AC158" s="157">
        <f t="shared" si="4"/>
        <v>40.163795020736025</v>
      </c>
      <c r="AD158" s="157">
        <f t="shared" si="4"/>
        <v>26.557818857359656</v>
      </c>
      <c r="AE158" s="157">
        <f t="shared" si="4"/>
        <v>24.595418449180372</v>
      </c>
      <c r="AF158" s="157">
        <f t="shared" si="4"/>
        <v>22.240537959365231</v>
      </c>
      <c r="AG158" s="157">
        <f t="shared" si="4"/>
        <v>20.016484163428707</v>
      </c>
      <c r="AH158" s="157">
        <f t="shared" si="4"/>
        <v>16.614990122584611</v>
      </c>
      <c r="AI158" s="157">
        <f t="shared" si="4"/>
        <v>16.222510040948755</v>
      </c>
      <c r="AJ158" s="157">
        <f t="shared" si="4"/>
        <v>15.960856653191517</v>
      </c>
      <c r="AK158" s="157">
        <f>IFERROR((AK124/$V141) * 10000,"-")</f>
        <v>15.69920326543428</v>
      </c>
      <c r="AL158" s="157">
        <f t="shared" si="4"/>
        <v>15.306723183798423</v>
      </c>
      <c r="AM158" s="157">
        <f t="shared" si="4"/>
        <v>15.045069796041183</v>
      </c>
    </row>
    <row r="159" spans="2:39" s="5" customFormat="1" ht="15">
      <c r="B159" s="19" t="s">
        <v>110</v>
      </c>
      <c r="C159" s="19" t="s">
        <v>161</v>
      </c>
      <c r="D159" s="19" t="s">
        <v>162</v>
      </c>
      <c r="E159" s="19" t="s">
        <v>122</v>
      </c>
      <c r="F159" s="19" t="s">
        <v>157</v>
      </c>
      <c r="G159" s="56" t="s">
        <v>127</v>
      </c>
      <c r="H159" s="149" t="s">
        <v>182</v>
      </c>
      <c r="I159" s="55" t="str">
        <f t="shared" si="3"/>
        <v>WSHC_OUT5_05_PR24_OFWAT</v>
      </c>
      <c r="J159" s="55" t="s">
        <v>137</v>
      </c>
      <c r="K159" s="55" t="s">
        <v>159</v>
      </c>
      <c r="L159" s="55" t="s">
        <v>139</v>
      </c>
      <c r="M159" s="153" t="s">
        <v>183</v>
      </c>
      <c r="N159" s="18" t="s">
        <v>83</v>
      </c>
      <c r="O159" s="55">
        <v>2</v>
      </c>
      <c r="P159" s="157">
        <f t="shared" ref="P159:AM159" si="5">IFERROR((P125/$V142) * 10000,"-")</f>
        <v>65.932853320091581</v>
      </c>
      <c r="Q159" s="157">
        <f t="shared" si="5"/>
        <v>57.932632624348258</v>
      </c>
      <c r="R159" s="157">
        <f t="shared" si="5"/>
        <v>38.621755082898837</v>
      </c>
      <c r="S159" s="157">
        <f t="shared" si="5"/>
        <v>32.828491820464016</v>
      </c>
      <c r="T159" s="157">
        <f t="shared" si="5"/>
        <v>30.897404066319069</v>
      </c>
      <c r="U159" s="157">
        <f t="shared" si="5"/>
        <v>29.518055670501255</v>
      </c>
      <c r="V159" s="157">
        <f t="shared" si="5"/>
        <v>28.414576953847003</v>
      </c>
      <c r="W159" s="157">
        <f t="shared" si="5"/>
        <v>28.138707274683437</v>
      </c>
      <c r="X159" s="157">
        <f t="shared" si="5"/>
        <v>25.931749841374934</v>
      </c>
      <c r="Y159" s="157">
        <f t="shared" si="5"/>
        <v>21.241965295594362</v>
      </c>
      <c r="Z159" s="157">
        <f t="shared" si="5"/>
        <v>22.897183370575743</v>
      </c>
      <c r="AA159" s="157">
        <f t="shared" si="5"/>
        <v>24.55240144555712</v>
      </c>
      <c r="AB159" s="157">
        <f t="shared" si="5"/>
        <v>29.518055670501255</v>
      </c>
      <c r="AC159" s="157">
        <f t="shared" si="5"/>
        <v>21.517834974757925</v>
      </c>
      <c r="AD159" s="157">
        <f t="shared" si="5"/>
        <v>19.310877541449418</v>
      </c>
      <c r="AE159" s="157">
        <f t="shared" si="5"/>
        <v>19.310877541449418</v>
      </c>
      <c r="AF159" s="157">
        <f t="shared" si="5"/>
        <v>19.035007862285855</v>
      </c>
      <c r="AG159" s="157">
        <f t="shared" si="5"/>
        <v>19.035007862285855</v>
      </c>
      <c r="AH159" s="157">
        <f t="shared" si="5"/>
        <v>18.759138183122293</v>
      </c>
      <c r="AI159" s="157">
        <f t="shared" si="5"/>
        <v>18.759138183122293</v>
      </c>
      <c r="AJ159" s="157">
        <f t="shared" si="5"/>
        <v>18.759138183122293</v>
      </c>
      <c r="AK159" s="157">
        <f t="shared" si="5"/>
        <v>18.759138183122293</v>
      </c>
      <c r="AL159" s="157">
        <f t="shared" si="5"/>
        <v>18.759138183122293</v>
      </c>
      <c r="AM159" s="157">
        <f t="shared" si="5"/>
        <v>18.759138183122293</v>
      </c>
    </row>
    <row r="160" spans="2:39" s="5" customFormat="1" ht="15">
      <c r="B160" s="19" t="s">
        <v>111</v>
      </c>
      <c r="C160" s="19" t="s">
        <v>163</v>
      </c>
      <c r="D160" s="19" t="s">
        <v>162</v>
      </c>
      <c r="E160" s="19" t="s">
        <v>122</v>
      </c>
      <c r="F160" s="19" t="s">
        <v>157</v>
      </c>
      <c r="G160" s="56" t="s">
        <v>127</v>
      </c>
      <c r="H160" s="149" t="s">
        <v>182</v>
      </c>
      <c r="I160" s="55" t="str">
        <f t="shared" si="3"/>
        <v>HDDC_OUT5_05_PR24_OFWAT</v>
      </c>
      <c r="J160" s="55" t="s">
        <v>137</v>
      </c>
      <c r="K160" s="55" t="s">
        <v>159</v>
      </c>
      <c r="L160" s="55" t="s">
        <v>139</v>
      </c>
      <c r="M160" s="153" t="s">
        <v>183</v>
      </c>
      <c r="N160" s="18" t="s">
        <v>83</v>
      </c>
      <c r="O160" s="55">
        <v>2</v>
      </c>
      <c r="P160" s="157">
        <f t="shared" ref="P160:AM160" si="6">IFERROR((P126/$V143) * 10000,"-")</f>
        <v>241.93548387096774</v>
      </c>
      <c r="Q160" s="157">
        <f t="shared" si="6"/>
        <v>60.483870967741936</v>
      </c>
      <c r="R160" s="157">
        <f t="shared" si="6"/>
        <v>161.29032258064515</v>
      </c>
      <c r="S160" s="157">
        <f t="shared" si="6"/>
        <v>322.58064516129031</v>
      </c>
      <c r="T160" s="157">
        <f t="shared" si="6"/>
        <v>181.45161290322582</v>
      </c>
      <c r="U160" s="157">
        <f t="shared" si="6"/>
        <v>161.29032258064515</v>
      </c>
      <c r="V160" s="157">
        <f t="shared" si="6"/>
        <v>120.96774193548387</v>
      </c>
      <c r="W160" s="157">
        <f t="shared" si="6"/>
        <v>80.645161290322577</v>
      </c>
      <c r="X160" s="157">
        <f t="shared" si="6"/>
        <v>40.322580645161288</v>
      </c>
      <c r="Y160" s="157">
        <f t="shared" si="6"/>
        <v>100.80645161290322</v>
      </c>
      <c r="Z160" s="157">
        <f t="shared" si="6"/>
        <v>40.322580645161288</v>
      </c>
      <c r="AA160" s="157">
        <f t="shared" si="6"/>
        <v>40.322580645161288</v>
      </c>
      <c r="AB160" s="157">
        <f t="shared" si="6"/>
        <v>20.161290322580644</v>
      </c>
      <c r="AC160" s="157">
        <f t="shared" si="6"/>
        <v>40.322580645161288</v>
      </c>
      <c r="AD160" s="157">
        <f t="shared" si="6"/>
        <v>80.645161290322577</v>
      </c>
      <c r="AE160" s="157">
        <f t="shared" si="6"/>
        <v>80.645161290322577</v>
      </c>
      <c r="AF160" s="157">
        <f t="shared" si="6"/>
        <v>80.645161290322577</v>
      </c>
      <c r="AG160" s="157">
        <f t="shared" si="6"/>
        <v>80.645161290322577</v>
      </c>
      <c r="AH160" s="157">
        <f t="shared" si="6"/>
        <v>80.645161290322577</v>
      </c>
      <c r="AI160" s="157">
        <f t="shared" si="6"/>
        <v>100.80645161290322</v>
      </c>
      <c r="AJ160" s="157">
        <f t="shared" si="6"/>
        <v>100.80645161290322</v>
      </c>
      <c r="AK160" s="157">
        <f t="shared" si="6"/>
        <v>100.80645161290322</v>
      </c>
      <c r="AL160" s="157">
        <f t="shared" si="6"/>
        <v>100.80645161290322</v>
      </c>
      <c r="AM160" s="157">
        <f t="shared" si="6"/>
        <v>100.80645161290322</v>
      </c>
    </row>
    <row r="161" spans="2:39" s="5" customFormat="1" ht="15">
      <c r="B161" s="19" t="s">
        <v>112</v>
      </c>
      <c r="C161" s="19" t="s">
        <v>164</v>
      </c>
      <c r="D161" s="19" t="s">
        <v>156</v>
      </c>
      <c r="E161" s="19" t="s">
        <v>122</v>
      </c>
      <c r="F161" s="19" t="s">
        <v>157</v>
      </c>
      <c r="G161" s="56" t="s">
        <v>127</v>
      </c>
      <c r="H161" s="149" t="s">
        <v>182</v>
      </c>
      <c r="I161" s="55" t="str">
        <f t="shared" si="3"/>
        <v>NESC_OUT5_05_PR24_OFWAT</v>
      </c>
      <c r="J161" s="55" t="s">
        <v>137</v>
      </c>
      <c r="K161" s="55" t="s">
        <v>159</v>
      </c>
      <c r="L161" s="55" t="s">
        <v>139</v>
      </c>
      <c r="M161" s="153" t="s">
        <v>183</v>
      </c>
      <c r="N161" s="18" t="s">
        <v>83</v>
      </c>
      <c r="O161" s="55">
        <v>2</v>
      </c>
      <c r="P161" s="157">
        <f t="shared" ref="P161:AM161" si="7">IFERROR((P127/$V144) * 10000,"-")</f>
        <v>31.639245986811432</v>
      </c>
      <c r="Q161" s="157">
        <f t="shared" si="7"/>
        <v>63.944581362818887</v>
      </c>
      <c r="R161" s="157">
        <f t="shared" si="7"/>
        <v>42.296676213947912</v>
      </c>
      <c r="S161" s="157">
        <f t="shared" si="7"/>
        <v>28.97488843002731</v>
      </c>
      <c r="T161" s="157">
        <f t="shared" si="7"/>
        <v>51.954972357290345</v>
      </c>
      <c r="U161" s="157">
        <f t="shared" si="7"/>
        <v>36.967961100379668</v>
      </c>
      <c r="V161" s="157">
        <f t="shared" si="7"/>
        <v>16.652234729900751</v>
      </c>
      <c r="W161" s="157">
        <f t="shared" si="7"/>
        <v>12.322653700126557</v>
      </c>
      <c r="X161" s="157">
        <f t="shared" si="7"/>
        <v>15.320055951508692</v>
      </c>
      <c r="Y161" s="157">
        <f t="shared" si="7"/>
        <v>14.320921867714647</v>
      </c>
      <c r="Z161" s="157">
        <f t="shared" si="7"/>
        <v>22.980083927263038</v>
      </c>
      <c r="AA161" s="157">
        <f t="shared" si="7"/>
        <v>19.982681675880901</v>
      </c>
      <c r="AB161" s="157">
        <f t="shared" si="7"/>
        <v>32.971424765203494</v>
      </c>
      <c r="AC161" s="157">
        <f t="shared" si="7"/>
        <v>26.643575567841207</v>
      </c>
      <c r="AD161" s="157">
        <f t="shared" si="7"/>
        <v>18.983547592086857</v>
      </c>
      <c r="AE161" s="157">
        <f t="shared" si="7"/>
        <v>17.651368813694798</v>
      </c>
      <c r="AF161" s="157">
        <f t="shared" si="7"/>
        <v>16.319190035302739</v>
      </c>
      <c r="AG161" s="157">
        <f t="shared" si="7"/>
        <v>14.653966562312663</v>
      </c>
      <c r="AH161" s="157">
        <f t="shared" si="7"/>
        <v>13.321787783920604</v>
      </c>
      <c r="AI161" s="157">
        <f t="shared" si="7"/>
        <v>12.988743089322586</v>
      </c>
      <c r="AJ161" s="157">
        <f t="shared" si="7"/>
        <v>12.655698394724572</v>
      </c>
      <c r="AK161" s="157">
        <f t="shared" si="7"/>
        <v>12.322653700126557</v>
      </c>
      <c r="AL161" s="157">
        <f t="shared" si="7"/>
        <v>11.989609005528543</v>
      </c>
      <c r="AM161" s="157">
        <f t="shared" si="7"/>
        <v>11.656564310930527</v>
      </c>
    </row>
    <row r="162" spans="2:39" s="5" customFormat="1" ht="15">
      <c r="B162" s="19" t="s">
        <v>113</v>
      </c>
      <c r="C162" s="19" t="s">
        <v>165</v>
      </c>
      <c r="D162" s="19" t="s">
        <v>156</v>
      </c>
      <c r="E162" s="19" t="s">
        <v>122</v>
      </c>
      <c r="F162" s="19" t="s">
        <v>157</v>
      </c>
      <c r="G162" s="56" t="s">
        <v>127</v>
      </c>
      <c r="H162" s="149" t="s">
        <v>182</v>
      </c>
      <c r="I162" s="55" t="str">
        <f t="shared" si="3"/>
        <v>SVEC_OUT5_05_PR24_OFWAT</v>
      </c>
      <c r="J162" s="55" t="s">
        <v>137</v>
      </c>
      <c r="K162" s="55" t="s">
        <v>159</v>
      </c>
      <c r="L162" s="55" t="s">
        <v>139</v>
      </c>
      <c r="M162" s="153" t="s">
        <v>183</v>
      </c>
      <c r="N162" s="18" t="s">
        <v>83</v>
      </c>
      <c r="O162" s="55">
        <v>2</v>
      </c>
      <c r="P162" s="157">
        <f t="shared" ref="P162:AM162" si="8">IFERROR((P128/$V145) * 10000,"-")</f>
        <v>47.046244319700612</v>
      </c>
      <c r="Q162" s="157">
        <f t="shared" si="8"/>
        <v>40.096230954290299</v>
      </c>
      <c r="R162" s="157">
        <f t="shared" si="8"/>
        <v>47.794707297514037</v>
      </c>
      <c r="S162" s="157">
        <f t="shared" si="8"/>
        <v>37.316225608126167</v>
      </c>
      <c r="T162" s="157">
        <f t="shared" si="8"/>
        <v>27.800053461641273</v>
      </c>
      <c r="U162" s="157">
        <f t="shared" si="8"/>
        <v>29.296979417268108</v>
      </c>
      <c r="V162" s="157">
        <f t="shared" si="8"/>
        <v>29.938519112536753</v>
      </c>
      <c r="W162" s="157">
        <f t="shared" si="8"/>
        <v>31.114675220529271</v>
      </c>
      <c r="X162" s="157">
        <f t="shared" si="8"/>
        <v>26.516974071103981</v>
      </c>
      <c r="Y162" s="157">
        <f t="shared" si="8"/>
        <v>20.315423683507085</v>
      </c>
      <c r="Z162" s="157">
        <f t="shared" si="8"/>
        <v>21.81234963913392</v>
      </c>
      <c r="AA162" s="157">
        <f t="shared" si="8"/>
        <v>20.636193531141405</v>
      </c>
      <c r="AB162" s="157">
        <f t="shared" si="8"/>
        <v>25.554664528201016</v>
      </c>
      <c r="AC162" s="157">
        <f t="shared" si="8"/>
        <v>25.447741245656239</v>
      </c>
      <c r="AD162" s="157">
        <f t="shared" si="8"/>
        <v>18.497727880245925</v>
      </c>
      <c r="AE162" s="157">
        <f t="shared" si="8"/>
        <v>17.321571772253407</v>
      </c>
      <c r="AF162" s="157">
        <f t="shared" si="8"/>
        <v>16.038492381716118</v>
      </c>
      <c r="AG162" s="157">
        <f t="shared" si="8"/>
        <v>14.648489708634054</v>
      </c>
      <c r="AH162" s="157">
        <f t="shared" si="8"/>
        <v>13.579256883186313</v>
      </c>
      <c r="AI162" s="157">
        <f t="shared" si="8"/>
        <v>13.044640470462443</v>
      </c>
      <c r="AJ162" s="157">
        <f t="shared" si="8"/>
        <v>12.403100775193799</v>
      </c>
      <c r="AK162" s="157">
        <f t="shared" si="8"/>
        <v>11.761561079925153</v>
      </c>
      <c r="AL162" s="157">
        <f t="shared" si="8"/>
        <v>11.120021384656509</v>
      </c>
      <c r="AM162" s="157">
        <f t="shared" si="8"/>
        <v>10.478481689387865</v>
      </c>
    </row>
    <row r="163" spans="2:39" s="5" customFormat="1" ht="15">
      <c r="B163" s="19" t="s">
        <v>116</v>
      </c>
      <c r="C163" s="19" t="s">
        <v>166</v>
      </c>
      <c r="D163" s="19" t="s">
        <v>156</v>
      </c>
      <c r="E163" s="19" t="s">
        <v>122</v>
      </c>
      <c r="F163" s="19" t="s">
        <v>157</v>
      </c>
      <c r="G163" s="56" t="s">
        <v>127</v>
      </c>
      <c r="H163" s="149" t="s">
        <v>182</v>
      </c>
      <c r="I163" s="55" t="str">
        <f t="shared" si="3"/>
        <v>SRNC_OUT5_05_PR24_OFWAT</v>
      </c>
      <c r="J163" s="55" t="s">
        <v>137</v>
      </c>
      <c r="K163" s="55" t="s">
        <v>159</v>
      </c>
      <c r="L163" s="55" t="s">
        <v>139</v>
      </c>
      <c r="M163" s="153" t="s">
        <v>183</v>
      </c>
      <c r="N163" s="18" t="s">
        <v>83</v>
      </c>
      <c r="O163" s="55">
        <v>2</v>
      </c>
      <c r="P163" s="157">
        <f t="shared" ref="P163:AM163" si="9">IFERROR((P129/$V146) * 10000,"-")</f>
        <v>125.85265171537165</v>
      </c>
      <c r="Q163" s="157">
        <f t="shared" si="9"/>
        <v>105.71622744091218</v>
      </c>
      <c r="R163" s="157">
        <f t="shared" si="9"/>
        <v>83.062750132145283</v>
      </c>
      <c r="S163" s="157">
        <f t="shared" si="9"/>
        <v>76.518412242945956</v>
      </c>
      <c r="T163" s="157">
        <f t="shared" si="9"/>
        <v>42.034785672934127</v>
      </c>
      <c r="U163" s="157">
        <f t="shared" si="9"/>
        <v>36.74897430088852</v>
      </c>
      <c r="V163" s="157">
        <f t="shared" si="9"/>
        <v>34.987037176873315</v>
      </c>
      <c r="W163" s="157">
        <f t="shared" si="9"/>
        <v>38.007500818042232</v>
      </c>
      <c r="X163" s="157">
        <f t="shared" si="9"/>
        <v>109.24010168894259</v>
      </c>
      <c r="Y163" s="157">
        <f t="shared" si="9"/>
        <v>101.18553197915881</v>
      </c>
      <c r="Z163" s="157">
        <f t="shared" si="9"/>
        <v>93.634372876236512</v>
      </c>
      <c r="AA163" s="157">
        <f t="shared" si="9"/>
        <v>90.110498628206102</v>
      </c>
      <c r="AB163" s="157">
        <f t="shared" si="9"/>
        <v>58.899041002793929</v>
      </c>
      <c r="AC163" s="157">
        <f t="shared" si="9"/>
        <v>56.381987968486492</v>
      </c>
      <c r="AD163" s="157">
        <f t="shared" si="9"/>
        <v>37.755795514611492</v>
      </c>
      <c r="AE163" s="157">
        <f t="shared" si="9"/>
        <v>31.463162928842912</v>
      </c>
      <c r="AF163" s="157">
        <f t="shared" si="9"/>
        <v>27.68758337738176</v>
      </c>
      <c r="AG163" s="157">
        <f t="shared" si="9"/>
        <v>25.170530343074329</v>
      </c>
      <c r="AH163" s="157">
        <f t="shared" si="9"/>
        <v>24.163709129351357</v>
      </c>
      <c r="AI163" s="157">
        <f t="shared" si="9"/>
        <v>21.898361398474666</v>
      </c>
      <c r="AJ163" s="157">
        <f t="shared" si="9"/>
        <v>19.633013667597975</v>
      </c>
      <c r="AK163" s="157">
        <f t="shared" si="9"/>
        <v>17.367665936721288</v>
      </c>
      <c r="AL163" s="157">
        <f t="shared" si="9"/>
        <v>15.102318205844597</v>
      </c>
      <c r="AM163" s="157">
        <f t="shared" si="9"/>
        <v>12.585265171537165</v>
      </c>
    </row>
    <row r="164" spans="2:39" s="5" customFormat="1" ht="15">
      <c r="B164" s="19" t="s">
        <v>117</v>
      </c>
      <c r="C164" s="19" t="s">
        <v>167</v>
      </c>
      <c r="D164" s="19" t="s">
        <v>156</v>
      </c>
      <c r="E164" s="19" t="s">
        <v>122</v>
      </c>
      <c r="F164" s="19" t="s">
        <v>157</v>
      </c>
      <c r="G164" s="56" t="s">
        <v>127</v>
      </c>
      <c r="H164" s="149" t="s">
        <v>182</v>
      </c>
      <c r="I164" s="55" t="str">
        <f t="shared" si="3"/>
        <v>TMSC_OUT5_05_PR24_OFWAT</v>
      </c>
      <c r="J164" s="55" t="s">
        <v>137</v>
      </c>
      <c r="K164" s="55" t="s">
        <v>159</v>
      </c>
      <c r="L164" s="55" t="s">
        <v>139</v>
      </c>
      <c r="M164" s="153" t="s">
        <v>183</v>
      </c>
      <c r="N164" s="18" t="s">
        <v>83</v>
      </c>
      <c r="O164" s="55">
        <v>2</v>
      </c>
      <c r="P164" s="157">
        <f t="shared" ref="P164:AM164" si="10">IFERROR((P130/$V147) * 10000,"-")</f>
        <v>23.765828592402276</v>
      </c>
      <c r="Q164" s="157">
        <f t="shared" si="10"/>
        <v>43.585979078730041</v>
      </c>
      <c r="R164" s="157">
        <f t="shared" si="10"/>
        <v>56.34061295650578</v>
      </c>
      <c r="S164" s="157">
        <f t="shared" si="10"/>
        <v>47.89869700862544</v>
      </c>
      <c r="T164" s="157">
        <f t="shared" si="10"/>
        <v>24.316388328133602</v>
      </c>
      <c r="U164" s="157">
        <f t="shared" si="10"/>
        <v>32.758304276013945</v>
      </c>
      <c r="V164" s="157">
        <f t="shared" si="10"/>
        <v>27.803266654432004</v>
      </c>
      <c r="W164" s="157">
        <f t="shared" si="10"/>
        <v>27.252706918700678</v>
      </c>
      <c r="X164" s="157">
        <f t="shared" si="10"/>
        <v>29.821985685446872</v>
      </c>
      <c r="Y164" s="157">
        <f t="shared" si="10"/>
        <v>26.793907138924574</v>
      </c>
      <c r="Z164" s="157">
        <f t="shared" si="10"/>
        <v>24.866948063864928</v>
      </c>
      <c r="AA164" s="157">
        <f t="shared" si="10"/>
        <v>30.372545421178199</v>
      </c>
      <c r="AB164" s="157">
        <f t="shared" si="10"/>
        <v>32.1159845843274</v>
      </c>
      <c r="AC164" s="157">
        <f t="shared" si="10"/>
        <v>32.941824187924389</v>
      </c>
      <c r="AD164" s="157">
        <f t="shared" si="10"/>
        <v>31.657184804551292</v>
      </c>
      <c r="AE164" s="157">
        <f t="shared" si="10"/>
        <v>29.638465773536428</v>
      </c>
      <c r="AF164" s="157">
        <f t="shared" si="10"/>
        <v>27.619746742521563</v>
      </c>
      <c r="AG164" s="157">
        <f t="shared" si="10"/>
        <v>25.692787667461921</v>
      </c>
      <c r="AH164" s="157">
        <f t="shared" si="10"/>
        <v>23.39878876858139</v>
      </c>
      <c r="AI164" s="157">
        <f t="shared" si="10"/>
        <v>22.756469076894845</v>
      </c>
      <c r="AJ164" s="157">
        <f t="shared" si="10"/>
        <v>22.022389429253074</v>
      </c>
      <c r="AK164" s="157">
        <f t="shared" si="10"/>
        <v>21.380069737566526</v>
      </c>
      <c r="AL164" s="157">
        <f t="shared" si="10"/>
        <v>20.645990089924759</v>
      </c>
      <c r="AM164" s="157">
        <f t="shared" si="10"/>
        <v>19.911910442282988</v>
      </c>
    </row>
    <row r="165" spans="2:39" s="5" customFormat="1" ht="15">
      <c r="B165" s="19" t="s">
        <v>118</v>
      </c>
      <c r="C165" s="19" t="s">
        <v>168</v>
      </c>
      <c r="D165" s="19" t="s">
        <v>156</v>
      </c>
      <c r="E165" s="19" t="s">
        <v>122</v>
      </c>
      <c r="F165" s="19" t="s">
        <v>157</v>
      </c>
      <c r="G165" s="56" t="s">
        <v>127</v>
      </c>
      <c r="H165" s="149" t="s">
        <v>182</v>
      </c>
      <c r="I165" s="55" t="str">
        <f t="shared" si="3"/>
        <v>NWTC_OUT5_05_PR24_OFWAT</v>
      </c>
      <c r="J165" s="55" t="s">
        <v>137</v>
      </c>
      <c r="K165" s="55" t="s">
        <v>159</v>
      </c>
      <c r="L165" s="55" t="s">
        <v>139</v>
      </c>
      <c r="M165" s="153" t="s">
        <v>183</v>
      </c>
      <c r="N165" s="18" t="s">
        <v>83</v>
      </c>
      <c r="O165" s="55">
        <v>2</v>
      </c>
      <c r="P165" s="157">
        <f t="shared" ref="P165:AM165" si="11">IFERROR((P131/$V148) * 10000,"-")</f>
        <v>41.764181072938626</v>
      </c>
      <c r="Q165" s="157">
        <f t="shared" si="11"/>
        <v>42.927888904692324</v>
      </c>
      <c r="R165" s="157">
        <f t="shared" si="11"/>
        <v>27.282483611114703</v>
      </c>
      <c r="S165" s="157">
        <f t="shared" si="11"/>
        <v>28.058288832283843</v>
      </c>
      <c r="T165" s="157">
        <f t="shared" si="11"/>
        <v>23.274156635074153</v>
      </c>
      <c r="U165" s="157">
        <f t="shared" si="11"/>
        <v>22.239749673515302</v>
      </c>
      <c r="V165" s="157">
        <f t="shared" si="11"/>
        <v>22.110448803320448</v>
      </c>
      <c r="W165" s="157">
        <f t="shared" si="11"/>
        <v>23.920660986048436</v>
      </c>
      <c r="X165" s="157">
        <f t="shared" si="11"/>
        <v>26.765280130335277</v>
      </c>
      <c r="Y165" s="157">
        <f t="shared" si="11"/>
        <v>18.231422697474756</v>
      </c>
      <c r="Z165" s="157">
        <f t="shared" si="11"/>
        <v>17.714219216695327</v>
      </c>
      <c r="AA165" s="157">
        <f t="shared" si="11"/>
        <v>16.291909644551907</v>
      </c>
      <c r="AB165" s="157">
        <f t="shared" si="11"/>
        <v>27.928987962088986</v>
      </c>
      <c r="AC165" s="157">
        <f t="shared" si="11"/>
        <v>19.524431399423317</v>
      </c>
      <c r="AD165" s="157">
        <f t="shared" si="11"/>
        <v>18.360723567669609</v>
      </c>
      <c r="AE165" s="157">
        <f t="shared" si="11"/>
        <v>17.197015735915905</v>
      </c>
      <c r="AF165" s="157">
        <f t="shared" si="11"/>
        <v>16.033307904162196</v>
      </c>
      <c r="AG165" s="157">
        <f t="shared" si="11"/>
        <v>14.869600072408488</v>
      </c>
      <c r="AH165" s="157">
        <f t="shared" si="11"/>
        <v>13.70589224065478</v>
      </c>
      <c r="AI165" s="157">
        <f t="shared" si="11"/>
        <v>12.024980928121646</v>
      </c>
      <c r="AJ165" s="157">
        <f t="shared" si="11"/>
        <v>12.024980928121646</v>
      </c>
      <c r="AK165" s="157">
        <f t="shared" si="11"/>
        <v>12.024980928121646</v>
      </c>
      <c r="AL165" s="157">
        <f t="shared" si="11"/>
        <v>12.024980928121646</v>
      </c>
      <c r="AM165" s="157">
        <f t="shared" si="11"/>
        <v>12.024980928121646</v>
      </c>
    </row>
    <row r="166" spans="2:39" s="5" customFormat="1" ht="15">
      <c r="B166" s="19" t="s">
        <v>119</v>
      </c>
      <c r="C166" s="19" t="s">
        <v>169</v>
      </c>
      <c r="D166" s="19" t="s">
        <v>156</v>
      </c>
      <c r="E166" s="19" t="s">
        <v>122</v>
      </c>
      <c r="F166" s="19" t="s">
        <v>157</v>
      </c>
      <c r="G166" s="56" t="s">
        <v>127</v>
      </c>
      <c r="H166" s="149" t="s">
        <v>182</v>
      </c>
      <c r="I166" s="55" t="str">
        <f t="shared" si="3"/>
        <v>WSXC_OUT5_05_PR24_OFWAT</v>
      </c>
      <c r="J166" s="55" t="s">
        <v>137</v>
      </c>
      <c r="K166" s="55" t="s">
        <v>159</v>
      </c>
      <c r="L166" s="55" t="s">
        <v>139</v>
      </c>
      <c r="M166" s="153" t="s">
        <v>183</v>
      </c>
      <c r="N166" s="18" t="s">
        <v>83</v>
      </c>
      <c r="O166" s="55">
        <v>2</v>
      </c>
      <c r="P166" s="157">
        <f t="shared" ref="P166:AM166" si="12">IFERROR((P132/$V149) * 10000,"-")</f>
        <v>16.597985347985347</v>
      </c>
      <c r="Q166" s="157">
        <f t="shared" si="12"/>
        <v>17.456501831501832</v>
      </c>
      <c r="R166" s="157">
        <f t="shared" si="12"/>
        <v>23.752289377289376</v>
      </c>
      <c r="S166" s="157">
        <f t="shared" si="12"/>
        <v>21.749084249084248</v>
      </c>
      <c r="T166" s="157">
        <f t="shared" si="12"/>
        <v>23.752289377289376</v>
      </c>
      <c r="U166" s="157">
        <f t="shared" si="12"/>
        <v>21.462912087912091</v>
      </c>
      <c r="V166" s="157">
        <f t="shared" si="12"/>
        <v>22.893772893772894</v>
      </c>
      <c r="W166" s="157">
        <f t="shared" si="12"/>
        <v>23.466117216117215</v>
      </c>
      <c r="X166" s="157">
        <f t="shared" si="12"/>
        <v>21.749084249084248</v>
      </c>
      <c r="Y166" s="157">
        <f t="shared" si="12"/>
        <v>24.896978021978022</v>
      </c>
      <c r="Z166" s="157">
        <f t="shared" si="12"/>
        <v>20.604395604395606</v>
      </c>
      <c r="AA166" s="157">
        <f t="shared" si="12"/>
        <v>31.47893772893773</v>
      </c>
      <c r="AB166" s="157">
        <f t="shared" si="12"/>
        <v>36.057692307692307</v>
      </c>
      <c r="AC166" s="157">
        <f t="shared" si="12"/>
        <v>35.485347985347985</v>
      </c>
      <c r="AD166" s="157">
        <f t="shared" si="12"/>
        <v>31.192765567765569</v>
      </c>
      <c r="AE166" s="157">
        <f t="shared" si="12"/>
        <v>26.90018315018315</v>
      </c>
      <c r="AF166" s="157">
        <f t="shared" si="12"/>
        <v>22.607600732600734</v>
      </c>
      <c r="AG166" s="157">
        <f t="shared" si="12"/>
        <v>18.028846153846153</v>
      </c>
      <c r="AH166" s="157">
        <f t="shared" si="12"/>
        <v>13.736263736263737</v>
      </c>
      <c r="AI166" s="157">
        <f t="shared" si="12"/>
        <v>13.736263736263737</v>
      </c>
      <c r="AJ166" s="157">
        <f t="shared" si="12"/>
        <v>13.736263736263737</v>
      </c>
      <c r="AK166" s="157">
        <f t="shared" si="12"/>
        <v>13.736263736263737</v>
      </c>
      <c r="AL166" s="157">
        <f t="shared" si="12"/>
        <v>13.736263736263737</v>
      </c>
      <c r="AM166" s="157">
        <f t="shared" si="12"/>
        <v>13.736263736263737</v>
      </c>
    </row>
    <row r="167" spans="2:39" s="5" customFormat="1" ht="15">
      <c r="B167" s="19" t="s">
        <v>120</v>
      </c>
      <c r="C167" s="19" t="s">
        <v>170</v>
      </c>
      <c r="D167" s="19" t="s">
        <v>156</v>
      </c>
      <c r="E167" s="19" t="s">
        <v>122</v>
      </c>
      <c r="F167" s="19" t="s">
        <v>157</v>
      </c>
      <c r="G167" s="56" t="s">
        <v>127</v>
      </c>
      <c r="H167" s="149" t="s">
        <v>182</v>
      </c>
      <c r="I167" s="55" t="str">
        <f t="shared" si="3"/>
        <v>YKYC_OUT5_05_PR24_OFWAT</v>
      </c>
      <c r="J167" s="55" t="s">
        <v>137</v>
      </c>
      <c r="K167" s="55" t="s">
        <v>159</v>
      </c>
      <c r="L167" s="55" t="s">
        <v>139</v>
      </c>
      <c r="M167" s="153" t="s">
        <v>183</v>
      </c>
      <c r="N167" s="18" t="s">
        <v>83</v>
      </c>
      <c r="O167" s="55">
        <v>2</v>
      </c>
      <c r="P167" s="157">
        <f t="shared" ref="P167:AM167" si="13">IFERROR((P133/$V150) * 10000,"-")</f>
        <v>55.297246618066318</v>
      </c>
      <c r="Q167" s="157">
        <f t="shared" si="13"/>
        <v>48.409008285019993</v>
      </c>
      <c r="R167" s="157">
        <f t="shared" si="13"/>
        <v>45.730248933279761</v>
      </c>
      <c r="S167" s="157">
        <f t="shared" si="13"/>
        <v>34.441191665231621</v>
      </c>
      <c r="T167" s="157">
        <f t="shared" si="13"/>
        <v>41.903449859365132</v>
      </c>
      <c r="U167" s="157">
        <f t="shared" si="13"/>
        <v>45.730248933279761</v>
      </c>
      <c r="V167" s="157">
        <f t="shared" si="13"/>
        <v>43.051489581539521</v>
      </c>
      <c r="W167" s="157">
        <f t="shared" si="13"/>
        <v>43.816849396322446</v>
      </c>
      <c r="X167" s="157">
        <f t="shared" si="13"/>
        <v>34.632531618927345</v>
      </c>
      <c r="Y167" s="157">
        <f t="shared" si="13"/>
        <v>23.9174942119664</v>
      </c>
      <c r="Z167" s="157">
        <f t="shared" si="13"/>
        <v>27.361613378489562</v>
      </c>
      <c r="AA167" s="157">
        <f t="shared" si="13"/>
        <v>22.386774582400548</v>
      </c>
      <c r="AB167" s="157">
        <f t="shared" si="13"/>
        <v>26.213573656315177</v>
      </c>
      <c r="AC167" s="157">
        <f t="shared" si="13"/>
        <v>30.997072498708455</v>
      </c>
      <c r="AD167" s="157">
        <f t="shared" si="13"/>
        <v>22.769454489792015</v>
      </c>
      <c r="AE167" s="157">
        <f t="shared" si="13"/>
        <v>20.473375045443241</v>
      </c>
      <c r="AF167" s="157">
        <f t="shared" si="13"/>
        <v>18.559975508485927</v>
      </c>
      <c r="AG167" s="157">
        <f t="shared" si="13"/>
        <v>15.881216156745689</v>
      </c>
      <c r="AH167" s="157">
        <f t="shared" si="13"/>
        <v>13.585136712396917</v>
      </c>
      <c r="AI167" s="157">
        <f t="shared" si="13"/>
        <v>12.245757036526797</v>
      </c>
      <c r="AJ167" s="157">
        <f t="shared" si="13"/>
        <v>11.289057268048142</v>
      </c>
      <c r="AK167" s="157">
        <f t="shared" si="13"/>
        <v>10.332357499569484</v>
      </c>
      <c r="AL167" s="157">
        <f t="shared" si="13"/>
        <v>9.3756577310908291</v>
      </c>
      <c r="AM167" s="157">
        <f t="shared" si="13"/>
        <v>8.418957962612172</v>
      </c>
    </row>
    <row r="168" spans="2:39" s="5" customFormat="1" ht="15">
      <c r="B168" s="19" t="s">
        <v>142</v>
      </c>
      <c r="C168" s="19" t="s">
        <v>171</v>
      </c>
      <c r="D168" s="19" t="s">
        <v>156</v>
      </c>
      <c r="E168" s="19" t="s">
        <v>122</v>
      </c>
      <c r="F168" s="19" t="s">
        <v>172</v>
      </c>
      <c r="G168" s="56" t="s">
        <v>127</v>
      </c>
      <c r="H168" s="149" t="s">
        <v>182</v>
      </c>
      <c r="I168" s="55" t="str">
        <f t="shared" si="3"/>
        <v>AFWC_OUT5_05_PR24_OFWAT</v>
      </c>
      <c r="J168" s="55" t="s">
        <v>137</v>
      </c>
      <c r="K168" s="55" t="s">
        <v>159</v>
      </c>
      <c r="L168" s="55" t="s">
        <v>139</v>
      </c>
      <c r="M168" s="153" t="s">
        <v>183</v>
      </c>
      <c r="N168" s="18" t="s">
        <v>83</v>
      </c>
      <c r="O168" s="55">
        <v>2</v>
      </c>
      <c r="P168" s="57" t="str">
        <f>IF(Overrides!P168&lt;&gt;"",Overrides!P168,F_Inputs_Formatted!P168)</f>
        <v>##BLANK</v>
      </c>
      <c r="Q168" s="57" t="str">
        <f>IF(Overrides!Q168&lt;&gt;"",Overrides!Q168,F_Inputs_Formatted!Q168)</f>
        <v>##BLANK</v>
      </c>
      <c r="R168" s="57" t="str">
        <f>IF(Overrides!R168&lt;&gt;"",Overrides!R168,F_Inputs_Formatted!R168)</f>
        <v>##BLANK</v>
      </c>
      <c r="S168" s="57" t="str">
        <f>IF(Overrides!S168&lt;&gt;"",Overrides!S168,F_Inputs_Formatted!S168)</f>
        <v>##BLANK</v>
      </c>
      <c r="T168" s="57" t="str">
        <f>IF(Overrides!T168&lt;&gt;"",Overrides!T168,F_Inputs_Formatted!T168)</f>
        <v>##BLANK</v>
      </c>
      <c r="U168" s="57" t="str">
        <f>IF(Overrides!U168&lt;&gt;"",Overrides!U168,F_Inputs_Formatted!U168)</f>
        <v>##BLANK</v>
      </c>
      <c r="V168" s="57" t="str">
        <f>IF(Overrides!V168&lt;&gt;"",Overrides!V168,F_Inputs_Formatted!V168)</f>
        <v>##BLANK</v>
      </c>
      <c r="W168" s="57" t="str">
        <f>IF(Overrides!W168&lt;&gt;"",Overrides!W168,F_Inputs_Formatted!W168)</f>
        <v>##BLANK</v>
      </c>
      <c r="X168" s="57" t="str">
        <f>IF(Overrides!X168&lt;&gt;"",Overrides!X168,F_Inputs_Formatted!X168)</f>
        <v>##BLANK</v>
      </c>
      <c r="Y168" s="57" t="str">
        <f>IF(Overrides!Y168&lt;&gt;"",Overrides!Y168,F_Inputs_Formatted!Y168)</f>
        <v>##BLANK</v>
      </c>
      <c r="Z168" s="57" t="str">
        <f>IF(Overrides!Z168&lt;&gt;"",Overrides!Z168,F_Inputs_Formatted!Z168)</f>
        <v>##BLANK</v>
      </c>
      <c r="AA168" s="57" t="str">
        <f>IF(Overrides!AA168&lt;&gt;"",Overrides!AA168,F_Inputs_Formatted!AA168)</f>
        <v>##BLANK</v>
      </c>
      <c r="AB168" s="57" t="str">
        <f>IF(Overrides!AB168&lt;&gt;"",Overrides!AB168,F_Inputs_Formatted!AB168)</f>
        <v>##BLANK</v>
      </c>
      <c r="AC168" s="57" t="str">
        <f>IF(Overrides!AC168&lt;&gt;"",Overrides!AC168,F_Inputs_Formatted!AC168)</f>
        <v>##BLANK</v>
      </c>
      <c r="AD168" s="57" t="str">
        <f>IF(Overrides!AD168&lt;&gt;"",Overrides!AD168,F_Inputs_Formatted!AD168)</f>
        <v>##BLANK</v>
      </c>
      <c r="AE168" s="57" t="str">
        <f>IF(Overrides!AE168&lt;&gt;"",Overrides!AE168,F_Inputs_Formatted!AE168)</f>
        <v>##BLANK</v>
      </c>
      <c r="AF168" s="57" t="str">
        <f>IF(Overrides!AF168&lt;&gt;"",Overrides!AF168,F_Inputs_Formatted!AF168)</f>
        <v>##BLANK</v>
      </c>
      <c r="AG168" s="57" t="str">
        <f>IF(Overrides!AG168&lt;&gt;"",Overrides!AG168,F_Inputs_Formatted!AG168)</f>
        <v>##BLANK</v>
      </c>
      <c r="AH168" s="57" t="str">
        <f>IF(Overrides!AH168&lt;&gt;"",Overrides!AH168,F_Inputs_Formatted!AH168)</f>
        <v>##BLANK</v>
      </c>
      <c r="AI168" s="57" t="str">
        <f>IF(Overrides!AI168&lt;&gt;"",Overrides!AI168,F_Inputs_Formatted!AI168)</f>
        <v>##BLANK</v>
      </c>
      <c r="AJ168" s="57" t="str">
        <f>IF(Overrides!AJ168&lt;&gt;"",Overrides!AJ168,F_Inputs_Formatted!AJ168)</f>
        <v>##BLANK</v>
      </c>
      <c r="AK168" s="57" t="str">
        <f>IF(Overrides!AK168&lt;&gt;"",Overrides!AK168,F_Inputs_Formatted!AK168)</f>
        <v>##BLANK</v>
      </c>
      <c r="AL168" s="57" t="str">
        <f>IF(Overrides!AL168&lt;&gt;"",Overrides!AL168,F_Inputs_Formatted!AL168)</f>
        <v>##BLANK</v>
      </c>
      <c r="AM168" s="57" t="str">
        <f>IF(Overrides!AM168&lt;&gt;"",Overrides!AM168,F_Inputs_Formatted!AM168)</f>
        <v>##BLANK</v>
      </c>
    </row>
    <row r="169" spans="2:39" s="5" customFormat="1" ht="15">
      <c r="B169" s="19" t="s">
        <v>143</v>
      </c>
      <c r="C169" s="19" t="s">
        <v>173</v>
      </c>
      <c r="D169" s="19" t="s">
        <v>156</v>
      </c>
      <c r="E169" s="19" t="s">
        <v>122</v>
      </c>
      <c r="F169" s="19" t="s">
        <v>172</v>
      </c>
      <c r="G169" s="56" t="s">
        <v>127</v>
      </c>
      <c r="H169" s="149" t="s">
        <v>182</v>
      </c>
      <c r="I169" s="55" t="str">
        <f t="shared" si="3"/>
        <v>PRTC_OUT5_05_PR24_OFWAT</v>
      </c>
      <c r="J169" s="55" t="s">
        <v>137</v>
      </c>
      <c r="K169" s="55" t="s">
        <v>159</v>
      </c>
      <c r="L169" s="55" t="s">
        <v>139</v>
      </c>
      <c r="M169" s="153" t="s">
        <v>183</v>
      </c>
      <c r="N169" s="18" t="s">
        <v>83</v>
      </c>
      <c r="O169" s="55">
        <v>2</v>
      </c>
      <c r="P169" s="57" t="str">
        <f>IF(Overrides!P169&lt;&gt;"",Overrides!P169,F_Inputs_Formatted!P169)</f>
        <v>##BLANK</v>
      </c>
      <c r="Q169" s="57" t="str">
        <f>IF(Overrides!Q169&lt;&gt;"",Overrides!Q169,F_Inputs_Formatted!Q169)</f>
        <v>##BLANK</v>
      </c>
      <c r="R169" s="57" t="str">
        <f>IF(Overrides!R169&lt;&gt;"",Overrides!R169,F_Inputs_Formatted!R169)</f>
        <v>##BLANK</v>
      </c>
      <c r="S169" s="57" t="str">
        <f>IF(Overrides!S169&lt;&gt;"",Overrides!S169,F_Inputs_Formatted!S169)</f>
        <v>##BLANK</v>
      </c>
      <c r="T169" s="57" t="str">
        <f>IF(Overrides!T169&lt;&gt;"",Overrides!T169,F_Inputs_Formatted!T169)</f>
        <v>##BLANK</v>
      </c>
      <c r="U169" s="57" t="str">
        <f>IF(Overrides!U169&lt;&gt;"",Overrides!U169,F_Inputs_Formatted!U169)</f>
        <v>##BLANK</v>
      </c>
      <c r="V169" s="57" t="str">
        <f>IF(Overrides!V169&lt;&gt;"",Overrides!V169,F_Inputs_Formatted!V169)</f>
        <v>##BLANK</v>
      </c>
      <c r="W169" s="57" t="str">
        <f>IF(Overrides!W169&lt;&gt;"",Overrides!W169,F_Inputs_Formatted!W169)</f>
        <v>##BLANK</v>
      </c>
      <c r="X169" s="57" t="str">
        <f>IF(Overrides!X169&lt;&gt;"",Overrides!X169,F_Inputs_Formatted!X169)</f>
        <v>##BLANK</v>
      </c>
      <c r="Y169" s="57" t="str">
        <f>IF(Overrides!Y169&lt;&gt;"",Overrides!Y169,F_Inputs_Formatted!Y169)</f>
        <v>##BLANK</v>
      </c>
      <c r="Z169" s="57" t="str">
        <f>IF(Overrides!Z169&lt;&gt;"",Overrides!Z169,F_Inputs_Formatted!Z169)</f>
        <v>##BLANK</v>
      </c>
      <c r="AA169" s="57" t="str">
        <f>IF(Overrides!AA169&lt;&gt;"",Overrides!AA169,F_Inputs_Formatted!AA169)</f>
        <v>##BLANK</v>
      </c>
      <c r="AB169" s="57" t="str">
        <f>IF(Overrides!AB169&lt;&gt;"",Overrides!AB169,F_Inputs_Formatted!AB169)</f>
        <v>##BLANK</v>
      </c>
      <c r="AC169" s="57" t="str">
        <f>IF(Overrides!AC169&lt;&gt;"",Overrides!AC169,F_Inputs_Formatted!AC169)</f>
        <v>##BLANK</v>
      </c>
      <c r="AD169" s="57" t="str">
        <f>IF(Overrides!AD169&lt;&gt;"",Overrides!AD169,F_Inputs_Formatted!AD169)</f>
        <v>##BLANK</v>
      </c>
      <c r="AE169" s="57" t="str">
        <f>IF(Overrides!AE169&lt;&gt;"",Overrides!AE169,F_Inputs_Formatted!AE169)</f>
        <v>##BLANK</v>
      </c>
      <c r="AF169" s="57" t="str">
        <f>IF(Overrides!AF169&lt;&gt;"",Overrides!AF169,F_Inputs_Formatted!AF169)</f>
        <v>##BLANK</v>
      </c>
      <c r="AG169" s="57" t="str">
        <f>IF(Overrides!AG169&lt;&gt;"",Overrides!AG169,F_Inputs_Formatted!AG169)</f>
        <v>##BLANK</v>
      </c>
      <c r="AH169" s="57" t="str">
        <f>IF(Overrides!AH169&lt;&gt;"",Overrides!AH169,F_Inputs_Formatted!AH169)</f>
        <v>##BLANK</v>
      </c>
      <c r="AI169" s="57" t="str">
        <f>IF(Overrides!AI169&lt;&gt;"",Overrides!AI169,F_Inputs_Formatted!AI169)</f>
        <v>##BLANK</v>
      </c>
      <c r="AJ169" s="57" t="str">
        <f>IF(Overrides!AJ169&lt;&gt;"",Overrides!AJ169,F_Inputs_Formatted!AJ169)</f>
        <v>##BLANK</v>
      </c>
      <c r="AK169" s="57" t="str">
        <f>IF(Overrides!AK169&lt;&gt;"",Overrides!AK169,F_Inputs_Formatted!AK169)</f>
        <v>##BLANK</v>
      </c>
      <c r="AL169" s="57" t="str">
        <f>IF(Overrides!AL169&lt;&gt;"",Overrides!AL169,F_Inputs_Formatted!AL169)</f>
        <v>##BLANK</v>
      </c>
      <c r="AM169" s="57" t="str">
        <f>IF(Overrides!AM169&lt;&gt;"",Overrides!AM169,F_Inputs_Formatted!AM169)</f>
        <v>##BLANK</v>
      </c>
    </row>
    <row r="170" spans="2:39" s="5" customFormat="1" ht="15">
      <c r="B170" s="19" t="s">
        <v>144</v>
      </c>
      <c r="C170" s="19" t="s">
        <v>174</v>
      </c>
      <c r="D170" s="19" t="s">
        <v>156</v>
      </c>
      <c r="E170" s="19" t="s">
        <v>122</v>
      </c>
      <c r="F170" s="19" t="s">
        <v>172</v>
      </c>
      <c r="G170" s="56" t="s">
        <v>127</v>
      </c>
      <c r="H170" s="149" t="s">
        <v>182</v>
      </c>
      <c r="I170" s="55" t="str">
        <f t="shared" si="3"/>
        <v>SEWC_OUT5_05_PR24_OFWAT</v>
      </c>
      <c r="J170" s="55" t="s">
        <v>137</v>
      </c>
      <c r="K170" s="55" t="s">
        <v>159</v>
      </c>
      <c r="L170" s="55" t="s">
        <v>139</v>
      </c>
      <c r="M170" s="153" t="s">
        <v>183</v>
      </c>
      <c r="N170" s="18" t="s">
        <v>83</v>
      </c>
      <c r="O170" s="55">
        <v>2</v>
      </c>
      <c r="P170" s="57" t="str">
        <f>IF(Overrides!P170&lt;&gt;"",Overrides!P170,F_Inputs_Formatted!P170)</f>
        <v>##BLANK</v>
      </c>
      <c r="Q170" s="57" t="str">
        <f>IF(Overrides!Q170&lt;&gt;"",Overrides!Q170,F_Inputs_Formatted!Q170)</f>
        <v>##BLANK</v>
      </c>
      <c r="R170" s="57" t="str">
        <f>IF(Overrides!R170&lt;&gt;"",Overrides!R170,F_Inputs_Formatted!R170)</f>
        <v>##BLANK</v>
      </c>
      <c r="S170" s="57" t="str">
        <f>IF(Overrides!S170&lt;&gt;"",Overrides!S170,F_Inputs_Formatted!S170)</f>
        <v>##BLANK</v>
      </c>
      <c r="T170" s="57" t="str">
        <f>IF(Overrides!T170&lt;&gt;"",Overrides!T170,F_Inputs_Formatted!T170)</f>
        <v>##BLANK</v>
      </c>
      <c r="U170" s="57" t="str">
        <f>IF(Overrides!U170&lt;&gt;"",Overrides!U170,F_Inputs_Formatted!U170)</f>
        <v>##BLANK</v>
      </c>
      <c r="V170" s="57" t="str">
        <f>IF(Overrides!V170&lt;&gt;"",Overrides!V170,F_Inputs_Formatted!V170)</f>
        <v>##BLANK</v>
      </c>
      <c r="W170" s="57" t="str">
        <f>IF(Overrides!W170&lt;&gt;"",Overrides!W170,F_Inputs_Formatted!W170)</f>
        <v>##BLANK</v>
      </c>
      <c r="X170" s="57" t="str">
        <f>IF(Overrides!X170&lt;&gt;"",Overrides!X170,F_Inputs_Formatted!X170)</f>
        <v>##BLANK</v>
      </c>
      <c r="Y170" s="57" t="str">
        <f>IF(Overrides!Y170&lt;&gt;"",Overrides!Y170,F_Inputs_Formatted!Y170)</f>
        <v>##BLANK</v>
      </c>
      <c r="Z170" s="57" t="str">
        <f>IF(Overrides!Z170&lt;&gt;"",Overrides!Z170,F_Inputs_Formatted!Z170)</f>
        <v>##BLANK</v>
      </c>
      <c r="AA170" s="57" t="str">
        <f>IF(Overrides!AA170&lt;&gt;"",Overrides!AA170,F_Inputs_Formatted!AA170)</f>
        <v>##BLANK</v>
      </c>
      <c r="AB170" s="57" t="str">
        <f>IF(Overrides!AB170&lt;&gt;"",Overrides!AB170,F_Inputs_Formatted!AB170)</f>
        <v>##BLANK</v>
      </c>
      <c r="AC170" s="57" t="str">
        <f>IF(Overrides!AC170&lt;&gt;"",Overrides!AC170,F_Inputs_Formatted!AC170)</f>
        <v>##BLANK</v>
      </c>
      <c r="AD170" s="57" t="str">
        <f>IF(Overrides!AD170&lt;&gt;"",Overrides!AD170,F_Inputs_Formatted!AD170)</f>
        <v>##BLANK</v>
      </c>
      <c r="AE170" s="57" t="str">
        <f>IF(Overrides!AE170&lt;&gt;"",Overrides!AE170,F_Inputs_Formatted!AE170)</f>
        <v>##BLANK</v>
      </c>
      <c r="AF170" s="57" t="str">
        <f>IF(Overrides!AF170&lt;&gt;"",Overrides!AF170,F_Inputs_Formatted!AF170)</f>
        <v>##BLANK</v>
      </c>
      <c r="AG170" s="57" t="str">
        <f>IF(Overrides!AG170&lt;&gt;"",Overrides!AG170,F_Inputs_Formatted!AG170)</f>
        <v>##BLANK</v>
      </c>
      <c r="AH170" s="57" t="str">
        <f>IF(Overrides!AH170&lt;&gt;"",Overrides!AH170,F_Inputs_Formatted!AH170)</f>
        <v>##BLANK</v>
      </c>
      <c r="AI170" s="57" t="str">
        <f>IF(Overrides!AI170&lt;&gt;"",Overrides!AI170,F_Inputs_Formatted!AI170)</f>
        <v>##BLANK</v>
      </c>
      <c r="AJ170" s="57" t="str">
        <f>IF(Overrides!AJ170&lt;&gt;"",Overrides!AJ170,F_Inputs_Formatted!AJ170)</f>
        <v>##BLANK</v>
      </c>
      <c r="AK170" s="57" t="str">
        <f>IF(Overrides!AK170&lt;&gt;"",Overrides!AK170,F_Inputs_Formatted!AK170)</f>
        <v>##BLANK</v>
      </c>
      <c r="AL170" s="57" t="str">
        <f>IF(Overrides!AL170&lt;&gt;"",Overrides!AL170,F_Inputs_Formatted!AL170)</f>
        <v>##BLANK</v>
      </c>
      <c r="AM170" s="57" t="str">
        <f>IF(Overrides!AM170&lt;&gt;"",Overrides!AM170,F_Inputs_Formatted!AM170)</f>
        <v>##BLANK</v>
      </c>
    </row>
    <row r="171" spans="2:39" s="5" customFormat="1" ht="15">
      <c r="B171" s="19" t="s">
        <v>145</v>
      </c>
      <c r="C171" s="19" t="s">
        <v>175</v>
      </c>
      <c r="D171" s="19" t="s">
        <v>156</v>
      </c>
      <c r="E171" s="19" t="s">
        <v>122</v>
      </c>
      <c r="F171" s="19" t="s">
        <v>172</v>
      </c>
      <c r="G171" s="56" t="s">
        <v>127</v>
      </c>
      <c r="H171" s="149" t="s">
        <v>182</v>
      </c>
      <c r="I171" s="55" t="str">
        <f t="shared" si="3"/>
        <v>SSCC_OUT5_05_PR24_OFWAT</v>
      </c>
      <c r="J171" s="55" t="s">
        <v>137</v>
      </c>
      <c r="K171" s="55" t="s">
        <v>159</v>
      </c>
      <c r="L171" s="55" t="s">
        <v>139</v>
      </c>
      <c r="M171" s="153" t="s">
        <v>183</v>
      </c>
      <c r="N171" s="18" t="s">
        <v>83</v>
      </c>
      <c r="O171" s="55">
        <v>2</v>
      </c>
      <c r="P171" s="57" t="str">
        <f>IF(Overrides!P171&lt;&gt;"",Overrides!P171,F_Inputs_Formatted!P171)</f>
        <v>##BLANK</v>
      </c>
      <c r="Q171" s="57" t="str">
        <f>IF(Overrides!Q171&lt;&gt;"",Overrides!Q171,F_Inputs_Formatted!Q171)</f>
        <v>##BLANK</v>
      </c>
      <c r="R171" s="57" t="str">
        <f>IF(Overrides!R171&lt;&gt;"",Overrides!R171,F_Inputs_Formatted!R171)</f>
        <v>##BLANK</v>
      </c>
      <c r="S171" s="57" t="str">
        <f>IF(Overrides!S171&lt;&gt;"",Overrides!S171,F_Inputs_Formatted!S171)</f>
        <v>##BLANK</v>
      </c>
      <c r="T171" s="57" t="str">
        <f>IF(Overrides!T171&lt;&gt;"",Overrides!T171,F_Inputs_Formatted!T171)</f>
        <v>##BLANK</v>
      </c>
      <c r="U171" s="57" t="str">
        <f>IF(Overrides!U171&lt;&gt;"",Overrides!U171,F_Inputs_Formatted!U171)</f>
        <v>##BLANK</v>
      </c>
      <c r="V171" s="57" t="str">
        <f>IF(Overrides!V171&lt;&gt;"",Overrides!V171,F_Inputs_Formatted!V171)</f>
        <v>##BLANK</v>
      </c>
      <c r="W171" s="57" t="str">
        <f>IF(Overrides!W171&lt;&gt;"",Overrides!W171,F_Inputs_Formatted!W171)</f>
        <v>##BLANK</v>
      </c>
      <c r="X171" s="57" t="str">
        <f>IF(Overrides!X171&lt;&gt;"",Overrides!X171,F_Inputs_Formatted!X171)</f>
        <v>##BLANK</v>
      </c>
      <c r="Y171" s="57" t="str">
        <f>IF(Overrides!Y171&lt;&gt;"",Overrides!Y171,F_Inputs_Formatted!Y171)</f>
        <v>##BLANK</v>
      </c>
      <c r="Z171" s="57" t="str">
        <f>IF(Overrides!Z171&lt;&gt;"",Overrides!Z171,F_Inputs_Formatted!Z171)</f>
        <v>##BLANK</v>
      </c>
      <c r="AA171" s="57" t="str">
        <f>IF(Overrides!AA171&lt;&gt;"",Overrides!AA171,F_Inputs_Formatted!AA171)</f>
        <v>##BLANK</v>
      </c>
      <c r="AB171" s="57" t="str">
        <f>IF(Overrides!AB171&lt;&gt;"",Overrides!AB171,F_Inputs_Formatted!AB171)</f>
        <v>##BLANK</v>
      </c>
      <c r="AC171" s="57" t="str">
        <f>IF(Overrides!AC171&lt;&gt;"",Overrides!AC171,F_Inputs_Formatted!AC171)</f>
        <v>##BLANK</v>
      </c>
      <c r="AD171" s="57" t="str">
        <f>IF(Overrides!AD171&lt;&gt;"",Overrides!AD171,F_Inputs_Formatted!AD171)</f>
        <v>##BLANK</v>
      </c>
      <c r="AE171" s="57" t="str">
        <f>IF(Overrides!AE171&lt;&gt;"",Overrides!AE171,F_Inputs_Formatted!AE171)</f>
        <v>##BLANK</v>
      </c>
      <c r="AF171" s="57" t="str">
        <f>IF(Overrides!AF171&lt;&gt;"",Overrides!AF171,F_Inputs_Formatted!AF171)</f>
        <v>##BLANK</v>
      </c>
      <c r="AG171" s="57" t="str">
        <f>IF(Overrides!AG171&lt;&gt;"",Overrides!AG171,F_Inputs_Formatted!AG171)</f>
        <v>##BLANK</v>
      </c>
      <c r="AH171" s="57" t="str">
        <f>IF(Overrides!AH171&lt;&gt;"",Overrides!AH171,F_Inputs_Formatted!AH171)</f>
        <v>##BLANK</v>
      </c>
      <c r="AI171" s="57" t="str">
        <f>IF(Overrides!AI171&lt;&gt;"",Overrides!AI171,F_Inputs_Formatted!AI171)</f>
        <v>##BLANK</v>
      </c>
      <c r="AJ171" s="57" t="str">
        <f>IF(Overrides!AJ171&lt;&gt;"",Overrides!AJ171,F_Inputs_Formatted!AJ171)</f>
        <v>##BLANK</v>
      </c>
      <c r="AK171" s="57" t="str">
        <f>IF(Overrides!AK171&lt;&gt;"",Overrides!AK171,F_Inputs_Formatted!AK171)</f>
        <v>##BLANK</v>
      </c>
      <c r="AL171" s="57" t="str">
        <f>IF(Overrides!AL171&lt;&gt;"",Overrides!AL171,F_Inputs_Formatted!AL171)</f>
        <v>##BLANK</v>
      </c>
      <c r="AM171" s="57" t="str">
        <f>IF(Overrides!AM171&lt;&gt;"",Overrides!AM171,F_Inputs_Formatted!AM171)</f>
        <v>##BLANK</v>
      </c>
    </row>
    <row r="172" spans="2:39" s="5" customFormat="1" ht="15">
      <c r="B172" s="19" t="s">
        <v>146</v>
      </c>
      <c r="C172" s="19" t="s">
        <v>176</v>
      </c>
      <c r="D172" s="19" t="s">
        <v>156</v>
      </c>
      <c r="E172" s="19" t="s">
        <v>122</v>
      </c>
      <c r="F172" s="19" t="s">
        <v>172</v>
      </c>
      <c r="G172" s="56" t="s">
        <v>127</v>
      </c>
      <c r="H172" s="149" t="s">
        <v>182</v>
      </c>
      <c r="I172" s="55" t="str">
        <f t="shared" si="3"/>
        <v>SESC_OUT5_05_PR24_OFWAT</v>
      </c>
      <c r="J172" s="55" t="s">
        <v>137</v>
      </c>
      <c r="K172" s="55" t="s">
        <v>159</v>
      </c>
      <c r="L172" s="55" t="s">
        <v>139</v>
      </c>
      <c r="M172" s="153" t="s">
        <v>183</v>
      </c>
      <c r="N172" s="18" t="s">
        <v>83</v>
      </c>
      <c r="O172" s="55">
        <v>2</v>
      </c>
      <c r="P172" s="57" t="str">
        <f>IF(Overrides!P172&lt;&gt;"",Overrides!P172,F_Inputs_Formatted!P172)</f>
        <v>##BLANK</v>
      </c>
      <c r="Q172" s="57" t="str">
        <f>IF(Overrides!Q172&lt;&gt;"",Overrides!Q172,F_Inputs_Formatted!Q172)</f>
        <v>##BLANK</v>
      </c>
      <c r="R172" s="57" t="str">
        <f>IF(Overrides!R172&lt;&gt;"",Overrides!R172,F_Inputs_Formatted!R172)</f>
        <v>##BLANK</v>
      </c>
      <c r="S172" s="57" t="str">
        <f>IF(Overrides!S172&lt;&gt;"",Overrides!S172,F_Inputs_Formatted!S172)</f>
        <v>##BLANK</v>
      </c>
      <c r="T172" s="57" t="str">
        <f>IF(Overrides!T172&lt;&gt;"",Overrides!T172,F_Inputs_Formatted!T172)</f>
        <v>##BLANK</v>
      </c>
      <c r="U172" s="57" t="str">
        <f>IF(Overrides!U172&lt;&gt;"",Overrides!U172,F_Inputs_Formatted!U172)</f>
        <v>##BLANK</v>
      </c>
      <c r="V172" s="57" t="str">
        <f>IF(Overrides!V172&lt;&gt;"",Overrides!V172,F_Inputs_Formatted!V172)</f>
        <v>##BLANK</v>
      </c>
      <c r="W172" s="57" t="str">
        <f>IF(Overrides!W172&lt;&gt;"",Overrides!W172,F_Inputs_Formatted!W172)</f>
        <v>##BLANK</v>
      </c>
      <c r="X172" s="57" t="str">
        <f>IF(Overrides!X172&lt;&gt;"",Overrides!X172,F_Inputs_Formatted!X172)</f>
        <v>##BLANK</v>
      </c>
      <c r="Y172" s="57" t="str">
        <f>IF(Overrides!Y172&lt;&gt;"",Overrides!Y172,F_Inputs_Formatted!Y172)</f>
        <v>##BLANK</v>
      </c>
      <c r="Z172" s="57" t="str">
        <f>IF(Overrides!Z172&lt;&gt;"",Overrides!Z172,F_Inputs_Formatted!Z172)</f>
        <v>##BLANK</v>
      </c>
      <c r="AA172" s="57" t="str">
        <f>IF(Overrides!AA172&lt;&gt;"",Overrides!AA172,F_Inputs_Formatted!AA172)</f>
        <v>##BLANK</v>
      </c>
      <c r="AB172" s="57" t="str">
        <f>IF(Overrides!AB172&lt;&gt;"",Overrides!AB172,F_Inputs_Formatted!AB172)</f>
        <v>##BLANK</v>
      </c>
      <c r="AC172" s="57" t="str">
        <f>IF(Overrides!AC172&lt;&gt;"",Overrides!AC172,F_Inputs_Formatted!AC172)</f>
        <v>##BLANK</v>
      </c>
      <c r="AD172" s="57" t="str">
        <f>IF(Overrides!AD172&lt;&gt;"",Overrides!AD172,F_Inputs_Formatted!AD172)</f>
        <v>##BLANK</v>
      </c>
      <c r="AE172" s="57" t="str">
        <f>IF(Overrides!AE172&lt;&gt;"",Overrides!AE172,F_Inputs_Formatted!AE172)</f>
        <v>##BLANK</v>
      </c>
      <c r="AF172" s="57" t="str">
        <f>IF(Overrides!AF172&lt;&gt;"",Overrides!AF172,F_Inputs_Formatted!AF172)</f>
        <v>##BLANK</v>
      </c>
      <c r="AG172" s="57" t="str">
        <f>IF(Overrides!AG172&lt;&gt;"",Overrides!AG172,F_Inputs_Formatted!AG172)</f>
        <v>##BLANK</v>
      </c>
      <c r="AH172" s="57" t="str">
        <f>IF(Overrides!AH172&lt;&gt;"",Overrides!AH172,F_Inputs_Formatted!AH172)</f>
        <v>##BLANK</v>
      </c>
      <c r="AI172" s="57" t="str">
        <f>IF(Overrides!AI172&lt;&gt;"",Overrides!AI172,F_Inputs_Formatted!AI172)</f>
        <v>##BLANK</v>
      </c>
      <c r="AJ172" s="57" t="str">
        <f>IF(Overrides!AJ172&lt;&gt;"",Overrides!AJ172,F_Inputs_Formatted!AJ172)</f>
        <v>##BLANK</v>
      </c>
      <c r="AK172" s="57" t="str">
        <f>IF(Overrides!AK172&lt;&gt;"",Overrides!AK172,F_Inputs_Formatted!AK172)</f>
        <v>##BLANK</v>
      </c>
      <c r="AL172" s="57" t="str">
        <f>IF(Overrides!AL172&lt;&gt;"",Overrides!AL172,F_Inputs_Formatted!AL172)</f>
        <v>##BLANK</v>
      </c>
      <c r="AM172" s="57" t="str">
        <f>IF(Overrides!AM172&lt;&gt;"",Overrides!AM172,F_Inputs_Formatted!AM172)</f>
        <v>##BLANK</v>
      </c>
    </row>
    <row r="173" spans="2:39" s="5" customFormat="1" ht="15">
      <c r="B173" s="19" t="s">
        <v>114</v>
      </c>
      <c r="C173" s="19" t="s">
        <v>177</v>
      </c>
      <c r="D173" s="19" t="s">
        <v>156</v>
      </c>
      <c r="E173" s="19" t="s">
        <v>122</v>
      </c>
      <c r="F173" s="19" t="s">
        <v>157</v>
      </c>
      <c r="G173" s="56" t="s">
        <v>127</v>
      </c>
      <c r="H173" s="149" t="s">
        <v>182</v>
      </c>
      <c r="I173" s="55" t="str">
        <f t="shared" si="3"/>
        <v>SWBC_OUT5_05_PR24_OFWAT</v>
      </c>
      <c r="J173" s="55" t="s">
        <v>137</v>
      </c>
      <c r="K173" s="55" t="s">
        <v>159</v>
      </c>
      <c r="L173" s="55" t="s">
        <v>139</v>
      </c>
      <c r="M173" s="153" t="s">
        <v>183</v>
      </c>
      <c r="N173" s="18" t="s">
        <v>83</v>
      </c>
      <c r="O173" s="55">
        <v>2</v>
      </c>
      <c r="P173" s="157">
        <f t="shared" ref="P173:AM173" si="14">IFERROR((P139/$V156) * 10000,"-")</f>
        <v>64.723494188094392</v>
      </c>
      <c r="Q173" s="157">
        <f t="shared" si="14"/>
        <v>90.700951039098271</v>
      </c>
      <c r="R173" s="157">
        <f t="shared" si="14"/>
        <v>108.31278619232124</v>
      </c>
      <c r="S173" s="157">
        <f t="shared" si="14"/>
        <v>68.686157097569577</v>
      </c>
      <c r="T173" s="157">
        <f t="shared" si="14"/>
        <v>69.566748855230713</v>
      </c>
      <c r="U173" s="157">
        <f t="shared" si="14"/>
        <v>78.812962310672773</v>
      </c>
      <c r="V173" s="157">
        <f t="shared" si="14"/>
        <v>74.410003522367035</v>
      </c>
      <c r="W173" s="157">
        <f t="shared" si="14"/>
        <v>73.969707643536452</v>
      </c>
      <c r="X173" s="157">
        <f t="shared" si="14"/>
        <v>79.253258189503356</v>
      </c>
      <c r="Y173" s="157">
        <f t="shared" si="14"/>
        <v>99.066572736879195</v>
      </c>
      <c r="Z173" s="157">
        <f t="shared" si="14"/>
        <v>66.484677703416693</v>
      </c>
      <c r="AA173" s="157">
        <f t="shared" si="14"/>
        <v>47.551954913702012</v>
      </c>
      <c r="AB173" s="157">
        <f t="shared" si="14"/>
        <v>85.417400493131382</v>
      </c>
      <c r="AC173" s="157">
        <f t="shared" si="14"/>
        <v>66.044381824586125</v>
      </c>
      <c r="AD173" s="157">
        <f t="shared" si="14"/>
        <v>41.387812610073972</v>
      </c>
      <c r="AE173" s="157">
        <f t="shared" si="14"/>
        <v>41.387812610073972</v>
      </c>
      <c r="AF173" s="157">
        <f t="shared" si="14"/>
        <v>41.387812610073972</v>
      </c>
      <c r="AG173" s="157">
        <f t="shared" si="14"/>
        <v>41.387812610073972</v>
      </c>
      <c r="AH173" s="157">
        <f t="shared" si="14"/>
        <v>41.387812610073972</v>
      </c>
      <c r="AI173" s="157">
        <f t="shared" si="14"/>
        <v>41.387812610073972</v>
      </c>
      <c r="AJ173" s="157">
        <f t="shared" si="14"/>
        <v>41.387812610073972</v>
      </c>
      <c r="AK173" s="157">
        <f t="shared" si="14"/>
        <v>41.387812610073972</v>
      </c>
      <c r="AL173" s="157">
        <f t="shared" si="14"/>
        <v>41.387812610073972</v>
      </c>
      <c r="AM173" s="157">
        <f t="shared" si="14"/>
        <v>41.387812610073972</v>
      </c>
    </row>
    <row r="174" spans="2:39" s="5" customFormat="1" ht="15">
      <c r="B174" s="19" t="s">
        <v>147</v>
      </c>
      <c r="C174" s="19" t="s">
        <v>178</v>
      </c>
      <c r="D174" s="19" t="s">
        <v>156</v>
      </c>
      <c r="E174" s="19" t="s">
        <v>122</v>
      </c>
      <c r="F174" s="19" t="s">
        <v>172</v>
      </c>
      <c r="G174" s="56" t="s">
        <v>127</v>
      </c>
      <c r="H174" s="149" t="s">
        <v>182</v>
      </c>
      <c r="I174" s="55" t="str">
        <f t="shared" si="3"/>
        <v>BRLC_OUT5_05_PR24_OFWAT</v>
      </c>
      <c r="J174" s="55" t="s">
        <v>137</v>
      </c>
      <c r="K174" s="55" t="s">
        <v>159</v>
      </c>
      <c r="L174" s="55" t="s">
        <v>139</v>
      </c>
      <c r="M174" s="153" t="s">
        <v>183</v>
      </c>
      <c r="N174" s="18" t="s">
        <v>83</v>
      </c>
      <c r="O174" s="55">
        <v>2</v>
      </c>
      <c r="P174" s="57" t="str">
        <f>IF(Overrides!P174&lt;&gt;"",Overrides!P174,F_Inputs_Formatted!P174)</f>
        <v>##BLANK</v>
      </c>
      <c r="Q174" s="57" t="str">
        <f>IF(Overrides!Q174&lt;&gt;"",Overrides!Q174,F_Inputs_Formatted!Q174)</f>
        <v>##BLANK</v>
      </c>
      <c r="R174" s="57" t="str">
        <f>IF(Overrides!R174&lt;&gt;"",Overrides!R174,F_Inputs_Formatted!R174)</f>
        <v>##BLANK</v>
      </c>
      <c r="S174" s="57" t="str">
        <f>IF(Overrides!S174&lt;&gt;"",Overrides!S174,F_Inputs_Formatted!S174)</f>
        <v>##BLANK</v>
      </c>
      <c r="T174" s="57" t="str">
        <f>IF(Overrides!T174&lt;&gt;"",Overrides!T174,F_Inputs_Formatted!T174)</f>
        <v>##BLANK</v>
      </c>
      <c r="U174" s="57" t="str">
        <f>IF(Overrides!U174&lt;&gt;"",Overrides!U174,F_Inputs_Formatted!U174)</f>
        <v>##BLANK</v>
      </c>
      <c r="V174" s="57" t="str">
        <f>IF(Overrides!V174&lt;&gt;"",Overrides!V174,F_Inputs_Formatted!V174)</f>
        <v>##BLANK</v>
      </c>
      <c r="W174" s="57" t="str">
        <f>IF(Overrides!W174&lt;&gt;"",Overrides!W174,F_Inputs_Formatted!W174)</f>
        <v>##BLANK</v>
      </c>
      <c r="X174" s="57" t="str">
        <f>IF(Overrides!X174&lt;&gt;"",Overrides!X174,F_Inputs_Formatted!X174)</f>
        <v>##BLANK</v>
      </c>
      <c r="Y174" s="57" t="str">
        <f>IF(Overrides!Y174&lt;&gt;"",Overrides!Y174,F_Inputs_Formatted!Y174)</f>
        <v>##BLANK</v>
      </c>
      <c r="Z174" s="57" t="str">
        <f>IF(Overrides!Z174&lt;&gt;"",Overrides!Z174,F_Inputs_Formatted!Z174)</f>
        <v>##BLANK</v>
      </c>
      <c r="AA174" s="57" t="str">
        <f>IF(Overrides!AA174&lt;&gt;"",Overrides!AA174,F_Inputs_Formatted!AA174)</f>
        <v>##BLANK</v>
      </c>
      <c r="AB174" s="57" t="str">
        <f>IF(Overrides!AB174&lt;&gt;"",Overrides!AB174,F_Inputs_Formatted!AB174)</f>
        <v>##BLANK</v>
      </c>
      <c r="AC174" s="57" t="str">
        <f>IF(Overrides!AC174&lt;&gt;"",Overrides!AC174,F_Inputs_Formatted!AC174)</f>
        <v>##BLANK</v>
      </c>
      <c r="AD174" s="57" t="str">
        <f>IF(Overrides!AD174&lt;&gt;"",Overrides!AD174,F_Inputs_Formatted!AD174)</f>
        <v>##BLANK</v>
      </c>
      <c r="AE174" s="57" t="str">
        <f>IF(Overrides!AE174&lt;&gt;"",Overrides!AE174,F_Inputs_Formatted!AE174)</f>
        <v>##BLANK</v>
      </c>
      <c r="AF174" s="57" t="str">
        <f>IF(Overrides!AF174&lt;&gt;"",Overrides!AF174,F_Inputs_Formatted!AF174)</f>
        <v>##BLANK</v>
      </c>
      <c r="AG174" s="57" t="str">
        <f>IF(Overrides!AG174&lt;&gt;"",Overrides!AG174,F_Inputs_Formatted!AG174)</f>
        <v>##BLANK</v>
      </c>
      <c r="AH174" s="57" t="str">
        <f>IF(Overrides!AH174&lt;&gt;"",Overrides!AH174,F_Inputs_Formatted!AH174)</f>
        <v>##BLANK</v>
      </c>
      <c r="AI174" s="57" t="str">
        <f>IF(Overrides!AI174&lt;&gt;"",Overrides!AI174,F_Inputs_Formatted!AI174)</f>
        <v>##BLANK</v>
      </c>
      <c r="AJ174" s="57" t="str">
        <f>IF(Overrides!AJ174&lt;&gt;"",Overrides!AJ174,F_Inputs_Formatted!AJ174)</f>
        <v>##BLANK</v>
      </c>
      <c r="AK174" s="57" t="str">
        <f>IF(Overrides!AK174&lt;&gt;"",Overrides!AK174,F_Inputs_Formatted!AK174)</f>
        <v>##BLANK</v>
      </c>
      <c r="AL174" s="57" t="str">
        <f>IF(Overrides!AL174&lt;&gt;"",Overrides!AL174,F_Inputs_Formatted!AL174)</f>
        <v>##BLANK</v>
      </c>
      <c r="AM174" s="57" t="str">
        <f>IF(Overrides!AM174&lt;&gt;"",Overrides!AM174,F_Inputs_Formatted!AM174)</f>
        <v>##BLANK</v>
      </c>
    </row>
    <row r="175" spans="2:39" s="5" customFormat="1" ht="15">
      <c r="B175" s="21"/>
      <c r="C175" s="21"/>
      <c r="D175" s="21"/>
      <c r="E175" s="21"/>
      <c r="F175" s="21"/>
      <c r="G175" s="21"/>
      <c r="H175" s="21"/>
      <c r="I175" s="21"/>
      <c r="J175" s="21"/>
      <c r="K175" s="21"/>
      <c r="L175" s="21"/>
      <c r="M175" s="21"/>
      <c r="N175" s="21"/>
      <c r="O175" s="21"/>
    </row>
    <row r="176" spans="2:39" s="8" customFormat="1" ht="15">
      <c r="B176" s="42" t="s">
        <v>18</v>
      </c>
      <c r="C176" s="42"/>
      <c r="D176" s="42"/>
      <c r="E176" s="42"/>
      <c r="F176" s="42"/>
      <c r="G176" s="42"/>
      <c r="H176" s="42"/>
      <c r="I176" s="42"/>
      <c r="J176" s="42"/>
      <c r="K176" s="42"/>
      <c r="L176" s="42"/>
      <c r="M176" s="42"/>
      <c r="N176" s="42"/>
      <c r="O176" s="42"/>
    </row>
  </sheetData>
  <autoFilter ref="A4:AN174" xr:uid="{DC174123-5654-486D-AF93-0A92DAFDC464}"/>
  <mergeCells count="2">
    <mergeCell ref="A1:B1"/>
    <mergeCell ref="A3:B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89BEE-EC82-428E-B10F-17E491DC4A3A}">
  <sheetPr>
    <tabColor theme="6" tint="0.79998168889431442"/>
  </sheetPr>
  <dimension ref="A1:AA25"/>
  <sheetViews>
    <sheetView showGridLines="0" zoomScale="80" zoomScaleNormal="80" workbookViewId="0"/>
  </sheetViews>
  <sheetFormatPr defaultRowHeight="14.25" zeroHeight="1"/>
  <cols>
    <col min="1" max="1" width="4.125" customWidth="1"/>
    <col min="3" max="3" width="12" customWidth="1"/>
    <col min="8" max="8" width="12.625" customWidth="1"/>
    <col min="10" max="10" width="41" customWidth="1"/>
    <col min="11" max="11" width="13.625" customWidth="1"/>
    <col min="12" max="12" width="6.75" customWidth="1"/>
  </cols>
  <sheetData>
    <row r="1" spans="1:27" s="15" customFormat="1" ht="15"/>
    <row r="2" spans="1:27" s="15" customFormat="1" ht="23.25">
      <c r="B2" s="100" t="s">
        <v>191</v>
      </c>
      <c r="C2" s="100"/>
      <c r="D2" s="100"/>
      <c r="E2" s="100"/>
      <c r="F2" s="100"/>
      <c r="G2" s="100"/>
      <c r="H2" s="100"/>
      <c r="I2" s="100"/>
      <c r="L2" s="100"/>
    </row>
    <row r="3" spans="1:27" s="5" customFormat="1" ht="15"/>
    <row r="4" spans="1:27" s="15" customFormat="1" ht="15">
      <c r="A4" s="13"/>
      <c r="B4" s="14" t="s">
        <v>192</v>
      </c>
      <c r="C4" s="14"/>
      <c r="D4" s="14"/>
      <c r="E4" s="14"/>
      <c r="F4" s="14"/>
      <c r="G4" s="14"/>
      <c r="H4" s="14"/>
      <c r="I4" s="14"/>
      <c r="J4" s="13"/>
      <c r="K4" s="13"/>
      <c r="L4" s="14"/>
      <c r="M4" s="13"/>
      <c r="N4" s="13"/>
      <c r="O4" s="13"/>
      <c r="P4" s="13"/>
      <c r="Q4" s="13"/>
    </row>
    <row r="5" spans="1:27" s="5" customFormat="1" ht="15">
      <c r="A5" s="218"/>
      <c r="B5" s="219"/>
      <c r="C5" s="1"/>
      <c r="D5" s="1"/>
      <c r="E5" s="1"/>
      <c r="F5" s="1"/>
      <c r="G5" s="1"/>
      <c r="H5" s="1"/>
      <c r="I5" s="1"/>
      <c r="J5" s="2"/>
      <c r="K5" s="2"/>
      <c r="L5" s="2"/>
      <c r="M5" s="2"/>
      <c r="N5" s="2"/>
      <c r="O5" s="2"/>
      <c r="P5" s="2"/>
      <c r="Q5" s="2"/>
    </row>
    <row r="6" spans="1:27" s="128" customFormat="1" ht="18.75">
      <c r="A6" s="49"/>
      <c r="B6" s="142" t="s">
        <v>122</v>
      </c>
      <c r="C6" s="142" t="s">
        <v>123</v>
      </c>
      <c r="D6" s="142" t="s">
        <v>124</v>
      </c>
      <c r="E6" s="142" t="s">
        <v>122</v>
      </c>
      <c r="F6" s="142" t="s">
        <v>126</v>
      </c>
      <c r="G6" s="142" t="s">
        <v>128</v>
      </c>
      <c r="H6" s="52" t="s">
        <v>129</v>
      </c>
      <c r="I6" s="52" t="s">
        <v>193</v>
      </c>
      <c r="J6" s="142" t="s">
        <v>133</v>
      </c>
      <c r="K6" s="142" t="s">
        <v>134</v>
      </c>
      <c r="L6" s="142" t="s">
        <v>194</v>
      </c>
      <c r="M6" s="143" t="s">
        <v>35</v>
      </c>
      <c r="N6" s="143" t="s">
        <v>36</v>
      </c>
      <c r="O6" s="143" t="s">
        <v>37</v>
      </c>
      <c r="P6" s="143" t="s">
        <v>38</v>
      </c>
      <c r="Q6" s="143" t="s">
        <v>39</v>
      </c>
    </row>
    <row r="7" spans="1:27" s="5" customFormat="1" ht="15">
      <c r="A7" s="1"/>
      <c r="B7" s="3" t="s">
        <v>80</v>
      </c>
      <c r="C7" s="19" t="s">
        <v>155</v>
      </c>
      <c r="D7" s="19" t="s">
        <v>156</v>
      </c>
      <c r="E7" s="19" t="s">
        <v>122</v>
      </c>
      <c r="F7" s="19" t="s">
        <v>157</v>
      </c>
      <c r="G7" s="4" t="s">
        <v>81</v>
      </c>
      <c r="H7" s="3" t="str">
        <f t="shared" ref="H7:H23" si="0">B7&amp;G7</f>
        <v>ANHOUT5_05_PR24</v>
      </c>
      <c r="I7" s="156" t="s">
        <v>139</v>
      </c>
      <c r="J7" s="145" t="s">
        <v>140</v>
      </c>
      <c r="K7" s="135" t="s">
        <v>150</v>
      </c>
      <c r="L7" s="55">
        <v>2</v>
      </c>
      <c r="M7" s="11">
        <v>24.51</v>
      </c>
      <c r="N7" s="11">
        <v>23.74</v>
      </c>
      <c r="O7" s="11">
        <v>23</v>
      </c>
      <c r="P7" s="11">
        <v>22.4</v>
      </c>
      <c r="Q7" s="11">
        <v>19.5</v>
      </c>
      <c r="R7" s="141"/>
      <c r="S7" s="141"/>
      <c r="W7" s="144"/>
      <c r="X7" s="144"/>
      <c r="Y7" s="144"/>
      <c r="Z7" s="144"/>
      <c r="AA7" s="144"/>
    </row>
    <row r="8" spans="1:27" s="5" customFormat="1" ht="15">
      <c r="A8" s="1"/>
      <c r="B8" s="3" t="s">
        <v>110</v>
      </c>
      <c r="C8" s="19" t="s">
        <v>161</v>
      </c>
      <c r="D8" s="19" t="s">
        <v>162</v>
      </c>
      <c r="E8" s="19" t="s">
        <v>122</v>
      </c>
      <c r="F8" s="19" t="s">
        <v>157</v>
      </c>
      <c r="G8" s="4" t="s">
        <v>81</v>
      </c>
      <c r="H8" s="3" t="str">
        <f t="shared" si="0"/>
        <v>WSHOUT5_05_PR24</v>
      </c>
      <c r="I8" s="156" t="s">
        <v>139</v>
      </c>
      <c r="J8" s="145" t="s">
        <v>140</v>
      </c>
      <c r="K8" s="135" t="s">
        <v>150</v>
      </c>
      <c r="L8" s="55">
        <v>2</v>
      </c>
      <c r="M8" s="11">
        <v>24.51</v>
      </c>
      <c r="N8" s="11">
        <v>23.74</v>
      </c>
      <c r="O8" s="11">
        <v>23</v>
      </c>
      <c r="P8" s="11">
        <v>22.4</v>
      </c>
      <c r="Q8" s="11">
        <v>19.5</v>
      </c>
      <c r="R8" s="141"/>
      <c r="S8" s="141"/>
      <c r="W8" s="144"/>
      <c r="X8" s="144"/>
      <c r="Y8" s="144"/>
      <c r="Z8" s="144"/>
      <c r="AA8" s="144"/>
    </row>
    <row r="9" spans="1:27" s="5" customFormat="1" ht="15">
      <c r="A9" s="1"/>
      <c r="B9" s="3" t="s">
        <v>111</v>
      </c>
      <c r="C9" s="19" t="s">
        <v>163</v>
      </c>
      <c r="D9" s="19" t="s">
        <v>162</v>
      </c>
      <c r="E9" s="19" t="s">
        <v>122</v>
      </c>
      <c r="F9" s="19" t="s">
        <v>157</v>
      </c>
      <c r="G9" s="4" t="s">
        <v>81</v>
      </c>
      <c r="H9" s="3" t="str">
        <f t="shared" si="0"/>
        <v>HDDOUT5_05_PR24</v>
      </c>
      <c r="I9" s="156" t="s">
        <v>139</v>
      </c>
      <c r="J9" s="145" t="s">
        <v>140</v>
      </c>
      <c r="K9" s="135" t="s">
        <v>150</v>
      </c>
      <c r="L9" s="55">
        <v>2</v>
      </c>
      <c r="M9" s="11">
        <v>138</v>
      </c>
      <c r="N9" s="11">
        <v>137</v>
      </c>
      <c r="O9" s="11">
        <v>117</v>
      </c>
      <c r="P9" s="11">
        <v>117</v>
      </c>
      <c r="Q9" s="11">
        <v>97</v>
      </c>
      <c r="R9" s="141"/>
      <c r="S9" s="141"/>
      <c r="W9" s="144"/>
      <c r="X9" s="144"/>
      <c r="Y9" s="144"/>
      <c r="Z9" s="144"/>
      <c r="AA9" s="144"/>
    </row>
    <row r="10" spans="1:27" s="5" customFormat="1" ht="15">
      <c r="A10" s="1"/>
      <c r="B10" s="3" t="s">
        <v>112</v>
      </c>
      <c r="C10" s="19" t="s">
        <v>164</v>
      </c>
      <c r="D10" s="19" t="s">
        <v>156</v>
      </c>
      <c r="E10" s="19" t="s">
        <v>122</v>
      </c>
      <c r="F10" s="19" t="s">
        <v>157</v>
      </c>
      <c r="G10" s="4" t="s">
        <v>81</v>
      </c>
      <c r="H10" s="3" t="str">
        <f t="shared" si="0"/>
        <v>NESOUT5_05_PR24</v>
      </c>
      <c r="I10" s="156" t="s">
        <v>139</v>
      </c>
      <c r="J10" s="145" t="s">
        <v>140</v>
      </c>
      <c r="K10" s="135" t="s">
        <v>150</v>
      </c>
      <c r="L10" s="55">
        <v>2</v>
      </c>
      <c r="M10" s="11">
        <v>24.51</v>
      </c>
      <c r="N10" s="11">
        <v>23.74</v>
      </c>
      <c r="O10" s="11">
        <v>23</v>
      </c>
      <c r="P10" s="11">
        <v>22.4</v>
      </c>
      <c r="Q10" s="11">
        <v>19.5</v>
      </c>
      <c r="R10" s="141"/>
      <c r="S10" s="141"/>
      <c r="W10" s="144"/>
      <c r="X10" s="144"/>
      <c r="Y10" s="144"/>
      <c r="Z10" s="144"/>
      <c r="AA10" s="144"/>
    </row>
    <row r="11" spans="1:27" s="5" customFormat="1" ht="15">
      <c r="A11" s="1"/>
      <c r="B11" s="3" t="s">
        <v>113</v>
      </c>
      <c r="C11" s="19" t="s">
        <v>165</v>
      </c>
      <c r="D11" s="19" t="s">
        <v>156</v>
      </c>
      <c r="E11" s="19" t="s">
        <v>122</v>
      </c>
      <c r="F11" s="19" t="s">
        <v>157</v>
      </c>
      <c r="G11" s="4" t="s">
        <v>81</v>
      </c>
      <c r="H11" s="3" t="str">
        <f t="shared" si="0"/>
        <v>SVEOUT5_05_PR24</v>
      </c>
      <c r="I11" s="156" t="s">
        <v>139</v>
      </c>
      <c r="J11" s="145" t="s">
        <v>140</v>
      </c>
      <c r="K11" s="135" t="s">
        <v>150</v>
      </c>
      <c r="L11" s="55">
        <v>2</v>
      </c>
      <c r="M11" s="11">
        <v>24.51</v>
      </c>
      <c r="N11" s="11">
        <v>23.74</v>
      </c>
      <c r="O11" s="11">
        <v>23</v>
      </c>
      <c r="P11" s="11">
        <v>22.4</v>
      </c>
      <c r="Q11" s="11">
        <v>19.5</v>
      </c>
      <c r="R11" s="141"/>
      <c r="S11" s="141"/>
      <c r="W11" s="144"/>
      <c r="X11" s="144"/>
      <c r="Y11" s="144"/>
      <c r="Z11" s="144"/>
      <c r="AA11" s="144"/>
    </row>
    <row r="12" spans="1:27" s="5" customFormat="1" ht="15">
      <c r="A12" s="1"/>
      <c r="B12" s="3" t="s">
        <v>116</v>
      </c>
      <c r="C12" s="19" t="s">
        <v>166</v>
      </c>
      <c r="D12" s="19" t="s">
        <v>156</v>
      </c>
      <c r="E12" s="19" t="s">
        <v>122</v>
      </c>
      <c r="F12" s="19" t="s">
        <v>157</v>
      </c>
      <c r="G12" s="4" t="s">
        <v>81</v>
      </c>
      <c r="H12" s="3" t="str">
        <f t="shared" si="0"/>
        <v>SRNOUT5_05_PR24</v>
      </c>
      <c r="I12" s="156" t="s">
        <v>139</v>
      </c>
      <c r="J12" s="145" t="s">
        <v>140</v>
      </c>
      <c r="K12" s="135" t="s">
        <v>150</v>
      </c>
      <c r="L12" s="55">
        <v>2</v>
      </c>
      <c r="M12" s="11">
        <v>24.51</v>
      </c>
      <c r="N12" s="11">
        <v>23.74</v>
      </c>
      <c r="O12" s="11">
        <v>23</v>
      </c>
      <c r="P12" s="11">
        <v>22.4</v>
      </c>
      <c r="Q12" s="11">
        <v>19.5</v>
      </c>
      <c r="R12" s="141"/>
      <c r="S12" s="141"/>
      <c r="W12" s="144"/>
      <c r="X12" s="144"/>
      <c r="Y12" s="144"/>
      <c r="Z12" s="144"/>
      <c r="AA12" s="144"/>
    </row>
    <row r="13" spans="1:27" s="5" customFormat="1" ht="15">
      <c r="A13" s="1"/>
      <c r="B13" s="3" t="s">
        <v>117</v>
      </c>
      <c r="C13" s="19" t="s">
        <v>167</v>
      </c>
      <c r="D13" s="19" t="s">
        <v>156</v>
      </c>
      <c r="E13" s="19" t="s">
        <v>122</v>
      </c>
      <c r="F13" s="19" t="s">
        <v>157</v>
      </c>
      <c r="G13" s="4" t="s">
        <v>81</v>
      </c>
      <c r="H13" s="3" t="str">
        <f t="shared" si="0"/>
        <v>TMSOUT5_05_PR24</v>
      </c>
      <c r="I13" s="156" t="s">
        <v>139</v>
      </c>
      <c r="J13" s="145" t="s">
        <v>140</v>
      </c>
      <c r="K13" s="135" t="s">
        <v>150</v>
      </c>
      <c r="L13" s="55">
        <v>2</v>
      </c>
      <c r="M13" s="11">
        <v>24.51</v>
      </c>
      <c r="N13" s="11">
        <v>23.74</v>
      </c>
      <c r="O13" s="11">
        <v>23</v>
      </c>
      <c r="P13" s="11">
        <v>22.4</v>
      </c>
      <c r="Q13" s="11">
        <v>19.5</v>
      </c>
      <c r="R13" s="141"/>
      <c r="S13" s="141"/>
      <c r="W13" s="144"/>
      <c r="X13" s="144"/>
      <c r="Y13" s="144"/>
      <c r="Z13" s="144"/>
      <c r="AA13" s="144"/>
    </row>
    <row r="14" spans="1:27" s="5" customFormat="1" ht="15">
      <c r="B14" s="12" t="s">
        <v>118</v>
      </c>
      <c r="C14" s="19" t="s">
        <v>168</v>
      </c>
      <c r="D14" s="19" t="s">
        <v>156</v>
      </c>
      <c r="E14" s="19" t="s">
        <v>122</v>
      </c>
      <c r="F14" s="19" t="s">
        <v>157</v>
      </c>
      <c r="G14" s="4" t="s">
        <v>81</v>
      </c>
      <c r="H14" s="3" t="str">
        <f t="shared" si="0"/>
        <v>NWTOUT5_05_PR24</v>
      </c>
      <c r="I14" s="156" t="s">
        <v>139</v>
      </c>
      <c r="J14" s="145" t="s">
        <v>140</v>
      </c>
      <c r="K14" s="135" t="s">
        <v>150</v>
      </c>
      <c r="L14" s="55">
        <v>2</v>
      </c>
      <c r="M14" s="11">
        <v>24.51</v>
      </c>
      <c r="N14" s="11">
        <v>23.74</v>
      </c>
      <c r="O14" s="11">
        <v>23</v>
      </c>
      <c r="P14" s="11">
        <v>22.4</v>
      </c>
      <c r="Q14" s="11">
        <v>19.5</v>
      </c>
      <c r="R14" s="141"/>
      <c r="S14" s="141"/>
      <c r="W14" s="144"/>
      <c r="X14" s="144"/>
      <c r="Y14" s="144"/>
      <c r="Z14" s="144"/>
      <c r="AA14" s="144"/>
    </row>
    <row r="15" spans="1:27" s="5" customFormat="1" ht="15">
      <c r="A15" s="1"/>
      <c r="B15" s="3" t="s">
        <v>119</v>
      </c>
      <c r="C15" s="19" t="s">
        <v>169</v>
      </c>
      <c r="D15" s="19" t="s">
        <v>156</v>
      </c>
      <c r="E15" s="19" t="s">
        <v>122</v>
      </c>
      <c r="F15" s="19" t="s">
        <v>157</v>
      </c>
      <c r="G15" s="4" t="s">
        <v>81</v>
      </c>
      <c r="H15" s="3" t="str">
        <f t="shared" si="0"/>
        <v>WSXOUT5_05_PR24</v>
      </c>
      <c r="I15" s="156" t="s">
        <v>139</v>
      </c>
      <c r="J15" s="145" t="s">
        <v>140</v>
      </c>
      <c r="K15" s="135" t="s">
        <v>150</v>
      </c>
      <c r="L15" s="55">
        <v>2</v>
      </c>
      <c r="M15" s="11">
        <v>24.51</v>
      </c>
      <c r="N15" s="11">
        <v>23.74</v>
      </c>
      <c r="O15" s="11">
        <v>23</v>
      </c>
      <c r="P15" s="11">
        <v>22.4</v>
      </c>
      <c r="Q15" s="11">
        <v>19.5</v>
      </c>
      <c r="R15" s="141"/>
      <c r="S15" s="141"/>
      <c r="W15" s="144"/>
      <c r="X15" s="144"/>
      <c r="Y15" s="144"/>
      <c r="Z15" s="144"/>
      <c r="AA15" s="144"/>
    </row>
    <row r="16" spans="1:27" s="5" customFormat="1" ht="15">
      <c r="A16" s="1"/>
      <c r="B16" s="3" t="s">
        <v>120</v>
      </c>
      <c r="C16" s="19" t="s">
        <v>170</v>
      </c>
      <c r="D16" s="19" t="s">
        <v>156</v>
      </c>
      <c r="E16" s="19" t="s">
        <v>122</v>
      </c>
      <c r="F16" s="19" t="s">
        <v>157</v>
      </c>
      <c r="G16" s="4" t="s">
        <v>81</v>
      </c>
      <c r="H16" s="3" t="str">
        <f t="shared" si="0"/>
        <v>YKYOUT5_05_PR24</v>
      </c>
      <c r="I16" s="156" t="s">
        <v>139</v>
      </c>
      <c r="J16" s="145" t="s">
        <v>140</v>
      </c>
      <c r="K16" s="135" t="s">
        <v>150</v>
      </c>
      <c r="L16" s="55">
        <v>2</v>
      </c>
      <c r="M16" s="11">
        <v>24.51</v>
      </c>
      <c r="N16" s="11">
        <v>23.74</v>
      </c>
      <c r="O16" s="11">
        <v>23</v>
      </c>
      <c r="P16" s="11">
        <v>22.4</v>
      </c>
      <c r="Q16" s="11">
        <v>19.5</v>
      </c>
      <c r="R16" s="141"/>
      <c r="S16" s="141"/>
      <c r="W16" s="144"/>
      <c r="X16" s="144"/>
      <c r="Y16" s="144"/>
      <c r="Z16" s="144"/>
      <c r="AA16" s="144"/>
    </row>
    <row r="17" spans="1:27" s="5" customFormat="1" ht="15">
      <c r="A17" s="1"/>
      <c r="B17" s="3" t="s">
        <v>142</v>
      </c>
      <c r="C17" s="19" t="s">
        <v>171</v>
      </c>
      <c r="D17" s="19" t="s">
        <v>156</v>
      </c>
      <c r="E17" s="19" t="s">
        <v>122</v>
      </c>
      <c r="F17" s="19" t="s">
        <v>172</v>
      </c>
      <c r="G17" s="4" t="s">
        <v>81</v>
      </c>
      <c r="H17" s="3" t="str">
        <f t="shared" si="0"/>
        <v>AFWOUT5_05_PR24</v>
      </c>
      <c r="I17" s="156" t="s">
        <v>139</v>
      </c>
      <c r="J17" s="145" t="s">
        <v>140</v>
      </c>
      <c r="K17" s="135" t="s">
        <v>150</v>
      </c>
      <c r="L17" s="55">
        <v>2</v>
      </c>
      <c r="M17" s="11" t="s">
        <v>186</v>
      </c>
      <c r="N17" s="11" t="s">
        <v>186</v>
      </c>
      <c r="O17" s="11" t="s">
        <v>186</v>
      </c>
      <c r="P17" s="11" t="s">
        <v>186</v>
      </c>
      <c r="Q17" s="11" t="s">
        <v>186</v>
      </c>
      <c r="R17" s="141"/>
      <c r="S17" s="141"/>
      <c r="W17" s="144"/>
      <c r="X17" s="144"/>
      <c r="Y17" s="144"/>
      <c r="Z17" s="144"/>
      <c r="AA17" s="144"/>
    </row>
    <row r="18" spans="1:27" s="5" customFormat="1" ht="15">
      <c r="B18" s="3" t="s">
        <v>143</v>
      </c>
      <c r="C18" s="19" t="s">
        <v>173</v>
      </c>
      <c r="D18" s="19" t="s">
        <v>156</v>
      </c>
      <c r="E18" s="19" t="s">
        <v>122</v>
      </c>
      <c r="F18" s="19" t="s">
        <v>172</v>
      </c>
      <c r="G18" s="4" t="s">
        <v>81</v>
      </c>
      <c r="H18" s="3" t="str">
        <f t="shared" si="0"/>
        <v>PRTOUT5_05_PR24</v>
      </c>
      <c r="I18" s="156" t="s">
        <v>139</v>
      </c>
      <c r="J18" s="145" t="s">
        <v>140</v>
      </c>
      <c r="K18" s="135" t="s">
        <v>150</v>
      </c>
      <c r="L18" s="55">
        <v>2</v>
      </c>
      <c r="M18" s="11" t="s">
        <v>186</v>
      </c>
      <c r="N18" s="11" t="s">
        <v>186</v>
      </c>
      <c r="O18" s="11" t="s">
        <v>186</v>
      </c>
      <c r="P18" s="11" t="s">
        <v>186</v>
      </c>
      <c r="Q18" s="11" t="s">
        <v>186</v>
      </c>
      <c r="R18" s="141"/>
      <c r="S18" s="141"/>
      <c r="W18" s="144"/>
      <c r="X18" s="144"/>
      <c r="Y18" s="144"/>
      <c r="Z18" s="144"/>
      <c r="AA18" s="144"/>
    </row>
    <row r="19" spans="1:27" s="5" customFormat="1" ht="15">
      <c r="A19" s="1"/>
      <c r="B19" s="3" t="s">
        <v>144</v>
      </c>
      <c r="C19" s="19" t="s">
        <v>174</v>
      </c>
      <c r="D19" s="19" t="s">
        <v>156</v>
      </c>
      <c r="E19" s="19" t="s">
        <v>122</v>
      </c>
      <c r="F19" s="19" t="s">
        <v>172</v>
      </c>
      <c r="G19" s="4" t="s">
        <v>81</v>
      </c>
      <c r="H19" s="3" t="str">
        <f t="shared" si="0"/>
        <v>SEWOUT5_05_PR24</v>
      </c>
      <c r="I19" s="156" t="s">
        <v>139</v>
      </c>
      <c r="J19" s="145" t="s">
        <v>140</v>
      </c>
      <c r="K19" s="135" t="s">
        <v>150</v>
      </c>
      <c r="L19" s="55">
        <v>2</v>
      </c>
      <c r="M19" s="11" t="s">
        <v>186</v>
      </c>
      <c r="N19" s="11" t="s">
        <v>186</v>
      </c>
      <c r="O19" s="11" t="s">
        <v>186</v>
      </c>
      <c r="P19" s="11" t="s">
        <v>186</v>
      </c>
      <c r="Q19" s="11" t="s">
        <v>186</v>
      </c>
      <c r="R19" s="141"/>
      <c r="S19" s="141"/>
      <c r="W19" s="144"/>
      <c r="X19" s="144"/>
      <c r="Y19" s="144"/>
      <c r="Z19" s="144"/>
      <c r="AA19" s="144"/>
    </row>
    <row r="20" spans="1:27" s="5" customFormat="1" ht="15">
      <c r="A20" s="1"/>
      <c r="B20" s="3" t="s">
        <v>145</v>
      </c>
      <c r="C20" s="19" t="s">
        <v>175</v>
      </c>
      <c r="D20" s="19" t="s">
        <v>156</v>
      </c>
      <c r="E20" s="19" t="s">
        <v>122</v>
      </c>
      <c r="F20" s="19" t="s">
        <v>172</v>
      </c>
      <c r="G20" s="4" t="s">
        <v>81</v>
      </c>
      <c r="H20" s="3" t="str">
        <f t="shared" si="0"/>
        <v>SSCOUT5_05_PR24</v>
      </c>
      <c r="I20" s="156" t="s">
        <v>139</v>
      </c>
      <c r="J20" s="145" t="s">
        <v>140</v>
      </c>
      <c r="K20" s="135" t="s">
        <v>150</v>
      </c>
      <c r="L20" s="55">
        <v>2</v>
      </c>
      <c r="M20" s="11" t="s">
        <v>186</v>
      </c>
      <c r="N20" s="11" t="s">
        <v>186</v>
      </c>
      <c r="O20" s="11" t="s">
        <v>186</v>
      </c>
      <c r="P20" s="11" t="s">
        <v>186</v>
      </c>
      <c r="Q20" s="11" t="s">
        <v>186</v>
      </c>
      <c r="R20" s="141"/>
      <c r="S20" s="141"/>
      <c r="W20" s="144"/>
      <c r="X20" s="144"/>
      <c r="Y20" s="144"/>
      <c r="Z20" s="144"/>
      <c r="AA20" s="144"/>
    </row>
    <row r="21" spans="1:27" s="5" customFormat="1" ht="15">
      <c r="A21" s="1"/>
      <c r="B21" s="3" t="s">
        <v>146</v>
      </c>
      <c r="C21" s="19" t="s">
        <v>176</v>
      </c>
      <c r="D21" s="19" t="s">
        <v>156</v>
      </c>
      <c r="E21" s="19" t="s">
        <v>122</v>
      </c>
      <c r="F21" s="19" t="s">
        <v>172</v>
      </c>
      <c r="G21" s="4" t="s">
        <v>81</v>
      </c>
      <c r="H21" s="3" t="str">
        <f t="shared" si="0"/>
        <v>SESOUT5_05_PR24</v>
      </c>
      <c r="I21" s="156" t="s">
        <v>139</v>
      </c>
      <c r="J21" s="145" t="s">
        <v>140</v>
      </c>
      <c r="K21" s="135" t="s">
        <v>150</v>
      </c>
      <c r="L21" s="55">
        <v>2</v>
      </c>
      <c r="M21" s="11" t="s">
        <v>186</v>
      </c>
      <c r="N21" s="11" t="s">
        <v>186</v>
      </c>
      <c r="O21" s="11" t="s">
        <v>186</v>
      </c>
      <c r="P21" s="11" t="s">
        <v>186</v>
      </c>
      <c r="Q21" s="11" t="s">
        <v>186</v>
      </c>
      <c r="R21" s="141"/>
      <c r="S21" s="141"/>
      <c r="W21" s="144"/>
      <c r="X21" s="144"/>
      <c r="Y21" s="144"/>
      <c r="Z21" s="144"/>
      <c r="AA21" s="144"/>
    </row>
    <row r="22" spans="1:27" s="5" customFormat="1" ht="15">
      <c r="A22" s="1"/>
      <c r="B22" s="3" t="s">
        <v>114</v>
      </c>
      <c r="C22" s="19" t="s">
        <v>177</v>
      </c>
      <c r="D22" s="19" t="s">
        <v>156</v>
      </c>
      <c r="E22" s="19" t="s">
        <v>122</v>
      </c>
      <c r="F22" s="19" t="s">
        <v>157</v>
      </c>
      <c r="G22" s="4" t="s">
        <v>81</v>
      </c>
      <c r="H22" s="3" t="str">
        <f t="shared" si="0"/>
        <v>SWBOUT5_05_PR24</v>
      </c>
      <c r="I22" s="156" t="s">
        <v>139</v>
      </c>
      <c r="J22" s="145" t="s">
        <v>140</v>
      </c>
      <c r="K22" s="135" t="s">
        <v>150</v>
      </c>
      <c r="L22" s="55">
        <v>2</v>
      </c>
      <c r="M22" s="11">
        <v>24.51</v>
      </c>
      <c r="N22" s="11">
        <v>23.74</v>
      </c>
      <c r="O22" s="11">
        <v>23</v>
      </c>
      <c r="P22" s="11">
        <v>22.4</v>
      </c>
      <c r="Q22" s="11">
        <v>19.5</v>
      </c>
      <c r="R22" s="141"/>
      <c r="S22" s="141"/>
      <c r="W22" s="144"/>
      <c r="X22" s="144"/>
      <c r="Y22" s="144"/>
      <c r="Z22" s="144"/>
      <c r="AA22" s="144"/>
    </row>
    <row r="23" spans="1:27" s="5" customFormat="1" ht="15">
      <c r="A23" s="1"/>
      <c r="B23" s="3" t="s">
        <v>147</v>
      </c>
      <c r="C23" s="19" t="s">
        <v>178</v>
      </c>
      <c r="D23" s="19" t="s">
        <v>156</v>
      </c>
      <c r="E23" s="19" t="s">
        <v>122</v>
      </c>
      <c r="F23" s="19" t="s">
        <v>172</v>
      </c>
      <c r="G23" s="4" t="s">
        <v>81</v>
      </c>
      <c r="H23" s="3" t="str">
        <f t="shared" si="0"/>
        <v>BRLOUT5_05_PR24</v>
      </c>
      <c r="I23" s="156" t="s">
        <v>139</v>
      </c>
      <c r="J23" s="145" t="s">
        <v>140</v>
      </c>
      <c r="K23" s="135" t="s">
        <v>150</v>
      </c>
      <c r="L23" s="55">
        <v>2</v>
      </c>
      <c r="M23" s="11" t="s">
        <v>186</v>
      </c>
      <c r="N23" s="11" t="s">
        <v>186</v>
      </c>
      <c r="O23" s="11" t="s">
        <v>186</v>
      </c>
      <c r="P23" s="11" t="s">
        <v>186</v>
      </c>
      <c r="Q23" s="11" t="s">
        <v>186</v>
      </c>
      <c r="R23" s="141"/>
      <c r="S23" s="141"/>
      <c r="W23" s="144"/>
      <c r="X23" s="144"/>
      <c r="Y23" s="144"/>
      <c r="Z23" s="144"/>
      <c r="AA23" s="144"/>
    </row>
    <row r="24" spans="1:27" s="5" customFormat="1" ht="15"/>
    <row r="25" spans="1:27" s="9" customFormat="1" ht="15">
      <c r="B25" s="9" t="s">
        <v>18</v>
      </c>
    </row>
  </sheetData>
  <mergeCells count="1">
    <mergeCell ref="A5:B5"/>
  </mergeCells>
  <conditionalFormatting sqref="M7:Q23">
    <cfRule type="cellIs" dxfId="11" priority="2" operator="equal">
      <formula>"-"</formula>
    </cfRule>
  </conditionalFormatting>
  <conditionalFormatting sqref="S7:S23">
    <cfRule type="cellIs" dxfId="10" priority="1" operator="equal">
      <formula>"-"</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F9FAD-6DD0-475F-8D47-F64CC6B90C60}">
  <sheetPr>
    <tabColor theme="6" tint="0.79998168889431442"/>
  </sheetPr>
  <dimension ref="A1:AA25"/>
  <sheetViews>
    <sheetView showGridLines="0" zoomScale="80" zoomScaleNormal="80" workbookViewId="0"/>
  </sheetViews>
  <sheetFormatPr defaultRowHeight="14.25" zeroHeight="1"/>
  <cols>
    <col min="1" max="1" width="4.125" customWidth="1"/>
    <col min="3" max="3" width="12" customWidth="1"/>
    <col min="8" max="8" width="12.625" customWidth="1"/>
    <col min="10" max="10" width="41" customWidth="1"/>
    <col min="11" max="11" width="13.625" customWidth="1"/>
    <col min="12" max="12" width="6.75" customWidth="1"/>
  </cols>
  <sheetData>
    <row r="1" spans="1:27" s="15" customFormat="1" ht="15"/>
    <row r="2" spans="1:27" s="15" customFormat="1" ht="23.25">
      <c r="B2" s="100" t="s">
        <v>195</v>
      </c>
      <c r="C2" s="100"/>
      <c r="D2" s="100"/>
      <c r="E2" s="100"/>
      <c r="F2" s="100"/>
      <c r="G2" s="100"/>
      <c r="H2" s="100"/>
      <c r="I2" s="100"/>
      <c r="L2" s="100"/>
    </row>
    <row r="3" spans="1:27" s="5" customFormat="1" ht="15"/>
    <row r="4" spans="1:27" s="15" customFormat="1" ht="15">
      <c r="A4" s="13"/>
      <c r="B4" s="14" t="s">
        <v>196</v>
      </c>
      <c r="C4" s="14"/>
      <c r="D4" s="14"/>
      <c r="E4" s="14"/>
      <c r="F4" s="14"/>
      <c r="G4" s="14"/>
      <c r="H4" s="14"/>
      <c r="I4" s="14"/>
      <c r="J4" s="13"/>
      <c r="K4" s="13"/>
      <c r="L4" s="14"/>
      <c r="M4" s="13"/>
      <c r="N4" s="13"/>
      <c r="O4" s="13"/>
      <c r="P4" s="13"/>
      <c r="Q4" s="13"/>
    </row>
    <row r="5" spans="1:27"/>
    <row r="6" spans="1:27" s="128" customFormat="1" ht="18.75">
      <c r="A6"/>
      <c r="B6" s="142" t="s">
        <v>122</v>
      </c>
      <c r="C6" s="142" t="s">
        <v>123</v>
      </c>
      <c r="D6" s="142" t="s">
        <v>124</v>
      </c>
      <c r="E6" s="142" t="s">
        <v>122</v>
      </c>
      <c r="F6" s="142" t="s">
        <v>126</v>
      </c>
      <c r="G6" s="142" t="s">
        <v>128</v>
      </c>
      <c r="H6" s="52" t="s">
        <v>129</v>
      </c>
      <c r="I6" s="52" t="s">
        <v>193</v>
      </c>
      <c r="J6" s="142" t="s">
        <v>133</v>
      </c>
      <c r="K6" s="142" t="s">
        <v>134</v>
      </c>
      <c r="L6" s="142" t="s">
        <v>194</v>
      </c>
      <c r="M6" s="10" t="s">
        <v>39</v>
      </c>
      <c r="N6" s="10" t="s">
        <v>40</v>
      </c>
      <c r="O6" s="10" t="s">
        <v>41</v>
      </c>
      <c r="P6" s="10" t="s">
        <v>42</v>
      </c>
      <c r="Q6" s="10" t="s">
        <v>43</v>
      </c>
      <c r="R6" s="10" t="s">
        <v>44</v>
      </c>
    </row>
    <row r="7" spans="1:27" s="5" customFormat="1" ht="15">
      <c r="A7"/>
      <c r="B7" s="3" t="s">
        <v>80</v>
      </c>
      <c r="C7" s="19" t="s">
        <v>155</v>
      </c>
      <c r="D7" s="19" t="s">
        <v>156</v>
      </c>
      <c r="E7" s="19" t="s">
        <v>122</v>
      </c>
      <c r="F7" s="19" t="s">
        <v>157</v>
      </c>
      <c r="G7" s="4" t="s">
        <v>81</v>
      </c>
      <c r="H7" s="3" t="str">
        <f t="shared" ref="H7:H23" si="0">B7&amp;G7</f>
        <v>ANHOUT5_05_PR24</v>
      </c>
      <c r="I7" s="156" t="s">
        <v>139</v>
      </c>
      <c r="J7" s="145" t="s">
        <v>140</v>
      </c>
      <c r="K7" s="135" t="s">
        <v>150</v>
      </c>
      <c r="L7" s="55">
        <v>2</v>
      </c>
      <c r="M7" s="11">
        <v>19.5</v>
      </c>
      <c r="N7" s="11">
        <v>18.329999999999998</v>
      </c>
      <c r="O7" s="11">
        <v>17.16</v>
      </c>
      <c r="P7" s="11">
        <v>15.99</v>
      </c>
      <c r="Q7" s="11">
        <v>14.82</v>
      </c>
      <c r="R7" s="11">
        <v>13.65</v>
      </c>
      <c r="S7" s="141"/>
      <c r="W7" s="144"/>
      <c r="X7" s="144"/>
      <c r="Y7" s="144"/>
      <c r="Z7" s="144"/>
      <c r="AA7" s="144"/>
    </row>
    <row r="8" spans="1:27" s="5" customFormat="1" ht="15">
      <c r="A8"/>
      <c r="B8" s="3" t="s">
        <v>110</v>
      </c>
      <c r="C8" s="19" t="s">
        <v>161</v>
      </c>
      <c r="D8" s="19" t="s">
        <v>162</v>
      </c>
      <c r="E8" s="19" t="s">
        <v>122</v>
      </c>
      <c r="F8" s="19" t="s">
        <v>157</v>
      </c>
      <c r="G8" s="4" t="s">
        <v>81</v>
      </c>
      <c r="H8" s="3" t="str">
        <f t="shared" si="0"/>
        <v>WSHOUT5_05_PR24</v>
      </c>
      <c r="I8" s="156" t="s">
        <v>139</v>
      </c>
      <c r="J8" s="145" t="s">
        <v>140</v>
      </c>
      <c r="K8" s="135" t="s">
        <v>150</v>
      </c>
      <c r="L8" s="55">
        <v>2</v>
      </c>
      <c r="M8" s="11">
        <v>19.5</v>
      </c>
      <c r="N8" s="11">
        <v>18.329999999999998</v>
      </c>
      <c r="O8" s="11">
        <v>17.16</v>
      </c>
      <c r="P8" s="11">
        <v>15.99</v>
      </c>
      <c r="Q8" s="11">
        <v>14.82</v>
      </c>
      <c r="R8" s="11">
        <v>13.65</v>
      </c>
      <c r="S8" s="141"/>
      <c r="W8" s="144"/>
      <c r="X8" s="144"/>
      <c r="Y8" s="144"/>
      <c r="Z8" s="144"/>
      <c r="AA8" s="144"/>
    </row>
    <row r="9" spans="1:27" s="5" customFormat="1" ht="15">
      <c r="A9"/>
      <c r="B9" s="3" t="s">
        <v>111</v>
      </c>
      <c r="C9" s="19" t="s">
        <v>163</v>
      </c>
      <c r="D9" s="19" t="s">
        <v>162</v>
      </c>
      <c r="E9" s="19" t="s">
        <v>122</v>
      </c>
      <c r="F9" s="19" t="s">
        <v>157</v>
      </c>
      <c r="G9" s="4" t="s">
        <v>81</v>
      </c>
      <c r="H9" s="3" t="str">
        <f t="shared" si="0"/>
        <v>HDDOUT5_05_PR24</v>
      </c>
      <c r="I9" s="156" t="s">
        <v>139</v>
      </c>
      <c r="J9" s="145" t="s">
        <v>140</v>
      </c>
      <c r="K9" s="135" t="s">
        <v>150</v>
      </c>
      <c r="L9" s="55">
        <v>2</v>
      </c>
      <c r="M9" s="11">
        <v>97</v>
      </c>
      <c r="N9" s="11">
        <v>79.680000000000007</v>
      </c>
      <c r="O9" s="11">
        <v>79.680000000000007</v>
      </c>
      <c r="P9" s="11">
        <v>59.76</v>
      </c>
      <c r="Q9" s="11">
        <v>59.76</v>
      </c>
      <c r="R9" s="11">
        <v>59.76</v>
      </c>
      <c r="S9" s="141"/>
      <c r="W9" s="144"/>
      <c r="X9" s="144"/>
      <c r="Y9" s="144"/>
      <c r="Z9" s="144"/>
      <c r="AA9" s="144"/>
    </row>
    <row r="10" spans="1:27" s="5" customFormat="1" ht="15">
      <c r="A10"/>
      <c r="B10" s="3" t="s">
        <v>112</v>
      </c>
      <c r="C10" s="19" t="s">
        <v>164</v>
      </c>
      <c r="D10" s="19" t="s">
        <v>156</v>
      </c>
      <c r="E10" s="19" t="s">
        <v>122</v>
      </c>
      <c r="F10" s="19" t="s">
        <v>157</v>
      </c>
      <c r="G10" s="4" t="s">
        <v>81</v>
      </c>
      <c r="H10" s="3" t="str">
        <f t="shared" si="0"/>
        <v>NESOUT5_05_PR24</v>
      </c>
      <c r="I10" s="156" t="s">
        <v>139</v>
      </c>
      <c r="J10" s="145" t="s">
        <v>140</v>
      </c>
      <c r="K10" s="135" t="s">
        <v>150</v>
      </c>
      <c r="L10" s="55">
        <v>2</v>
      </c>
      <c r="M10" s="11">
        <v>19.5</v>
      </c>
      <c r="N10" s="11">
        <v>18.329999999999998</v>
      </c>
      <c r="O10" s="11">
        <v>17.16</v>
      </c>
      <c r="P10" s="11">
        <v>15.99</v>
      </c>
      <c r="Q10" s="11">
        <v>14.82</v>
      </c>
      <c r="R10" s="11">
        <v>13.65</v>
      </c>
      <c r="S10" s="141"/>
      <c r="W10" s="144"/>
      <c r="X10" s="144"/>
      <c r="Y10" s="144"/>
      <c r="Z10" s="144"/>
      <c r="AA10" s="144"/>
    </row>
    <row r="11" spans="1:27" s="5" customFormat="1" ht="15">
      <c r="A11"/>
      <c r="B11" s="3" t="s">
        <v>113</v>
      </c>
      <c r="C11" s="19" t="s">
        <v>165</v>
      </c>
      <c r="D11" s="19" t="s">
        <v>156</v>
      </c>
      <c r="E11" s="19" t="s">
        <v>122</v>
      </c>
      <c r="F11" s="19" t="s">
        <v>157</v>
      </c>
      <c r="G11" s="4" t="s">
        <v>81</v>
      </c>
      <c r="H11" s="3" t="str">
        <f t="shared" si="0"/>
        <v>SVEOUT5_05_PR24</v>
      </c>
      <c r="I11" s="156" t="s">
        <v>139</v>
      </c>
      <c r="J11" s="145" t="s">
        <v>140</v>
      </c>
      <c r="K11" s="135" t="s">
        <v>150</v>
      </c>
      <c r="L11" s="55">
        <v>2</v>
      </c>
      <c r="M11" s="11">
        <v>19.5</v>
      </c>
      <c r="N11" s="11">
        <v>18.329999999999998</v>
      </c>
      <c r="O11" s="11">
        <v>17.16</v>
      </c>
      <c r="P11" s="11">
        <v>15.99</v>
      </c>
      <c r="Q11" s="11">
        <v>14.82</v>
      </c>
      <c r="R11" s="11">
        <v>13.65</v>
      </c>
      <c r="S11" s="141"/>
      <c r="W11" s="144"/>
      <c r="X11" s="144"/>
      <c r="Y11" s="144"/>
      <c r="Z11" s="144"/>
      <c r="AA11" s="144"/>
    </row>
    <row r="12" spans="1:27" s="5" customFormat="1" ht="15">
      <c r="A12"/>
      <c r="B12" s="3" t="s">
        <v>116</v>
      </c>
      <c r="C12" s="19" t="s">
        <v>166</v>
      </c>
      <c r="D12" s="19" t="s">
        <v>156</v>
      </c>
      <c r="E12" s="19" t="s">
        <v>122</v>
      </c>
      <c r="F12" s="19" t="s">
        <v>157</v>
      </c>
      <c r="G12" s="4" t="s">
        <v>81</v>
      </c>
      <c r="H12" s="3" t="str">
        <f t="shared" si="0"/>
        <v>SRNOUT5_05_PR24</v>
      </c>
      <c r="I12" s="156" t="s">
        <v>139</v>
      </c>
      <c r="J12" s="145" t="s">
        <v>140</v>
      </c>
      <c r="K12" s="135" t="s">
        <v>150</v>
      </c>
      <c r="L12" s="55">
        <v>2</v>
      </c>
      <c r="M12" s="11">
        <v>19.5</v>
      </c>
      <c r="N12" s="11">
        <v>18.329999999999998</v>
      </c>
      <c r="O12" s="11">
        <v>17.16</v>
      </c>
      <c r="P12" s="11">
        <v>15.99</v>
      </c>
      <c r="Q12" s="11">
        <v>14.82</v>
      </c>
      <c r="R12" s="11">
        <v>13.65</v>
      </c>
      <c r="S12" s="141"/>
      <c r="W12" s="144"/>
      <c r="X12" s="144"/>
      <c r="Y12" s="144"/>
      <c r="Z12" s="144"/>
      <c r="AA12" s="144"/>
    </row>
    <row r="13" spans="1:27" s="5" customFormat="1" ht="15">
      <c r="A13"/>
      <c r="B13" s="3" t="s">
        <v>117</v>
      </c>
      <c r="C13" s="19" t="s">
        <v>167</v>
      </c>
      <c r="D13" s="19" t="s">
        <v>156</v>
      </c>
      <c r="E13" s="19" t="s">
        <v>122</v>
      </c>
      <c r="F13" s="19" t="s">
        <v>157</v>
      </c>
      <c r="G13" s="4" t="s">
        <v>81</v>
      </c>
      <c r="H13" s="3" t="str">
        <f t="shared" si="0"/>
        <v>TMSOUT5_05_PR24</v>
      </c>
      <c r="I13" s="156" t="s">
        <v>139</v>
      </c>
      <c r="J13" s="145" t="s">
        <v>140</v>
      </c>
      <c r="K13" s="135" t="s">
        <v>150</v>
      </c>
      <c r="L13" s="55">
        <v>2</v>
      </c>
      <c r="M13" s="11">
        <v>19.5</v>
      </c>
      <c r="N13" s="11">
        <v>18.329999999999998</v>
      </c>
      <c r="O13" s="11">
        <v>17.16</v>
      </c>
      <c r="P13" s="11">
        <v>15.99</v>
      </c>
      <c r="Q13" s="11">
        <v>14.82</v>
      </c>
      <c r="R13" s="11">
        <v>13.65</v>
      </c>
      <c r="S13" s="141"/>
      <c r="W13" s="144"/>
      <c r="X13" s="144"/>
      <c r="Y13" s="144"/>
      <c r="Z13" s="144"/>
      <c r="AA13" s="144"/>
    </row>
    <row r="14" spans="1:27" s="5" customFormat="1" ht="15">
      <c r="A14"/>
      <c r="B14" s="12" t="s">
        <v>118</v>
      </c>
      <c r="C14" s="19" t="s">
        <v>168</v>
      </c>
      <c r="D14" s="19" t="s">
        <v>156</v>
      </c>
      <c r="E14" s="19" t="s">
        <v>122</v>
      </c>
      <c r="F14" s="19" t="s">
        <v>157</v>
      </c>
      <c r="G14" s="4" t="s">
        <v>81</v>
      </c>
      <c r="H14" s="3" t="str">
        <f t="shared" si="0"/>
        <v>NWTOUT5_05_PR24</v>
      </c>
      <c r="I14" s="156" t="s">
        <v>139</v>
      </c>
      <c r="J14" s="145" t="s">
        <v>140</v>
      </c>
      <c r="K14" s="135" t="s">
        <v>150</v>
      </c>
      <c r="L14" s="55">
        <v>2</v>
      </c>
      <c r="M14" s="11">
        <v>19.5</v>
      </c>
      <c r="N14" s="11">
        <v>18.329999999999998</v>
      </c>
      <c r="O14" s="11">
        <v>17.16</v>
      </c>
      <c r="P14" s="11">
        <v>15.99</v>
      </c>
      <c r="Q14" s="11">
        <v>14.82</v>
      </c>
      <c r="R14" s="11">
        <v>13.65</v>
      </c>
      <c r="S14" s="141"/>
      <c r="W14" s="144"/>
      <c r="X14" s="144"/>
      <c r="Y14" s="144"/>
      <c r="Z14" s="144"/>
      <c r="AA14" s="144"/>
    </row>
    <row r="15" spans="1:27" s="5" customFormat="1" ht="15">
      <c r="A15"/>
      <c r="B15" s="3" t="s">
        <v>119</v>
      </c>
      <c r="C15" s="19" t="s">
        <v>169</v>
      </c>
      <c r="D15" s="19" t="s">
        <v>156</v>
      </c>
      <c r="E15" s="19" t="s">
        <v>122</v>
      </c>
      <c r="F15" s="19" t="s">
        <v>157</v>
      </c>
      <c r="G15" s="4" t="s">
        <v>81</v>
      </c>
      <c r="H15" s="3" t="str">
        <f t="shared" si="0"/>
        <v>WSXOUT5_05_PR24</v>
      </c>
      <c r="I15" s="156" t="s">
        <v>139</v>
      </c>
      <c r="J15" s="145" t="s">
        <v>140</v>
      </c>
      <c r="K15" s="135" t="s">
        <v>150</v>
      </c>
      <c r="L15" s="55">
        <v>2</v>
      </c>
      <c r="M15" s="11">
        <v>19.5</v>
      </c>
      <c r="N15" s="11">
        <v>18.329999999999998</v>
      </c>
      <c r="O15" s="11">
        <v>17.16</v>
      </c>
      <c r="P15" s="11">
        <v>15.99</v>
      </c>
      <c r="Q15" s="11">
        <v>14.82</v>
      </c>
      <c r="R15" s="11">
        <v>13.65</v>
      </c>
      <c r="S15" s="141"/>
      <c r="W15" s="144"/>
      <c r="X15" s="144"/>
      <c r="Y15" s="144"/>
      <c r="Z15" s="144"/>
      <c r="AA15" s="144"/>
    </row>
    <row r="16" spans="1:27" s="5" customFormat="1" ht="15">
      <c r="A16"/>
      <c r="B16" s="3" t="s">
        <v>120</v>
      </c>
      <c r="C16" s="19" t="s">
        <v>170</v>
      </c>
      <c r="D16" s="19" t="s">
        <v>156</v>
      </c>
      <c r="E16" s="19" t="s">
        <v>122</v>
      </c>
      <c r="F16" s="19" t="s">
        <v>157</v>
      </c>
      <c r="G16" s="4" t="s">
        <v>81</v>
      </c>
      <c r="H16" s="3" t="str">
        <f t="shared" si="0"/>
        <v>YKYOUT5_05_PR24</v>
      </c>
      <c r="I16" s="156" t="s">
        <v>139</v>
      </c>
      <c r="J16" s="145" t="s">
        <v>140</v>
      </c>
      <c r="K16" s="135" t="s">
        <v>150</v>
      </c>
      <c r="L16" s="55">
        <v>2</v>
      </c>
      <c r="M16" s="11">
        <v>19.5</v>
      </c>
      <c r="N16" s="11">
        <v>18.329999999999998</v>
      </c>
      <c r="O16" s="11">
        <v>17.16</v>
      </c>
      <c r="P16" s="11">
        <v>15.99</v>
      </c>
      <c r="Q16" s="11">
        <v>14.82</v>
      </c>
      <c r="R16" s="11">
        <v>13.65</v>
      </c>
      <c r="S16" s="141"/>
      <c r="W16" s="144"/>
      <c r="X16" s="144"/>
      <c r="Y16" s="144"/>
      <c r="Z16" s="144"/>
      <c r="AA16" s="144"/>
    </row>
    <row r="17" spans="1:27" s="5" customFormat="1" ht="15">
      <c r="A17"/>
      <c r="B17" s="3" t="s">
        <v>142</v>
      </c>
      <c r="C17" s="19" t="s">
        <v>171</v>
      </c>
      <c r="D17" s="19" t="s">
        <v>156</v>
      </c>
      <c r="E17" s="19" t="s">
        <v>122</v>
      </c>
      <c r="F17" s="19" t="s">
        <v>172</v>
      </c>
      <c r="G17" s="4" t="s">
        <v>81</v>
      </c>
      <c r="H17" s="3" t="str">
        <f t="shared" si="0"/>
        <v>AFWOUT5_05_PR24</v>
      </c>
      <c r="I17" s="156" t="s">
        <v>139</v>
      </c>
      <c r="J17" s="145" t="s">
        <v>140</v>
      </c>
      <c r="K17" s="135" t="s">
        <v>150</v>
      </c>
      <c r="L17" s="55">
        <v>2</v>
      </c>
      <c r="M17" s="11" t="s">
        <v>186</v>
      </c>
      <c r="N17" s="11" t="s">
        <v>186</v>
      </c>
      <c r="O17" s="11" t="s">
        <v>186</v>
      </c>
      <c r="P17" s="11" t="s">
        <v>186</v>
      </c>
      <c r="Q17" s="11" t="s">
        <v>186</v>
      </c>
      <c r="R17" s="11" t="s">
        <v>186</v>
      </c>
      <c r="S17" s="141"/>
      <c r="W17" s="144"/>
      <c r="X17" s="144"/>
      <c r="Y17" s="144"/>
      <c r="Z17" s="144"/>
      <c r="AA17" s="144"/>
    </row>
    <row r="18" spans="1:27" s="5" customFormat="1" ht="15">
      <c r="A18"/>
      <c r="B18" s="3" t="s">
        <v>143</v>
      </c>
      <c r="C18" s="19" t="s">
        <v>173</v>
      </c>
      <c r="D18" s="19" t="s">
        <v>156</v>
      </c>
      <c r="E18" s="19" t="s">
        <v>122</v>
      </c>
      <c r="F18" s="19" t="s">
        <v>172</v>
      </c>
      <c r="G18" s="4" t="s">
        <v>81</v>
      </c>
      <c r="H18" s="3" t="str">
        <f t="shared" si="0"/>
        <v>PRTOUT5_05_PR24</v>
      </c>
      <c r="I18" s="156" t="s">
        <v>139</v>
      </c>
      <c r="J18" s="145" t="s">
        <v>140</v>
      </c>
      <c r="K18" s="135" t="s">
        <v>150</v>
      </c>
      <c r="L18" s="55">
        <v>2</v>
      </c>
      <c r="M18" s="11" t="s">
        <v>186</v>
      </c>
      <c r="N18" s="11" t="s">
        <v>186</v>
      </c>
      <c r="O18" s="11" t="s">
        <v>186</v>
      </c>
      <c r="P18" s="11" t="s">
        <v>186</v>
      </c>
      <c r="Q18" s="11" t="s">
        <v>186</v>
      </c>
      <c r="R18" s="11" t="s">
        <v>186</v>
      </c>
      <c r="S18" s="141"/>
      <c r="W18" s="144"/>
      <c r="X18" s="144"/>
      <c r="Y18" s="144"/>
      <c r="Z18" s="144"/>
      <c r="AA18" s="144"/>
    </row>
    <row r="19" spans="1:27" s="5" customFormat="1" ht="15">
      <c r="A19"/>
      <c r="B19" s="3" t="s">
        <v>144</v>
      </c>
      <c r="C19" s="19" t="s">
        <v>174</v>
      </c>
      <c r="D19" s="19" t="s">
        <v>156</v>
      </c>
      <c r="E19" s="19" t="s">
        <v>122</v>
      </c>
      <c r="F19" s="19" t="s">
        <v>172</v>
      </c>
      <c r="G19" s="4" t="s">
        <v>81</v>
      </c>
      <c r="H19" s="3" t="str">
        <f t="shared" si="0"/>
        <v>SEWOUT5_05_PR24</v>
      </c>
      <c r="I19" s="156" t="s">
        <v>139</v>
      </c>
      <c r="J19" s="145" t="s">
        <v>140</v>
      </c>
      <c r="K19" s="135" t="s">
        <v>150</v>
      </c>
      <c r="L19" s="55">
        <v>2</v>
      </c>
      <c r="M19" s="11" t="s">
        <v>186</v>
      </c>
      <c r="N19" s="11" t="s">
        <v>186</v>
      </c>
      <c r="O19" s="11" t="s">
        <v>186</v>
      </c>
      <c r="P19" s="11" t="s">
        <v>186</v>
      </c>
      <c r="Q19" s="11" t="s">
        <v>186</v>
      </c>
      <c r="R19" s="11" t="s">
        <v>186</v>
      </c>
      <c r="S19" s="141"/>
      <c r="W19" s="144"/>
      <c r="X19" s="144"/>
      <c r="Y19" s="144"/>
      <c r="Z19" s="144"/>
      <c r="AA19" s="144"/>
    </row>
    <row r="20" spans="1:27" s="5" customFormat="1" ht="15">
      <c r="A20"/>
      <c r="B20" s="3" t="s">
        <v>145</v>
      </c>
      <c r="C20" s="19" t="s">
        <v>175</v>
      </c>
      <c r="D20" s="19" t="s">
        <v>156</v>
      </c>
      <c r="E20" s="19" t="s">
        <v>122</v>
      </c>
      <c r="F20" s="19" t="s">
        <v>172</v>
      </c>
      <c r="G20" s="4" t="s">
        <v>81</v>
      </c>
      <c r="H20" s="3" t="str">
        <f t="shared" si="0"/>
        <v>SSCOUT5_05_PR24</v>
      </c>
      <c r="I20" s="156" t="s">
        <v>139</v>
      </c>
      <c r="J20" s="145" t="s">
        <v>140</v>
      </c>
      <c r="K20" s="135" t="s">
        <v>150</v>
      </c>
      <c r="L20" s="55">
        <v>2</v>
      </c>
      <c r="M20" s="11" t="s">
        <v>186</v>
      </c>
      <c r="N20" s="11" t="s">
        <v>186</v>
      </c>
      <c r="O20" s="11" t="s">
        <v>186</v>
      </c>
      <c r="P20" s="11" t="s">
        <v>186</v>
      </c>
      <c r="Q20" s="11" t="s">
        <v>186</v>
      </c>
      <c r="R20" s="11" t="s">
        <v>186</v>
      </c>
      <c r="S20" s="141"/>
      <c r="W20" s="144"/>
      <c r="X20" s="144"/>
      <c r="Y20" s="144"/>
      <c r="Z20" s="144"/>
      <c r="AA20" s="144"/>
    </row>
    <row r="21" spans="1:27" s="5" customFormat="1" ht="15">
      <c r="A21"/>
      <c r="B21" s="3" t="s">
        <v>146</v>
      </c>
      <c r="C21" s="19" t="s">
        <v>176</v>
      </c>
      <c r="D21" s="19" t="s">
        <v>156</v>
      </c>
      <c r="E21" s="19" t="s">
        <v>122</v>
      </c>
      <c r="F21" s="19" t="s">
        <v>172</v>
      </c>
      <c r="G21" s="4" t="s">
        <v>81</v>
      </c>
      <c r="H21" s="3" t="str">
        <f t="shared" si="0"/>
        <v>SESOUT5_05_PR24</v>
      </c>
      <c r="I21" s="156" t="s">
        <v>139</v>
      </c>
      <c r="J21" s="145" t="s">
        <v>140</v>
      </c>
      <c r="K21" s="135" t="s">
        <v>150</v>
      </c>
      <c r="L21" s="55">
        <v>2</v>
      </c>
      <c r="M21" s="11" t="s">
        <v>186</v>
      </c>
      <c r="N21" s="11" t="s">
        <v>186</v>
      </c>
      <c r="O21" s="11" t="s">
        <v>186</v>
      </c>
      <c r="P21" s="11" t="s">
        <v>186</v>
      </c>
      <c r="Q21" s="11" t="s">
        <v>186</v>
      </c>
      <c r="R21" s="11" t="s">
        <v>186</v>
      </c>
      <c r="S21" s="141"/>
      <c r="W21" s="144"/>
      <c r="X21" s="144"/>
      <c r="Y21" s="144"/>
      <c r="Z21" s="144"/>
      <c r="AA21" s="144"/>
    </row>
    <row r="22" spans="1:27" s="5" customFormat="1" ht="15">
      <c r="A22"/>
      <c r="B22" s="3" t="s">
        <v>114</v>
      </c>
      <c r="C22" s="19" t="s">
        <v>177</v>
      </c>
      <c r="D22" s="19" t="s">
        <v>156</v>
      </c>
      <c r="E22" s="19" t="s">
        <v>122</v>
      </c>
      <c r="F22" s="19" t="s">
        <v>157</v>
      </c>
      <c r="G22" s="4" t="s">
        <v>81</v>
      </c>
      <c r="H22" s="3" t="str">
        <f t="shared" si="0"/>
        <v>SWBOUT5_05_PR24</v>
      </c>
      <c r="I22" s="156" t="s">
        <v>139</v>
      </c>
      <c r="J22" s="145" t="s">
        <v>140</v>
      </c>
      <c r="K22" s="135" t="s">
        <v>150</v>
      </c>
      <c r="L22" s="55">
        <v>2</v>
      </c>
      <c r="M22" s="11">
        <v>19.5</v>
      </c>
      <c r="N22" s="11">
        <v>18.329999999999998</v>
      </c>
      <c r="O22" s="11">
        <v>17.16</v>
      </c>
      <c r="P22" s="11">
        <v>15.99</v>
      </c>
      <c r="Q22" s="11">
        <v>14.82</v>
      </c>
      <c r="R22" s="146">
        <v>13.65</v>
      </c>
      <c r="S22" s="141"/>
      <c r="W22" s="144"/>
      <c r="X22" s="144"/>
      <c r="Y22" s="144"/>
      <c r="Z22" s="144"/>
      <c r="AA22" s="144"/>
    </row>
    <row r="23" spans="1:27" s="5" customFormat="1" ht="15">
      <c r="A23"/>
      <c r="B23" s="3" t="s">
        <v>147</v>
      </c>
      <c r="C23" s="19" t="s">
        <v>178</v>
      </c>
      <c r="D23" s="19" t="s">
        <v>156</v>
      </c>
      <c r="E23" s="19" t="s">
        <v>122</v>
      </c>
      <c r="F23" s="19" t="s">
        <v>172</v>
      </c>
      <c r="G23" s="4" t="s">
        <v>81</v>
      </c>
      <c r="H23" s="3" t="str">
        <f t="shared" si="0"/>
        <v>BRLOUT5_05_PR24</v>
      </c>
      <c r="I23" s="156" t="s">
        <v>139</v>
      </c>
      <c r="J23" s="145" t="s">
        <v>140</v>
      </c>
      <c r="K23" s="135" t="s">
        <v>150</v>
      </c>
      <c r="L23" s="55">
        <v>2</v>
      </c>
      <c r="M23" s="11" t="s">
        <v>186</v>
      </c>
      <c r="N23" s="11" t="s">
        <v>186</v>
      </c>
      <c r="O23" s="11" t="s">
        <v>186</v>
      </c>
      <c r="P23" s="11" t="s">
        <v>186</v>
      </c>
      <c r="Q23" s="11" t="s">
        <v>186</v>
      </c>
      <c r="R23" s="11" t="s">
        <v>186</v>
      </c>
      <c r="S23" s="141"/>
      <c r="W23" s="144"/>
      <c r="X23" s="144"/>
      <c r="Y23" s="144"/>
      <c r="Z23" s="144"/>
      <c r="AA23" s="144"/>
    </row>
    <row r="24" spans="1:27" s="5" customFormat="1" ht="15">
      <c r="A24"/>
    </row>
    <row r="25" spans="1:27" s="9" customFormat="1" ht="15">
      <c r="B25" s="9" t="s">
        <v>18</v>
      </c>
    </row>
  </sheetData>
  <conditionalFormatting sqref="M22:Q22 M23:R23">
    <cfRule type="cellIs" dxfId="9" priority="7" operator="equal">
      <formula>"-"</formula>
    </cfRule>
  </conditionalFormatting>
  <conditionalFormatting sqref="M6:R21">
    <cfRule type="cellIs" dxfId="8" priority="2" operator="equal">
      <formula>"-"</formula>
    </cfRule>
  </conditionalFormatting>
  <conditionalFormatting sqref="S7:S23">
    <cfRule type="cellIs" dxfId="7" priority="6" operator="equal">
      <formula>"-"</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F8604EAB84464FA4456928A1F4359F" ma:contentTypeVersion="7" ma:contentTypeDescription="Create a new document." ma:contentTypeScope="" ma:versionID="4eca72823fd443776b94ebf561e29306">
  <xsd:schema xmlns:xsd="http://www.w3.org/2001/XMLSchema" xmlns:xs="http://www.w3.org/2001/XMLSchema" xmlns:p="http://schemas.microsoft.com/office/2006/metadata/properties" xmlns:ns2="5f7c7080-e763-4537-99a1-4b690d71f349" targetNamespace="http://schemas.microsoft.com/office/2006/metadata/properties" ma:root="true" ma:fieldsID="a517941ec20ae00e7edd0034315d4545" ns2:_="">
    <xsd:import namespace="5f7c7080-e763-4537-99a1-4b690d71f3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7c7080-e763-4537-99a1-4b690d71f3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36A23A-DAD4-4062-8217-0757AD0B0B8A}"/>
</file>

<file path=customXml/itemProps2.xml><?xml version="1.0" encoding="utf-8"?>
<ds:datastoreItem xmlns:ds="http://schemas.openxmlformats.org/officeDocument/2006/customXml" ds:itemID="{B7551557-FA14-4E63-BCF5-606A9C196CB2}"/>
</file>

<file path=customXml/itemProps3.xml><?xml version="1.0" encoding="utf-8"?>
<ds:datastoreItem xmlns:ds="http://schemas.openxmlformats.org/officeDocument/2006/customXml" ds:itemID="{6BB230B3-7A3A-4175-871E-846360A397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2025-07-21T08:52:25Z</dcterms:created>
  <dcterms:modified xsi:type="dcterms:W3CDTF">2026-04-07T08:48:18Z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0x01010052F8604EAB84464FA4456928A1F4359F</vt:lpwstr>
  </property>
</Properties>
</file>